
<file path=[Content_Types].xml><?xml version="1.0" encoding="utf-8"?>
<Types xmlns="http://schemas.openxmlformats.org/package/2006/content-types">
  <Default Extension="jpg" ContentType="image/jp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4.xml" ContentType="application/vnd.openxmlformats-officedocument.drawing+xml"/>
  <Override PartName="/xl/worksheets/sheet55.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8.xml" ContentType="application/vnd.openxmlformats-officedocument.drawing+xml"/>
  <Override PartName="/xl/worksheets/sheet59.xml" ContentType="application/vnd.openxmlformats-officedocument.spreadsheetml.worksheet+xml"/>
  <Override PartName="/xl/drawings/drawing59.xml" ContentType="application/vnd.openxmlformats-officedocument.drawing+xml"/>
  <Override PartName="/xl/worksheets/sheet60.xml" ContentType="application/vnd.openxmlformats-officedocument.spreadsheetml.worksheet+xml"/>
  <Override PartName="/xl/drawings/drawing60.xml" ContentType="application/vnd.openxmlformats-officedocument.drawing+xml"/>
  <Override PartName="/xl/worksheets/sheet61.xml" ContentType="application/vnd.openxmlformats-officedocument.spreadsheetml.worksheet+xml"/>
  <Override PartName="/xl/drawings/drawing61.xml" ContentType="application/vnd.openxmlformats-officedocument.drawing+xml"/>
  <Override PartName="/xl/worksheets/sheet62.xml" ContentType="application/vnd.openxmlformats-officedocument.spreadsheetml.worksheet+xml"/>
  <Override PartName="/xl/drawings/drawing62.xml" ContentType="application/vnd.openxmlformats-officedocument.drawing+xml"/>
  <Override PartName="/xl/worksheets/sheet63.xml" ContentType="application/vnd.openxmlformats-officedocument.spreadsheetml.worksheet+xml"/>
  <Override PartName="/xl/drawings/drawing63.xml" ContentType="application/vnd.openxmlformats-officedocument.drawing+xml"/>
  <Override PartName="/xl/worksheets/sheet64.xml" ContentType="application/vnd.openxmlformats-officedocument.spreadsheetml.worksheet+xml"/>
  <Override PartName="/xl/drawings/drawing64.xml" ContentType="application/vnd.openxmlformats-officedocument.drawing+xml"/>
  <Override PartName="/xl/worksheets/sheet65.xml" ContentType="application/vnd.openxmlformats-officedocument.spreadsheetml.worksheet+xml"/>
  <Override PartName="/xl/drawings/drawing65.xml" ContentType="application/vnd.openxmlformats-officedocument.drawing+xml"/>
  <Override PartName="/xl/worksheets/sheet66.xml" ContentType="application/vnd.openxmlformats-officedocument.spreadsheetml.worksheet+xml"/>
  <Override PartName="/xl/drawings/drawing66.xml" ContentType="application/vnd.openxmlformats-officedocument.drawing+xml"/>
  <Override PartName="/xl/worksheets/sheet67.xml" ContentType="application/vnd.openxmlformats-officedocument.spreadsheetml.worksheet+xml"/>
  <Override PartName="/xl/drawings/drawing67.xml" ContentType="application/vnd.openxmlformats-officedocument.drawing+xml"/>
  <Override PartName="/xl/worksheets/sheet68.xml" ContentType="application/vnd.openxmlformats-officedocument.spreadsheetml.worksheet+xml"/>
  <Override PartName="/xl/drawings/drawing68.xml" ContentType="application/vnd.openxmlformats-officedocument.drawing+xml"/>
  <Override PartName="/xl/worksheets/sheet69.xml" ContentType="application/vnd.openxmlformats-officedocument.spreadsheetml.worksheet+xml"/>
  <Override PartName="/xl/drawings/drawing69.xml" ContentType="application/vnd.openxmlformats-officedocument.drawing+xml"/>
  <Override PartName="/xl/worksheets/sheet70.xml" ContentType="application/vnd.openxmlformats-officedocument.spreadsheetml.worksheet+xml"/>
  <Override PartName="/xl/drawings/drawing70.xml" ContentType="application/vnd.openxmlformats-officedocument.drawing+xml"/>
  <Override PartName="/xl/worksheets/sheet71.xml" ContentType="application/vnd.openxmlformats-officedocument.spreadsheetml.worksheet+xml"/>
  <Override PartName="/xl/drawings/drawing71.xml" ContentType="application/vnd.openxmlformats-officedocument.drawing+xml"/>
  <Override PartName="/xl/worksheets/sheet72.xml" ContentType="application/vnd.openxmlformats-officedocument.spreadsheetml.worksheet+xml"/>
  <Override PartName="/xl/drawings/drawing72.xml" ContentType="application/vnd.openxmlformats-officedocument.drawing+xml"/>
  <Override PartName="/xl/worksheets/sheet73.xml" ContentType="application/vnd.openxmlformats-officedocument.spreadsheetml.worksheet+xml"/>
  <Override PartName="/xl/drawings/drawing73.xml" ContentType="application/vnd.openxmlformats-officedocument.drawing+xml"/>
  <Override PartName="/xl/worksheets/sheet74.xml" ContentType="application/vnd.openxmlformats-officedocument.spreadsheetml.worksheet+xml"/>
  <Override PartName="/xl/drawings/drawing74.xml" ContentType="application/vnd.openxmlformats-officedocument.drawing+xml"/>
  <Override PartName="/xl/worksheets/sheet75.xml" ContentType="application/vnd.openxmlformats-officedocument.spreadsheetml.worksheet+xml"/>
  <Override PartName="/xl/drawings/drawing75.xml" ContentType="application/vnd.openxmlformats-officedocument.drawing+xml"/>
  <Override PartName="/xl/worksheets/sheet76.xml" ContentType="application/vnd.openxmlformats-officedocument.spreadsheetml.worksheet+xml"/>
  <Override PartName="/xl/drawings/drawing76.xml" ContentType="application/vnd.openxmlformats-officedocument.drawing+xml"/>
  <Override PartName="/xl/worksheets/sheet77.xml" ContentType="application/vnd.openxmlformats-officedocument.spreadsheetml.worksheet+xml"/>
  <Override PartName="/xl/drawings/drawing77.xml" ContentType="application/vnd.openxmlformats-officedocument.drawing+xml"/>
  <Override PartName="/xl/worksheets/sheet78.xml" ContentType="application/vnd.openxmlformats-officedocument.spreadsheetml.worksheet+xml"/>
  <Override PartName="/xl/drawings/drawing78.xml" ContentType="application/vnd.openxmlformats-officedocument.drawing+xml"/>
  <Override PartName="/xl/worksheets/sheet79.xml" ContentType="application/vnd.openxmlformats-officedocument.spreadsheetml.worksheet+xml"/>
  <Override PartName="/xl/drawings/drawing79.xml" ContentType="application/vnd.openxmlformats-officedocument.drawing+xml"/>
  <Override PartName="/xl/worksheets/sheet80.xml" ContentType="application/vnd.openxmlformats-officedocument.spreadsheetml.worksheet+xml"/>
  <Override PartName="/xl/drawings/drawing80.xml" ContentType="application/vnd.openxmlformats-officedocument.drawing+xml"/>
  <Override PartName="/xl/worksheets/sheet81.xml" ContentType="application/vnd.openxmlformats-officedocument.spreadsheetml.worksheet+xml"/>
  <Override PartName="/xl/drawings/drawing81.xml" ContentType="application/vnd.openxmlformats-officedocument.drawing+xml"/>
  <Override PartName="/xl/worksheets/sheet82.xml" ContentType="application/vnd.openxmlformats-officedocument.spreadsheetml.worksheet+xml"/>
  <Override PartName="/xl/drawings/drawing82.xml" ContentType="application/vnd.openxmlformats-officedocument.drawing+xml"/>
  <Override PartName="/xl/worksheets/sheet83.xml" ContentType="application/vnd.openxmlformats-officedocument.spreadsheetml.worksheet+xml"/>
  <Override PartName="/xl/drawings/drawing83.xml" ContentType="application/vnd.openxmlformats-officedocument.drawing+xml"/>
  <Override PartName="/xl/worksheets/sheet84.xml" ContentType="application/vnd.openxmlformats-officedocument.spreadsheetml.worksheet+xml"/>
  <Override PartName="/xl/drawings/drawing84.xml" ContentType="application/vnd.openxmlformats-officedocument.drawing+xml"/>
  <Override PartName="/xl/worksheets/sheet85.xml" ContentType="application/vnd.openxmlformats-officedocument.spreadsheetml.worksheet+xml"/>
  <Override PartName="/xl/drawings/drawing85.xml" ContentType="application/vnd.openxmlformats-officedocument.drawing+xml"/>
  <Override PartName="/xl/worksheets/sheet86.xml" ContentType="application/vnd.openxmlformats-officedocument.spreadsheetml.worksheet+xml"/>
  <Override PartName="/xl/drawings/drawing86.xml" ContentType="application/vnd.openxmlformats-officedocument.drawing+xml"/>
  <Override PartName="/xl/worksheets/sheet87.xml" ContentType="application/vnd.openxmlformats-officedocument.spreadsheetml.worksheet+xml"/>
  <Override PartName="/xl/drawings/drawing87.xml" ContentType="application/vnd.openxmlformats-officedocument.drawing+xml"/>
  <Override PartName="/xl/worksheets/sheet88.xml" ContentType="application/vnd.openxmlformats-officedocument.spreadsheetml.worksheet+xml"/>
  <Override PartName="/xl/drawings/drawing88.xml" ContentType="application/vnd.openxmlformats-officedocument.drawing+xml"/>
  <Override PartName="/xl/worksheets/sheet89.xml" ContentType="application/vnd.openxmlformats-officedocument.spreadsheetml.worksheet+xml"/>
  <Override PartName="/xl/drawings/drawing89.xml" ContentType="application/vnd.openxmlformats-officedocument.drawing+xml"/>
  <Override PartName="/xl/worksheets/sheet90.xml" ContentType="application/vnd.openxmlformats-officedocument.spreadsheetml.worksheet+xml"/>
  <Override PartName="/xl/drawings/drawing90.xml" ContentType="application/vnd.openxmlformats-officedocument.drawing+xml"/>
  <Override PartName="/xl/worksheets/sheet91.xml" ContentType="application/vnd.openxmlformats-officedocument.spreadsheetml.worksheet+xml"/>
  <Override PartName="/xl/drawings/drawing91.xml" ContentType="application/vnd.openxmlformats-officedocument.drawing+xml"/>
  <Override PartName="/xl/worksheets/sheet92.xml" ContentType="application/vnd.openxmlformats-officedocument.spreadsheetml.worksheet+xml"/>
  <Override PartName="/xl/drawings/drawing92.xml" ContentType="application/vnd.openxmlformats-officedocument.drawing+xml"/>
  <Override PartName="/xl/worksheets/sheet93.xml" ContentType="application/vnd.openxmlformats-officedocument.spreadsheetml.worksheet+xml"/>
  <Override PartName="/xl/drawings/drawing93.xml" ContentType="application/vnd.openxmlformats-officedocument.drawing+xml"/>
  <Override PartName="/xl/worksheets/sheet94.xml" ContentType="application/vnd.openxmlformats-officedocument.spreadsheetml.worksheet+xml"/>
  <Override PartName="/xl/drawings/drawing94.xml" ContentType="application/vnd.openxmlformats-officedocument.drawing+xml"/>
  <Override PartName="/xl/worksheets/sheet95.xml" ContentType="application/vnd.openxmlformats-officedocument.spreadsheetml.worksheet+xml"/>
  <Override PartName="/xl/drawings/drawing95.xml" ContentType="application/vnd.openxmlformats-officedocument.drawing+xml"/>
  <Override PartName="/xl/worksheets/sheet96.xml" ContentType="application/vnd.openxmlformats-officedocument.spreadsheetml.worksheet+xml"/>
  <Override PartName="/xl/drawings/drawing96.xml" ContentType="application/vnd.openxmlformats-officedocument.drawing+xml"/>
  <Override PartName="/xl/worksheets/sheet97.xml" ContentType="application/vnd.openxmlformats-officedocument.spreadsheetml.worksheet+xml"/>
  <Override PartName="/xl/drawings/drawing97.xml" ContentType="application/vnd.openxmlformats-officedocument.drawing+xml"/>
  <Override PartName="/xl/worksheets/sheet98.xml" ContentType="application/vnd.openxmlformats-officedocument.spreadsheetml.worksheet+xml"/>
  <Override PartName="/xl/drawings/drawing98.xml" ContentType="application/vnd.openxmlformats-officedocument.drawing+xml"/>
  <Override PartName="/xl/worksheets/sheet99.xml" ContentType="application/vnd.openxmlformats-officedocument.spreadsheetml.worksheet+xml"/>
  <Override PartName="/xl/drawings/drawing99.xml" ContentType="application/vnd.openxmlformats-officedocument.drawing+xml"/>
  <Override PartName="/xl/worksheets/sheet100.xml" ContentType="application/vnd.openxmlformats-officedocument.spreadsheetml.worksheet+xml"/>
  <Override PartName="/xl/drawings/drawing100.xml" ContentType="application/vnd.openxmlformats-officedocument.drawing+xml"/>
  <Override PartName="/xl/worksheets/sheet101.xml" ContentType="application/vnd.openxmlformats-officedocument.spreadsheetml.worksheet+xml"/>
  <Override PartName="/xl/drawings/drawing101.xml" ContentType="application/vnd.openxmlformats-officedocument.drawing+xml"/>
  <Override PartName="/xl/worksheets/sheet102.xml" ContentType="application/vnd.openxmlformats-officedocument.spreadsheetml.worksheet+xml"/>
  <Override PartName="/xl/drawings/drawing102.xml" ContentType="application/vnd.openxmlformats-officedocument.drawing+xml"/>
  <Override PartName="/xl/worksheets/sheet103.xml" ContentType="application/vnd.openxmlformats-officedocument.spreadsheetml.worksheet+xml"/>
  <Override PartName="/xl/drawings/drawing103.xml" ContentType="application/vnd.openxmlformats-officedocument.drawing+xml"/>
  <Override PartName="/xl/worksheets/sheet104.xml" ContentType="application/vnd.openxmlformats-officedocument.spreadsheetml.worksheet+xml"/>
  <Override PartName="/xl/drawings/drawing104.xml" ContentType="application/vnd.openxmlformats-officedocument.drawing+xml"/>
  <Override PartName="/xl/worksheets/sheet105.xml" ContentType="application/vnd.openxmlformats-officedocument.spreadsheetml.worksheet+xml"/>
  <Override PartName="/xl/drawings/drawing105.xml" ContentType="application/vnd.openxmlformats-officedocument.drawing+xml"/>
  <Override PartName="/xl/worksheets/sheet106.xml" ContentType="application/vnd.openxmlformats-officedocument.spreadsheetml.worksheet+xml"/>
  <Override PartName="/xl/drawings/drawing106.xml" ContentType="application/vnd.openxmlformats-officedocument.drawing+xml"/>
  <Override PartName="/xl/worksheets/sheet107.xml" ContentType="application/vnd.openxmlformats-officedocument.spreadsheetml.worksheet+xml"/>
  <Override PartName="/xl/drawings/drawing107.xml" ContentType="application/vnd.openxmlformats-officedocument.drawing+xml"/>
  <Override PartName="/xl/worksheets/sheet108.xml" ContentType="application/vnd.openxmlformats-officedocument.spreadsheetml.worksheet+xml"/>
  <Override PartName="/xl/drawings/drawing108.xml" ContentType="application/vnd.openxmlformats-officedocument.drawing+xml"/>
  <Override PartName="/xl/worksheets/sheet109.xml" ContentType="application/vnd.openxmlformats-officedocument.spreadsheetml.worksheet+xml"/>
  <Override PartName="/xl/drawings/drawing109.xml" ContentType="application/vnd.openxmlformats-officedocument.drawing+xml"/>
  <Override PartName="/xl/worksheets/sheet110.xml" ContentType="application/vnd.openxmlformats-officedocument.spreadsheetml.worksheet+xml"/>
  <Override PartName="/xl/drawings/drawing110.xml" ContentType="application/vnd.openxmlformats-officedocument.drawing+xml"/>
  <Override PartName="/xl/worksheets/sheet111.xml" ContentType="application/vnd.openxmlformats-officedocument.spreadsheetml.worksheet+xml"/>
  <Override PartName="/xl/drawings/drawing111.xml" ContentType="application/vnd.openxmlformats-officedocument.drawing+xml"/>
  <Override PartName="/xl/worksheets/sheet112.xml" ContentType="application/vnd.openxmlformats-officedocument.spreadsheetml.worksheet+xml"/>
  <Override PartName="/xl/drawings/drawing112.xml" ContentType="application/vnd.openxmlformats-officedocument.drawing+xml"/>
  <Override PartName="/xl/worksheets/sheet113.xml" ContentType="application/vnd.openxmlformats-officedocument.spreadsheetml.worksheet+xml"/>
  <Override PartName="/xl/drawings/drawing113.xml" ContentType="application/vnd.openxmlformats-officedocument.drawing+xml"/>
  <Override PartName="/xl/worksheets/sheet114.xml" ContentType="application/vnd.openxmlformats-officedocument.spreadsheetml.worksheet+xml"/>
  <Override PartName="/xl/drawings/drawing114.xml" ContentType="application/vnd.openxmlformats-officedocument.drawing+xml"/>
  <Override PartName="/xl/worksheets/sheet115.xml" ContentType="application/vnd.openxmlformats-officedocument.spreadsheetml.worksheet+xml"/>
  <Override PartName="/xl/drawings/drawing115.xml" ContentType="application/vnd.openxmlformats-officedocument.drawing+xml"/>
  <Override PartName="/xl/worksheets/sheet116.xml" ContentType="application/vnd.openxmlformats-officedocument.spreadsheetml.worksheet+xml"/>
  <Override PartName="/xl/drawings/drawing116.xml" ContentType="application/vnd.openxmlformats-officedocument.drawing+xml"/>
  <Override PartName="/xl/worksheets/sheet117.xml" ContentType="application/vnd.openxmlformats-officedocument.spreadsheetml.worksheet+xml"/>
  <Override PartName="/xl/drawings/drawing117.xml" ContentType="application/vnd.openxmlformats-officedocument.drawing+xml"/>
  <Override PartName="/xl/worksheets/sheet118.xml" ContentType="application/vnd.openxmlformats-officedocument.spreadsheetml.worksheet+xml"/>
  <Override PartName="/xl/drawings/drawing118.xml" ContentType="application/vnd.openxmlformats-officedocument.drawing+xml"/>
  <Override PartName="/xl/worksheets/sheet119.xml" ContentType="application/vnd.openxmlformats-officedocument.spreadsheetml.worksheet+xml"/>
  <Override PartName="/xl/drawings/drawing119.xml" ContentType="application/vnd.openxmlformats-officedocument.drawing+xml"/>
  <Override PartName="/xl/worksheets/sheet120.xml" ContentType="application/vnd.openxmlformats-officedocument.spreadsheetml.worksheet+xml"/>
  <Override PartName="/xl/drawings/drawing120.xml" ContentType="application/vnd.openxmlformats-officedocument.drawing+xml"/>
  <Override PartName="/xl/worksheets/sheet121.xml" ContentType="application/vnd.openxmlformats-officedocument.spreadsheetml.worksheet+xml"/>
  <Override PartName="/xl/drawings/drawing121.xml" ContentType="application/vnd.openxmlformats-officedocument.drawing+xml"/>
  <Override PartName="/xl/worksheets/sheet122.xml" ContentType="application/vnd.openxmlformats-officedocument.spreadsheetml.worksheet+xml"/>
  <Override PartName="/xl/drawings/drawing122.xml" ContentType="application/vnd.openxmlformats-officedocument.drawing+xml"/>
  <Override PartName="/xl/worksheets/sheet123.xml" ContentType="application/vnd.openxmlformats-officedocument.spreadsheetml.worksheet+xml"/>
  <Override PartName="/xl/drawings/drawing123.xml" ContentType="application/vnd.openxmlformats-officedocument.drawing+xml"/>
  <Override PartName="/xl/worksheets/sheet124.xml" ContentType="application/vnd.openxmlformats-officedocument.spreadsheetml.worksheet+xml"/>
  <Override PartName="/xl/drawings/drawing124.xml" ContentType="application/vnd.openxmlformats-officedocument.drawing+xml"/>
  <Override PartName="/xl/worksheets/sheet125.xml" ContentType="application/vnd.openxmlformats-officedocument.spreadsheetml.worksheet+xml"/>
  <Override PartName="/xl/drawings/drawing125.xml" ContentType="application/vnd.openxmlformats-officedocument.drawing+xml"/>
  <Override PartName="/xl/worksheets/sheet126.xml" ContentType="application/vnd.openxmlformats-officedocument.spreadsheetml.worksheet+xml"/>
  <Override PartName="/xl/drawings/drawing126.xml" ContentType="application/vnd.openxmlformats-officedocument.drawing+xml"/>
  <Override PartName="/xl/worksheets/sheet127.xml" ContentType="application/vnd.openxmlformats-officedocument.spreadsheetml.worksheet+xml"/>
  <Override PartName="/xl/drawings/drawing127.xml" ContentType="application/vnd.openxmlformats-officedocument.drawing+xml"/>
  <Override PartName="/xl/worksheets/sheet128.xml" ContentType="application/vnd.openxmlformats-officedocument.spreadsheetml.worksheet+xml"/>
  <Override PartName="/xl/drawings/drawing128.xml" ContentType="application/vnd.openxmlformats-officedocument.drawing+xml"/>
  <Override PartName="/xl/worksheets/sheet129.xml" ContentType="application/vnd.openxmlformats-officedocument.spreadsheetml.worksheet+xml"/>
  <Override PartName="/xl/drawings/drawing129.xml" ContentType="application/vnd.openxmlformats-officedocument.drawing+xml"/>
  <Override PartName="/xl/worksheets/sheet130.xml" ContentType="application/vnd.openxmlformats-officedocument.spreadsheetml.worksheet+xml"/>
  <Override PartName="/xl/drawings/drawing130.xml" ContentType="application/vnd.openxmlformats-officedocument.drawing+xml"/>
  <Override PartName="/xl/worksheets/sheet131.xml" ContentType="application/vnd.openxmlformats-officedocument.spreadsheetml.worksheet+xml"/>
  <Override PartName="/xl/drawings/drawing131.xml" ContentType="application/vnd.openxmlformats-officedocument.drawing+xml"/>
  <Override PartName="/xl/worksheets/sheet132.xml" ContentType="application/vnd.openxmlformats-officedocument.spreadsheetml.worksheet+xml"/>
  <Override PartName="/xl/drawings/drawing132.xml" ContentType="application/vnd.openxmlformats-officedocument.drawing+xml"/>
  <Override PartName="/xl/worksheets/sheet133.xml" ContentType="application/vnd.openxmlformats-officedocument.spreadsheetml.worksheet+xml"/>
  <Override PartName="/xl/drawings/drawing133.xml" ContentType="application/vnd.openxmlformats-officedocument.drawing+xml"/>
  <Override PartName="/xl/worksheets/sheet134.xml" ContentType="application/vnd.openxmlformats-officedocument.spreadsheetml.worksheet+xml"/>
  <Override PartName="/xl/drawings/drawing134.xml" ContentType="application/vnd.openxmlformats-officedocument.drawing+xml"/>
  <Override PartName="/xl/worksheets/sheet135.xml" ContentType="application/vnd.openxmlformats-officedocument.spreadsheetml.worksheet+xml"/>
  <Override PartName="/xl/drawings/drawing135.xml" ContentType="application/vnd.openxmlformats-officedocument.drawing+xml"/>
  <Override PartName="/xl/worksheets/sheet136.xml" ContentType="application/vnd.openxmlformats-officedocument.spreadsheetml.worksheet+xml"/>
  <Override PartName="/xl/drawings/drawing136.xml" ContentType="application/vnd.openxmlformats-officedocument.drawing+xml"/>
  <Override PartName="/xl/worksheets/sheet137.xml" ContentType="application/vnd.openxmlformats-officedocument.spreadsheetml.worksheet+xml"/>
  <Override PartName="/xl/drawings/drawing137.xml" ContentType="application/vnd.openxmlformats-officedocument.drawing+xml"/>
  <Override PartName="/xl/worksheets/sheet138.xml" ContentType="application/vnd.openxmlformats-officedocument.spreadsheetml.worksheet+xml"/>
  <Override PartName="/xl/drawings/drawing138.xml" ContentType="application/vnd.openxmlformats-officedocument.drawing+xml"/>
  <Override PartName="/xl/worksheets/sheet139.xml" ContentType="application/vnd.openxmlformats-officedocument.spreadsheetml.worksheet+xml"/>
  <Override PartName="/xl/drawings/drawing139.xml" ContentType="application/vnd.openxmlformats-officedocument.drawing+xml"/>
  <Override PartName="/xl/worksheets/sheet140.xml" ContentType="application/vnd.openxmlformats-officedocument.spreadsheetml.worksheet+xml"/>
  <Override PartName="/xl/drawings/drawing140.xml" ContentType="application/vnd.openxmlformats-officedocument.drawing+xml"/>
  <Override PartName="/xl/worksheets/sheet141.xml" ContentType="application/vnd.openxmlformats-officedocument.spreadsheetml.worksheet+xml"/>
  <Override PartName="/xl/drawings/drawing141.xml" ContentType="application/vnd.openxmlformats-officedocument.drawing+xml"/>
  <Override PartName="/xl/worksheets/sheet142.xml" ContentType="application/vnd.openxmlformats-officedocument.spreadsheetml.worksheet+xml"/>
  <Override PartName="/xl/drawings/drawing142.xml" ContentType="application/vnd.openxmlformats-officedocument.drawing+xml"/>
  <Override PartName="/xl/worksheets/sheet143.xml" ContentType="application/vnd.openxmlformats-officedocument.spreadsheetml.worksheet+xml"/>
  <Override PartName="/xl/drawings/drawing143.xml" ContentType="application/vnd.openxmlformats-officedocument.drawing+xml"/>
  <Override PartName="/xl/worksheets/sheet144.xml" ContentType="application/vnd.openxmlformats-officedocument.spreadsheetml.worksheet+xml"/>
  <Override PartName="/xl/drawings/drawing144.xml" ContentType="application/vnd.openxmlformats-officedocument.drawing+xml"/>
  <Override PartName="/xl/worksheets/sheet145.xml" ContentType="application/vnd.openxmlformats-officedocument.spreadsheetml.worksheet+xml"/>
  <Override PartName="/xl/drawings/drawing145.xml" ContentType="application/vnd.openxmlformats-officedocument.drawing+xml"/>
  <Override PartName="/xl/worksheets/sheet146.xml" ContentType="application/vnd.openxmlformats-officedocument.spreadsheetml.worksheet+xml"/>
  <Override PartName="/xl/drawings/drawing146.xml" ContentType="application/vnd.openxmlformats-officedocument.drawing+xml"/>
  <Override PartName="/xl/worksheets/sheet147.xml" ContentType="application/vnd.openxmlformats-officedocument.spreadsheetml.worksheet+xml"/>
  <Override PartName="/xl/drawings/drawing147.xml" ContentType="application/vnd.openxmlformats-officedocument.drawing+xml"/>
  <Override PartName="/xl/worksheets/sheet148.xml" ContentType="application/vnd.openxmlformats-officedocument.spreadsheetml.worksheet+xml"/>
  <Override PartName="/xl/drawings/drawing148.xml" ContentType="application/vnd.openxmlformats-officedocument.drawing+xml"/>
  <Override PartName="/xl/worksheets/sheet149.xml" ContentType="application/vnd.openxmlformats-officedocument.spreadsheetml.worksheet+xml"/>
  <Override PartName="/xl/drawings/drawing149.xml" ContentType="application/vnd.openxmlformats-officedocument.drawing+xml"/>
  <Override PartName="/xl/worksheets/sheet150.xml" ContentType="application/vnd.openxmlformats-officedocument.spreadsheetml.worksheet+xml"/>
  <Override PartName="/xl/drawings/drawing150.xml" ContentType="application/vnd.openxmlformats-officedocument.drawing+xml"/>
  <Override PartName="/xl/worksheets/sheet151.xml" ContentType="application/vnd.openxmlformats-officedocument.spreadsheetml.worksheet+xml"/>
  <Override PartName="/xl/drawings/drawing151.xml" ContentType="application/vnd.openxmlformats-officedocument.drawing+xml"/>
  <Override PartName="/xl/worksheets/sheet152.xml" ContentType="application/vnd.openxmlformats-officedocument.spreadsheetml.worksheet+xml"/>
  <Override PartName="/xl/drawings/drawing152.xml" ContentType="application/vnd.openxmlformats-officedocument.drawing+xml"/>
  <Override PartName="/xl/worksheets/sheet153.xml" ContentType="application/vnd.openxmlformats-officedocument.spreadsheetml.worksheet+xml"/>
  <Override PartName="/xl/drawings/drawing153.xml" ContentType="application/vnd.openxmlformats-officedocument.drawing+xml"/>
  <Override PartName="/xl/worksheets/sheet154.xml" ContentType="application/vnd.openxmlformats-officedocument.spreadsheetml.worksheet+xml"/>
  <Override PartName="/xl/drawings/drawing154.xml" ContentType="application/vnd.openxmlformats-officedocument.drawing+xml"/>
  <Override PartName="/xl/worksheets/sheet155.xml" ContentType="application/vnd.openxmlformats-officedocument.spreadsheetml.worksheet+xml"/>
  <Override PartName="/xl/drawings/drawing155.xml" ContentType="application/vnd.openxmlformats-officedocument.drawing+xml"/>
  <Override PartName="/xl/worksheets/sheet156.xml" ContentType="application/vnd.openxmlformats-officedocument.spreadsheetml.worksheet+xml"/>
  <Override PartName="/xl/drawings/drawing156.xml" ContentType="application/vnd.openxmlformats-officedocument.drawing+xml"/>
  <Override PartName="/xl/worksheets/sheet157.xml" ContentType="application/vnd.openxmlformats-officedocument.spreadsheetml.worksheet+xml"/>
  <Override PartName="/xl/drawings/drawing157.xml" ContentType="application/vnd.openxmlformats-officedocument.drawing+xml"/>
  <Override PartName="/xl/worksheets/sheet158.xml" ContentType="application/vnd.openxmlformats-officedocument.spreadsheetml.worksheet+xml"/>
  <Override PartName="/xl/drawings/drawing158.xml" ContentType="application/vnd.openxmlformats-officedocument.drawing+xml"/>
  <Override PartName="/xl/worksheets/sheet159.xml" ContentType="application/vnd.openxmlformats-officedocument.spreadsheetml.worksheet+xml"/>
  <Override PartName="/xl/drawings/drawing159.xml" ContentType="application/vnd.openxmlformats-officedocument.drawing+xml"/>
  <Override PartName="/xl/worksheets/sheet160.xml" ContentType="application/vnd.openxmlformats-officedocument.spreadsheetml.worksheet+xml"/>
  <Override PartName="/xl/drawings/drawing160.xml" ContentType="application/vnd.openxmlformats-officedocument.drawing+xml"/>
  <Override PartName="/xl/worksheets/sheet161.xml" ContentType="application/vnd.openxmlformats-officedocument.spreadsheetml.worksheet+xml"/>
  <Override PartName="/xl/drawings/drawing161.xml" ContentType="application/vnd.openxmlformats-officedocument.drawing+xml"/>
  <Override PartName="/xl/worksheets/sheet162.xml" ContentType="application/vnd.openxmlformats-officedocument.spreadsheetml.worksheet+xml"/>
  <Override PartName="/xl/drawings/drawing162.xml" ContentType="application/vnd.openxmlformats-officedocument.drawing+xml"/>
  <Override PartName="/xl/worksheets/sheet163.xml" ContentType="application/vnd.openxmlformats-officedocument.spreadsheetml.worksheet+xml"/>
  <Override PartName="/xl/drawings/drawing163.xml" ContentType="application/vnd.openxmlformats-officedocument.drawing+xml"/>
  <Override PartName="/xl/worksheets/sheet164.xml" ContentType="application/vnd.openxmlformats-officedocument.spreadsheetml.worksheet+xml"/>
  <Override PartName="/xl/drawings/drawing164.xml" ContentType="application/vnd.openxmlformats-officedocument.drawing+xml"/>
  <Override PartName="/xl/worksheets/sheet165.xml" ContentType="application/vnd.openxmlformats-officedocument.spreadsheetml.worksheet+xml"/>
  <Override PartName="/xl/drawings/drawing165.xml" ContentType="application/vnd.openxmlformats-officedocument.drawing+xml"/>
  <Override PartName="/xl/worksheets/sheet166.xml" ContentType="application/vnd.openxmlformats-officedocument.spreadsheetml.worksheet+xml"/>
  <Override PartName="/xl/drawings/drawing166.xml" ContentType="application/vnd.openxmlformats-officedocument.drawing+xml"/>
  <Override PartName="/xl/worksheets/sheet167.xml" ContentType="application/vnd.openxmlformats-officedocument.spreadsheetml.worksheet+xml"/>
  <Override PartName="/xl/drawings/drawing167.xml" ContentType="application/vnd.openxmlformats-officedocument.drawing+xml"/>
  <Override PartName="/xl/worksheets/sheet168.xml" ContentType="application/vnd.openxmlformats-officedocument.spreadsheetml.worksheet+xml"/>
  <Override PartName="/xl/drawings/drawing168.xml" ContentType="application/vnd.openxmlformats-officedocument.drawing+xml"/>
  <Override PartName="/xl/worksheets/sheet169.xml" ContentType="application/vnd.openxmlformats-officedocument.spreadsheetml.worksheet+xml"/>
  <Override PartName="/xl/drawings/drawing169.xml" ContentType="application/vnd.openxmlformats-officedocument.drawing+xml"/>
  <Override PartName="/xl/worksheets/sheet170.xml" ContentType="application/vnd.openxmlformats-officedocument.spreadsheetml.worksheet+xml"/>
  <Override PartName="/xl/drawings/drawing170.xml" ContentType="application/vnd.openxmlformats-officedocument.drawing+xml"/>
  <Override PartName="/xl/worksheets/sheet171.xml" ContentType="application/vnd.openxmlformats-officedocument.spreadsheetml.worksheet+xml"/>
  <Override PartName="/xl/drawings/drawing171.xml" ContentType="application/vnd.openxmlformats-officedocument.drawing+xml"/>
  <Override PartName="/xl/worksheets/sheet172.xml" ContentType="application/vnd.openxmlformats-officedocument.spreadsheetml.worksheet+xml"/>
  <Override PartName="/xl/drawings/drawing172.xml" ContentType="application/vnd.openxmlformats-officedocument.drawing+xml"/>
  <Override PartName="/xl/worksheets/sheet173.xml" ContentType="application/vnd.openxmlformats-officedocument.spreadsheetml.worksheet+xml"/>
  <Override PartName="/xl/drawings/drawing173.xml" ContentType="application/vnd.openxmlformats-officedocument.drawing+xml"/>
  <Override PartName="/xl/worksheets/sheet174.xml" ContentType="application/vnd.openxmlformats-officedocument.spreadsheetml.worksheet+xml"/>
  <Override PartName="/xl/drawings/drawing174.xml" ContentType="application/vnd.openxmlformats-officedocument.drawing+xml"/>
  <Override PartName="/xl/worksheets/sheet175.xml" ContentType="application/vnd.openxmlformats-officedocument.spreadsheetml.worksheet+xml"/>
  <Override PartName="/xl/drawings/drawing175.xml" ContentType="application/vnd.openxmlformats-officedocument.drawing+xml"/>
  <Override PartName="/xl/worksheets/sheet176.xml" ContentType="application/vnd.openxmlformats-officedocument.spreadsheetml.worksheet+xml"/>
  <Override PartName="/xl/drawings/drawing176.xml" ContentType="application/vnd.openxmlformats-officedocument.drawing+xml"/>
  <Override PartName="/xl/worksheets/sheet177.xml" ContentType="application/vnd.openxmlformats-officedocument.spreadsheetml.worksheet+xml"/>
  <Override PartName="/xl/drawings/drawing177.xml" ContentType="application/vnd.openxmlformats-officedocument.drawing+xml"/>
  <Override PartName="/xl/worksheets/sheet178.xml" ContentType="application/vnd.openxmlformats-officedocument.spreadsheetml.worksheet+xml"/>
  <Override PartName="/xl/drawings/drawing178.xml" ContentType="application/vnd.openxmlformats-officedocument.drawing+xml"/>
  <Override PartName="/xl/worksheets/sheet179.xml" ContentType="application/vnd.openxmlformats-officedocument.spreadsheetml.worksheet+xml"/>
  <Override PartName="/xl/drawings/drawing179.xml" ContentType="application/vnd.openxmlformats-officedocument.drawing+xml"/>
  <Override PartName="/xl/worksheets/sheet180.xml" ContentType="application/vnd.openxmlformats-officedocument.spreadsheetml.worksheet+xml"/>
  <Override PartName="/xl/drawings/drawing180.xml" ContentType="application/vnd.openxmlformats-officedocument.drawing+xml"/>
  <Override PartName="/xl/worksheets/sheet181.xml" ContentType="application/vnd.openxmlformats-officedocument.spreadsheetml.worksheet+xml"/>
  <Override PartName="/xl/drawings/drawing181.xml" ContentType="application/vnd.openxmlformats-officedocument.drawing+xml"/>
  <Override PartName="/xl/worksheets/sheet182.xml" ContentType="application/vnd.openxmlformats-officedocument.spreadsheetml.worksheet+xml"/>
  <Override PartName="/xl/drawings/drawing182.xml" ContentType="application/vnd.openxmlformats-officedocument.drawing+xml"/>
  <Override PartName="/xl/worksheets/sheet183.xml" ContentType="application/vnd.openxmlformats-officedocument.spreadsheetml.worksheet+xml"/>
  <Override PartName="/xl/drawings/drawing183.xml" ContentType="application/vnd.openxmlformats-officedocument.drawing+xml"/>
  <Override PartName="/xl/worksheets/sheet184.xml" ContentType="application/vnd.openxmlformats-officedocument.spreadsheetml.worksheet+xml"/>
  <Override PartName="/xl/drawings/drawing184.xml" ContentType="application/vnd.openxmlformats-officedocument.drawing+xml"/>
  <Override PartName="/xl/worksheets/sheet185.xml" ContentType="application/vnd.openxmlformats-officedocument.spreadsheetml.worksheet+xml"/>
  <Override PartName="/xl/drawings/drawing185.xml" ContentType="application/vnd.openxmlformats-officedocument.drawing+xml"/>
  <Override PartName="/xl/worksheets/sheet186.xml" ContentType="application/vnd.openxmlformats-officedocument.spreadsheetml.worksheet+xml"/>
  <Override PartName="/xl/drawings/drawing186.xml" ContentType="application/vnd.openxmlformats-officedocument.drawing+xml"/>
  <Override PartName="/xl/worksheets/sheet187.xml" ContentType="application/vnd.openxmlformats-officedocument.spreadsheetml.worksheet+xml"/>
  <Override PartName="/xl/drawings/drawing187.xml" ContentType="application/vnd.openxmlformats-officedocument.drawing+xml"/>
  <Override PartName="/xl/worksheets/sheet188.xml" ContentType="application/vnd.openxmlformats-officedocument.spreadsheetml.worksheet+xml"/>
  <Override PartName="/xl/drawings/drawing188.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Cover Sheet" sheetId="1" state="visible" r:id="rId1"/>
    <sheet name="Contents" sheetId="2" state="visible" r:id="rId2"/>
    <sheet name="Full Results" sheetId="3" state="visible" r:id="rId3"/>
    <sheet name="Table 1" sheetId="4" state="visible" r:id="rId4"/>
    <sheet name="Table 2" sheetId="5" state="visible" r:id="rId5"/>
    <sheet name="Table 3" sheetId="6" state="visible" r:id="rId6"/>
    <sheet name="Table 4" sheetId="7" state="visible" r:id="rId7"/>
    <sheet name="Table 5" sheetId="8" state="visible" r:id="rId8"/>
    <sheet name="Table 6" sheetId="9" state="visible" r:id="rId9"/>
    <sheet name="Table 7" sheetId="10" state="visible" r:id="rId10"/>
    <sheet name="Table 8" sheetId="11" state="visible" r:id="rId11"/>
    <sheet name="Table 9" sheetId="12" state="visible" r:id="rId12"/>
    <sheet name="Table 10" sheetId="13" state="visible" r:id="rId13"/>
    <sheet name="Table 11" sheetId="14" state="visible" r:id="rId14"/>
    <sheet name="Table 12" sheetId="15" state="visible" r:id="rId15"/>
    <sheet name="Table 13" sheetId="16" state="visible" r:id="rId16"/>
    <sheet name="Table 14" sheetId="17" state="visible" r:id="rId17"/>
    <sheet name="Table 15" sheetId="18" state="visible" r:id="rId18"/>
    <sheet name="Table 16" sheetId="19" state="visible" r:id="rId19"/>
    <sheet name="Table 17" sheetId="20" state="visible" r:id="rId20"/>
    <sheet name="Table 18" sheetId="21" state="visible" r:id="rId21"/>
    <sheet name="Table 19" sheetId="22" state="visible" r:id="rId22"/>
    <sheet name="Table 20" sheetId="23" state="visible" r:id="rId23"/>
    <sheet name="Table 21" sheetId="24" state="visible" r:id="rId24"/>
    <sheet name="Table 22" sheetId="25" state="visible" r:id="rId25"/>
    <sheet name="Table 23" sheetId="26" state="visible" r:id="rId26"/>
    <sheet name="Table 24" sheetId="27" state="visible" r:id="rId27"/>
    <sheet name="Table 25" sheetId="28" state="visible" r:id="rId28"/>
    <sheet name="Table 26" sheetId="29" state="visible" r:id="rId29"/>
    <sheet name="Table 27" sheetId="30" state="visible" r:id="rId30"/>
    <sheet name="Table 28" sheetId="31" state="visible" r:id="rId31"/>
    <sheet name="Table 29" sheetId="32" state="visible" r:id="rId32"/>
    <sheet name="Table 30" sheetId="33" state="visible" r:id="rId33"/>
    <sheet name="Table 31" sheetId="34" state="visible" r:id="rId34"/>
    <sheet name="Table 32" sheetId="35" state="visible" r:id="rId35"/>
    <sheet name="Table 33" sheetId="36" state="visible" r:id="rId36"/>
    <sheet name="Table 34" sheetId="37" state="visible" r:id="rId37"/>
    <sheet name="Table 35" sheetId="38" state="visible" r:id="rId38"/>
    <sheet name="Table 36" sheetId="39" state="visible" r:id="rId39"/>
    <sheet name="Table 37" sheetId="40" state="visible" r:id="rId40"/>
    <sheet name="Table 38" sheetId="41" state="visible" r:id="rId41"/>
    <sheet name="Table 39" sheetId="42" state="visible" r:id="rId42"/>
    <sheet name="Table 40" sheetId="43" state="visible" r:id="rId43"/>
    <sheet name="Table 41" sheetId="44" state="visible" r:id="rId44"/>
    <sheet name="Table 42" sheetId="45" state="visible" r:id="rId45"/>
    <sheet name="Table 43" sheetId="46" state="visible" r:id="rId46"/>
    <sheet name="Table 44" sheetId="47" state="visible" r:id="rId47"/>
    <sheet name="Table 45" sheetId="48" state="visible" r:id="rId48"/>
    <sheet name="Table 46" sheetId="49" state="visible" r:id="rId49"/>
    <sheet name="Table 47" sheetId="50" state="visible" r:id="rId50"/>
    <sheet name="Table 48" sheetId="51" state="visible" r:id="rId51"/>
    <sheet name="Table 49" sheetId="52" state="visible" r:id="rId52"/>
    <sheet name="Table 50" sheetId="53" state="visible" r:id="rId53"/>
    <sheet name="Table 51" sheetId="54" state="visible" r:id="rId54"/>
    <sheet name="Table 52" sheetId="55" state="visible" r:id="rId55"/>
    <sheet name="Table 53" sheetId="56" state="visible" r:id="rId56"/>
    <sheet name="Table 54" sheetId="57" state="visible" r:id="rId57"/>
    <sheet name="Table 55" sheetId="58" state="visible" r:id="rId58"/>
    <sheet name="Table 56" sheetId="59" state="visible" r:id="rId59"/>
    <sheet name="Table 57" sheetId="60" state="visible" r:id="rId60"/>
    <sheet name="Table 58" sheetId="61" state="visible" r:id="rId61"/>
    <sheet name="Table 59" sheetId="62" state="visible" r:id="rId62"/>
    <sheet name="Table 60" sheetId="63" state="visible" r:id="rId63"/>
    <sheet name="Table 61" sheetId="64" state="visible" r:id="rId64"/>
    <sheet name="Table 62" sheetId="65" state="visible" r:id="rId65"/>
    <sheet name="Table 63" sheetId="66" state="visible" r:id="rId66"/>
    <sheet name="Table 64" sheetId="67" state="visible" r:id="rId67"/>
    <sheet name="Table 65" sheetId="68" state="visible" r:id="rId68"/>
    <sheet name="Table 66" sheetId="69" state="visible" r:id="rId69"/>
    <sheet name="Table 67" sheetId="70" state="visible" r:id="rId70"/>
    <sheet name="Table 68" sheetId="71" state="visible" r:id="rId71"/>
    <sheet name="Table 69" sheetId="72" state="visible" r:id="rId72"/>
    <sheet name="Table 70" sheetId="73" state="visible" r:id="rId73"/>
    <sheet name="Table 71" sheetId="74" state="visible" r:id="rId74"/>
    <sheet name="Table 72" sheetId="75" state="visible" r:id="rId75"/>
    <sheet name="Table 73" sheetId="76" state="visible" r:id="rId76"/>
    <sheet name="Table 74" sheetId="77" state="visible" r:id="rId77"/>
    <sheet name="Table 75" sheetId="78" state="visible" r:id="rId78"/>
    <sheet name="Table 76" sheetId="79" state="visible" r:id="rId79"/>
    <sheet name="Table 77" sheetId="80" state="visible" r:id="rId80"/>
    <sheet name="Table 78" sheetId="81" state="visible" r:id="rId81"/>
    <sheet name="Table 79" sheetId="82" state="visible" r:id="rId82"/>
    <sheet name="Table 80" sheetId="83" state="visible" r:id="rId83"/>
    <sheet name="Table 81" sheetId="84" state="visible" r:id="rId84"/>
    <sheet name="Table 82" sheetId="85" state="visible" r:id="rId85"/>
    <sheet name="Table 83" sheetId="86" state="visible" r:id="rId86"/>
    <sheet name="Table 84" sheetId="87" state="visible" r:id="rId87"/>
    <sheet name="Table 85" sheetId="88" state="visible" r:id="rId88"/>
    <sheet name="Table 86" sheetId="89" state="visible" r:id="rId89"/>
    <sheet name="Table 87" sheetId="90" state="visible" r:id="rId90"/>
    <sheet name="Table 88" sheetId="91" state="visible" r:id="rId91"/>
    <sheet name="Table 89" sheetId="92" state="visible" r:id="rId92"/>
    <sheet name="Table 90" sheetId="93" state="visible" r:id="rId93"/>
    <sheet name="Table 91" sheetId="94" state="visible" r:id="rId94"/>
    <sheet name="Table 92" sheetId="95" state="visible" r:id="rId95"/>
    <sheet name="Table 93" sheetId="96" state="visible" r:id="rId96"/>
    <sheet name="Table 94" sheetId="97" state="visible" r:id="rId97"/>
    <sheet name="Table 95" sheetId="98" state="visible" r:id="rId98"/>
    <sheet name="Table 96" sheetId="99" state="visible" r:id="rId99"/>
    <sheet name="Table 97" sheetId="100" state="visible" r:id="rId100"/>
    <sheet name="Table 98" sheetId="101" state="visible" r:id="rId101"/>
    <sheet name="Table 99" sheetId="102" state="visible" r:id="rId102"/>
    <sheet name="Table 100" sheetId="103" state="visible" r:id="rId103"/>
    <sheet name="Table 101" sheetId="104" state="visible" r:id="rId104"/>
    <sheet name="Table 102" sheetId="105" state="visible" r:id="rId105"/>
    <sheet name="Table 103" sheetId="106" state="visible" r:id="rId106"/>
    <sheet name="Table 104" sheetId="107" state="visible" r:id="rId107"/>
    <sheet name="Table 105" sheetId="108" state="visible" r:id="rId108"/>
    <sheet name="Table 106" sheetId="109" state="visible" r:id="rId109"/>
    <sheet name="Table 107" sheetId="110" state="visible" r:id="rId110"/>
    <sheet name="Table 108" sheetId="111" state="visible" r:id="rId111"/>
    <sheet name="Table 109" sheetId="112" state="visible" r:id="rId112"/>
    <sheet name="Table 110" sheetId="113" state="visible" r:id="rId113"/>
    <sheet name="Table 111" sheetId="114" state="visible" r:id="rId114"/>
    <sheet name="Table 112" sheetId="115" state="visible" r:id="rId115"/>
    <sheet name="Table 113" sheetId="116" state="visible" r:id="rId116"/>
    <sheet name="Table 114" sheetId="117" state="visible" r:id="rId117"/>
    <sheet name="Table 115" sheetId="118" state="visible" r:id="rId118"/>
    <sheet name="Table 116" sheetId="119" state="visible" r:id="rId119"/>
    <sheet name="Table 117" sheetId="120" state="visible" r:id="rId120"/>
    <sheet name="Table 118" sheetId="121" state="visible" r:id="rId121"/>
    <sheet name="Table 119" sheetId="122" state="visible" r:id="rId122"/>
    <sheet name="Table 120" sheetId="123" state="visible" r:id="rId123"/>
    <sheet name="Table 121" sheetId="124" state="visible" r:id="rId124"/>
    <sheet name="Table 122" sheetId="125" state="visible" r:id="rId125"/>
    <sheet name="Table 123" sheetId="126" state="visible" r:id="rId126"/>
    <sheet name="Table 124" sheetId="127" state="visible" r:id="rId127"/>
    <sheet name="Table 125" sheetId="128" state="visible" r:id="rId128"/>
    <sheet name="Table 126" sheetId="129" state="visible" r:id="rId129"/>
    <sheet name="Table 127" sheetId="130" state="visible" r:id="rId130"/>
    <sheet name="Table 128" sheetId="131" state="visible" r:id="rId131"/>
    <sheet name="Table 129" sheetId="132" state="visible" r:id="rId132"/>
    <sheet name="Table 130" sheetId="133" state="visible" r:id="rId133"/>
    <sheet name="Table 131" sheetId="134" state="visible" r:id="rId134"/>
    <sheet name="Table 132" sheetId="135" state="visible" r:id="rId135"/>
    <sheet name="Table 133" sheetId="136" state="visible" r:id="rId136"/>
    <sheet name="Table 134" sheetId="137" state="visible" r:id="rId137"/>
    <sheet name="Table 135" sheetId="138" state="visible" r:id="rId138"/>
    <sheet name="Table 136" sheetId="139" state="visible" r:id="rId139"/>
    <sheet name="Table 137" sheetId="140" state="visible" r:id="rId140"/>
    <sheet name="Table 138" sheetId="141" state="visible" r:id="rId141"/>
    <sheet name="Table 139" sheetId="142" state="visible" r:id="rId142"/>
    <sheet name="Table 140" sheetId="143" state="visible" r:id="rId143"/>
    <sheet name="Table 141" sheetId="144" state="visible" r:id="rId144"/>
    <sheet name="Table 142" sheetId="145" state="visible" r:id="rId145"/>
    <sheet name="Table 143" sheetId="146" state="visible" r:id="rId146"/>
    <sheet name="Table 144" sheetId="147" state="visible" r:id="rId147"/>
    <sheet name="Table 145" sheetId="148" state="visible" r:id="rId148"/>
    <sheet name="Table 146" sheetId="149" state="visible" r:id="rId149"/>
    <sheet name="Table 147" sheetId="150" state="visible" r:id="rId150"/>
    <sheet name="Table 148" sheetId="151" state="visible" r:id="rId151"/>
    <sheet name="Table 149" sheetId="152" state="visible" r:id="rId152"/>
    <sheet name="Table 150" sheetId="153" state="visible" r:id="rId153"/>
    <sheet name="Table 151" sheetId="154" state="visible" r:id="rId154"/>
    <sheet name="Table 152" sheetId="155" state="visible" r:id="rId155"/>
    <sheet name="Table 153" sheetId="156" state="visible" r:id="rId156"/>
    <sheet name="Table 154" sheetId="157" state="visible" r:id="rId157"/>
    <sheet name="Table 155" sheetId="158" state="visible" r:id="rId158"/>
    <sheet name="Table 156" sheetId="159" state="visible" r:id="rId159"/>
    <sheet name="Table 157" sheetId="160" state="visible" r:id="rId160"/>
    <sheet name="Table 158" sheetId="161" state="visible" r:id="rId161"/>
    <sheet name="Table 159" sheetId="162" state="visible" r:id="rId162"/>
    <sheet name="Table 160" sheetId="163" state="visible" r:id="rId163"/>
    <sheet name="Table 161" sheetId="164" state="visible" r:id="rId164"/>
    <sheet name="Table 162" sheetId="165" state="visible" r:id="rId165"/>
    <sheet name="Table 163" sheetId="166" state="visible" r:id="rId166"/>
    <sheet name="Table 164" sheetId="167" state="visible" r:id="rId167"/>
    <sheet name="Table 165" sheetId="168" state="visible" r:id="rId168"/>
    <sheet name="Table 166" sheetId="169" state="visible" r:id="rId169"/>
    <sheet name="Table 167" sheetId="170" state="visible" r:id="rId170"/>
    <sheet name="Table 168" sheetId="171" state="visible" r:id="rId171"/>
    <sheet name="Table 169" sheetId="172" state="visible" r:id="rId172"/>
    <sheet name="Table 170" sheetId="173" state="visible" r:id="rId173"/>
    <sheet name="Table 171" sheetId="174" state="visible" r:id="rId174"/>
    <sheet name="Table 172" sheetId="175" state="visible" r:id="rId175"/>
    <sheet name="Table 173" sheetId="176" state="visible" r:id="rId176"/>
    <sheet name="Table 174" sheetId="177" state="visible" r:id="rId177"/>
    <sheet name="Table 175" sheetId="178" state="visible" r:id="rId178"/>
    <sheet name="Table 176" sheetId="179" state="visible" r:id="rId179"/>
    <sheet name="Table 177" sheetId="180" state="visible" r:id="rId180"/>
    <sheet name="Table 178" sheetId="181" state="visible" r:id="rId181"/>
    <sheet name="Table 179" sheetId="182" state="visible" r:id="rId182"/>
    <sheet name="Table 180" sheetId="183" state="visible" r:id="rId183"/>
    <sheet name="Table 181" sheetId="184" state="visible" r:id="rId184"/>
    <sheet name="Table 182" sheetId="185" state="visible" r:id="rId185"/>
    <sheet name="Table 183" sheetId="186" state="visible" r:id="rId186"/>
    <sheet name="Table 184" sheetId="187" state="visible" r:id="rId187"/>
    <sheet name="Table 185" sheetId="188" state="visible" r:id="rId188"/>
  </sheets>
</workbook>
</file>

<file path=xl/sharedStrings.xml><?xml version="1.0" encoding="utf-8"?>
<sst xmlns="http://schemas.openxmlformats.org/spreadsheetml/2006/main" count="841" uniqueCount="841">
  <si>
    <t xml:space="preserve">Public First Poll for Google Belgium (Consumer)</t>
  </si>
  <si>
    <t xml:space="preserve">Fieldwork:</t>
  </si>
  <si>
    <t xml:space="preserve">6th Jun - 1st Jul 2023</t>
  </si>
  <si>
    <t xml:space="preserve">Interview Method: </t>
  </si>
  <si>
    <t xml:space="preserve">Online Survey</t>
  </si>
  <si>
    <t xml:space="preserve">Population represented:</t>
  </si>
  <si>
    <t xml:space="preserve">18+ year olds in Belgium</t>
  </si>
  <si>
    <t xml:space="preserve">Sample size:</t>
  </si>
  <si>
    <t xml:space="preserve">Methodology:</t>
  </si>
  <si>
    <t xml:space="preserve">All results are weighted using Iterative Proportional Fitting, or 'Raking'. The results are  weighted by interlocking age and gender, region, and education level to Nationally Representative proportions</t>
  </si>
  <si>
    <t xml:space="preserve">Public First is a member of the BPC and abides by its rules. For more information please contact the Public First polling team:</t>
  </si>
  <si>
    <t xml:space="preserve">Table of Contents</t>
  </si>
  <si>
    <t xml:space="preserve">Individual Tables</t>
  </si>
  <si>
    <t xml:space="preserve">Full Result Row</t>
  </si>
  <si>
    <t xml:space="preserve">Question Base</t>
  </si>
  <si>
    <t xml:space="preserve"/>
  </si>
  <si>
    <t xml:space="preserve">Total</t>
  </si>
  <si>
    <t xml:space="preserve">Male</t>
  </si>
  <si>
    <t xml:space="preserve">Female</t>
  </si>
  <si>
    <t xml:space="preserve">Unweighted</t>
  </si>
  <si>
    <t xml:space="preserve">Weighted</t>
  </si>
  <si>
    <t xml:space="preserve">18-24</t>
  </si>
  <si>
    <t xml:space="preserve">25-34</t>
  </si>
  <si>
    <t xml:space="preserve">35-44</t>
  </si>
  <si>
    <t xml:space="preserve">45-54</t>
  </si>
  <si>
    <t xml:space="preserve">55-64</t>
  </si>
  <si>
    <t xml:space="preserve">65+</t>
  </si>
  <si>
    <t xml:space="preserve">Below upper secondary education</t>
  </si>
  <si>
    <t xml:space="preserve">Upper secondary education</t>
  </si>
  <si>
    <t xml:space="preserve">Vocational education</t>
  </si>
  <si>
    <t xml:space="preserve">University undergraduate education</t>
  </si>
  <si>
    <t xml:space="preserve">University postgraduate education</t>
  </si>
  <si>
    <t xml:space="preserve">Less than EUR 20,000</t>
  </si>
  <si>
    <t xml:space="preserve">EUR 20,000 to EUR 40,000</t>
  </si>
  <si>
    <t xml:space="preserve">EUR 40,000 to EUR 60,000</t>
  </si>
  <si>
    <t xml:space="preserve">More than EUR 60,000</t>
  </si>
  <si>
    <t xml:space="preserve">Full Time Work</t>
  </si>
  <si>
    <t xml:space="preserve">Part Time Work</t>
  </si>
  <si>
    <t xml:space="preserve">Retired</t>
  </si>
  <si>
    <t xml:space="preserve">Unemployed</t>
  </si>
  <si>
    <t xml:space="preserve">Student</t>
  </si>
  <si>
    <t xml:space="preserve">Not working and not seeking work</t>
  </si>
  <si>
    <t xml:space="preserve">Android User</t>
  </si>
  <si>
    <t xml:space="preserve">Google Search User</t>
  </si>
  <si>
    <t xml:space="preserve">Flanders</t>
  </si>
  <si>
    <t xml:space="preserve">Brussels Capital Region</t>
  </si>
  <si>
    <t xml:space="preserve">Wallonia</t>
  </si>
  <si>
    <t xml:space="preserve">Gender</t>
  </si>
  <si>
    <t xml:space="preserve">Age Group</t>
  </si>
  <si>
    <t xml:space="preserve">Education level</t>
  </si>
  <si>
    <t xml:space="preserve">Grouped Income</t>
  </si>
  <si>
    <t xml:space="preserve">Work Status</t>
  </si>
  <si>
    <t xml:space="preserve">Region</t>
  </si>
  <si>
    <t xml:space="preserve">Android</t>
  </si>
  <si>
    <t xml:space="preserve">iPhone</t>
  </si>
  <si>
    <t xml:space="preserve">Non-smartphone</t>
  </si>
  <si>
    <t xml:space="preserve">Don’t know</t>
  </si>
  <si>
    <t xml:space="preserve">I don’t own a mobile phone</t>
  </si>
  <si>
    <t xml:space="preserve">Other</t>
  </si>
  <si>
    <t xml:space="preserve">What type of mobile phone do you primarily use?Please select all that apply.</t>
  </si>
  <si>
    <t xml:space="preserve">BASE: All Respondents</t>
  </si>
  <si>
    <t xml:space="preserve">Fieldwork:  6th Jun - 1st Jul 2023</t>
  </si>
  <si>
    <t xml:space="preserve">Data weighted by interlocking age and gender, region, and education level to Nationally Representative proportions</t>
  </si>
  <si>
    <t xml:space="preserve">Lower cost or more affordable</t>
  </si>
  <si>
    <t xml:space="preserve">Easier to use</t>
  </si>
  <si>
    <t xml:space="preserve">Easier access to the apps, information and online services I want</t>
  </si>
  <si>
    <t xml:space="preserve">Better integration with Google apps</t>
  </si>
  <si>
    <t xml:space="preserve">Liked the camera</t>
  </si>
  <si>
    <t xml:space="preserve">Faster</t>
  </si>
  <si>
    <t xml:space="preserve">Worked better with my other devices or applications</t>
  </si>
  <si>
    <t xml:space="preserve">More open than the alternatives</t>
  </si>
  <si>
    <t xml:space="preserve">Better accessibility options</t>
  </si>
  <si>
    <t xml:space="preserve">More powerful</t>
  </si>
  <si>
    <t xml:space="preserve">More options for types of phone</t>
  </si>
  <si>
    <t xml:space="preserve">More customisable</t>
  </si>
  <si>
    <t xml:space="preserve">Was given to me</t>
  </si>
  <si>
    <t xml:space="preserve">More secure</t>
  </si>
  <si>
    <t xml:space="preserve">None of the above</t>
  </si>
  <si>
    <t xml:space="preserve">Which of the following, if any, were the most important reasons you use an Android phone?Please select all that apply.</t>
  </si>
  <si>
    <t xml:space="preserve">BASE: Android users</t>
  </si>
  <si>
    <t xml:space="preserve">Windows PC</t>
  </si>
  <si>
    <t xml:space="preserve">Android Tablets</t>
  </si>
  <si>
    <t xml:space="preserve">Apple Mac</t>
  </si>
  <si>
    <t xml:space="preserve">Apple iPad</t>
  </si>
  <si>
    <t xml:space="preserve">Google Chromebook</t>
  </si>
  <si>
    <t xml:space="preserve">I don’t use a personal computer</t>
  </si>
  <si>
    <t xml:space="preserve">Which of the following types of personal computer do you mainly use?Please select all that apply.</t>
  </si>
  <si>
    <t xml:space="preserve">Don't know</t>
  </si>
  <si>
    <t xml:space="preserve">0</t>
  </si>
  <si>
    <t xml:space="preserve">*</t>
  </si>
  <si>
    <t xml:space="preserve">Which of the following, if any, were the most important reasons you use a Chromebook?Please select up to three.</t>
  </si>
  <si>
    <t xml:space="preserve">BASE: Chromebook users</t>
  </si>
  <si>
    <t xml:space="preserve"> Google Search</t>
  </si>
  <si>
    <t xml:space="preserve"> Google Maps</t>
  </si>
  <si>
    <t xml:space="preserve"> Google Workplace (Google Docs / Google Sheets / Google Slides / Google Drive)</t>
  </si>
  <si>
    <t xml:space="preserve"> Google Assistant</t>
  </si>
  <si>
    <t xml:space="preserve"> YouTube</t>
  </si>
  <si>
    <t xml:space="preserve"> Gmail</t>
  </si>
  <si>
    <t xml:space="preserve">In the last day</t>
  </si>
  <si>
    <t xml:space="preserve">In the last week</t>
  </si>
  <si>
    <t xml:space="preserve">In the last month</t>
  </si>
  <si>
    <t xml:space="preserve">In the last year</t>
  </si>
  <si>
    <t xml:space="preserve">Never</t>
  </si>
  <si>
    <t xml:space="preserve">Grid Summary: When was the last time you used the following Google products?</t>
  </si>
  <si>
    <t xml:space="preserve">When was the last time you used the following Google products?: Google Search</t>
  </si>
  <si>
    <t xml:space="preserve">When was the last time you used the following Google products?: Google Maps</t>
  </si>
  <si>
    <t xml:space="preserve">When was the last time you used the following Google products?: Google Workplace (Google Docs / Google Sheets / Google Slides / Google Drive)</t>
  </si>
  <si>
    <t xml:space="preserve">When was the last time you used the following Google products?: Google Assistant</t>
  </si>
  <si>
    <t xml:space="preserve">When was the last time you used the following Google products?: YouTube</t>
  </si>
  <si>
    <t xml:space="preserve">When was the last time you used the following Google products?: Gmail</t>
  </si>
  <si>
    <t xml:space="preserve">None</t>
  </si>
  <si>
    <t xml:space="preserve">1-2 times</t>
  </si>
  <si>
    <t xml:space="preserve">2-4 times</t>
  </si>
  <si>
    <t xml:space="preserve">5-9 times</t>
  </si>
  <si>
    <t xml:space="preserve">10-19 times</t>
  </si>
  <si>
    <t xml:space="preserve">Over 20 times</t>
  </si>
  <si>
    <t xml:space="preserve"> On an average day, how many times do you use Google Search as part of your work?</t>
  </si>
  <si>
    <t xml:space="preserve">BASE: Workers and Google Search users</t>
  </si>
  <si>
    <t xml:space="preserve"> On an average day, how many times do you use Google Search as part of your personal life?</t>
  </si>
  <si>
    <t xml:space="preserve">BASE: Google Search users</t>
  </si>
  <si>
    <t xml:space="preserve"> Fast</t>
  </si>
  <si>
    <t xml:space="preserve"> Comprehensive</t>
  </si>
  <si>
    <t xml:space="preserve"> Trustworthy</t>
  </si>
  <si>
    <t xml:space="preserve"> Accurate</t>
  </si>
  <si>
    <t xml:space="preserve"> Reliable</t>
  </si>
  <si>
    <t xml:space="preserve"> Relevant</t>
  </si>
  <si>
    <t xml:space="preserve"> Helpful</t>
  </si>
  <si>
    <t xml:space="preserve"> Easy to use</t>
  </si>
  <si>
    <t xml:space="preserve"> Saves me time</t>
  </si>
  <si>
    <t xml:space="preserve"> Helps me be more productive</t>
  </si>
  <si>
    <t xml:space="preserve"> Confusing</t>
  </si>
  <si>
    <t xml:space="preserve"> Misleading</t>
  </si>
  <si>
    <t xml:space="preserve">Very good description</t>
  </si>
  <si>
    <t xml:space="preserve">Good description</t>
  </si>
  <si>
    <t xml:space="preserve">Neither a good nor bad description</t>
  </si>
  <si>
    <t xml:space="preserve">Bad description</t>
  </si>
  <si>
    <t xml:space="preserve">Very bad description</t>
  </si>
  <si>
    <t xml:space="preserve">Grid Summary: When thinking about your experience with Google Search, are the following phrases good or bad descriptions of your experience?</t>
  </si>
  <si>
    <t xml:space="preserve">When thinking about your experience with Google Search, are the following phrases good or bad descriptions of your experience?: Fast</t>
  </si>
  <si>
    <t xml:space="preserve">When thinking about your experience with Google Search, are the following phrases good or bad descriptions of your experience?: Comprehensive</t>
  </si>
  <si>
    <t xml:space="preserve">When thinking about your experience with Google Search, are the following phrases good or bad descriptions of your experience?: Trustworthy</t>
  </si>
  <si>
    <t xml:space="preserve">When thinking about your experience with Google Search, are the following phrases good or bad descriptions of your experience?: Accurate</t>
  </si>
  <si>
    <t xml:space="preserve">When thinking about your experience with Google Search, are the following phrases good or bad descriptions of your experience?: Reliable</t>
  </si>
  <si>
    <t xml:space="preserve">When thinking about your experience with Google Search, are the following phrases good or bad descriptions of your experience?: Relevant</t>
  </si>
  <si>
    <t xml:space="preserve">When thinking about your experience with Google Search, are the following phrases good or bad descriptions of your experience?: Helpful</t>
  </si>
  <si>
    <t xml:space="preserve">When thinking about your experience with Google Search, are the following phrases good or bad descriptions of your experience?: Easy to use</t>
  </si>
  <si>
    <t xml:space="preserve">When thinking about your experience with Google Search, are the following phrases good or bad descriptions of your experience?: Saves me time</t>
  </si>
  <si>
    <t xml:space="preserve">When thinking about your experience with Google Search, are the following phrases good or bad descriptions of your experience?: Helps me be more productive</t>
  </si>
  <si>
    <t xml:space="preserve">When thinking about your experience with Google Search, are the following phrases good or bad descriptions of your experience?: Confusing</t>
  </si>
  <si>
    <t xml:space="preserve">When thinking about your experience with Google Search, are the following phrases good or bad descriptions of your experience?: Misleading</t>
  </si>
  <si>
    <t xml:space="preserve">Grid Summary: When thinking about your experience with Google Assistant, are the following phrases good or bad descriptions of your experience?</t>
  </si>
  <si>
    <t xml:space="preserve">BASE: Google Asisstant users</t>
  </si>
  <si>
    <t xml:space="preserve">When thinking about your experience with Google Assistant, are the following phrases good or bad descriptions of your experience?: Fast</t>
  </si>
  <si>
    <t xml:space="preserve">When thinking about your experience with Google Assistant, are the following phrases good or bad descriptions of your experience?: Comprehensive</t>
  </si>
  <si>
    <t xml:space="preserve">When thinking about your experience with Google Assistant, are the following phrases good or bad descriptions of your experience?: Trustworthy</t>
  </si>
  <si>
    <t xml:space="preserve">When thinking about your experience with Google Assistant, are the following phrases good or bad descriptions of your experience?: Accurate</t>
  </si>
  <si>
    <t xml:space="preserve">When thinking about your experience with Google Assistant, are the following phrases good or bad descriptions of your experience?: Reliable</t>
  </si>
  <si>
    <t xml:space="preserve">When thinking about your experience with Google Assistant, are the following phrases good or bad descriptions of your experience?: Relevant</t>
  </si>
  <si>
    <t xml:space="preserve">When thinking about your experience with Google Assistant, are the following phrases good or bad descriptions of your experience?: Helpful</t>
  </si>
  <si>
    <t xml:space="preserve">When thinking about your experience with Google Assistant, are the following phrases good or bad descriptions of your experience?: Easy to use</t>
  </si>
  <si>
    <t xml:space="preserve">When thinking about your experience with Google Assistant, are the following phrases good or bad descriptions of your experience?: Saves me time</t>
  </si>
  <si>
    <t xml:space="preserve">When thinking about your experience with Google Assistant, are the following phrases good or bad descriptions of your experience?: Confusing</t>
  </si>
  <si>
    <t xml:space="preserve">When thinking about your experience with Google Assistant, are the following phrases good or bad descriptions of your experience?: Misleading</t>
  </si>
  <si>
    <t xml:space="preserve"> Find a local business</t>
  </si>
  <si>
    <t xml:space="preserve"> Compare the prices of products or services</t>
  </si>
  <si>
    <t xml:space="preserve"> Look for deals or discounts</t>
  </si>
  <si>
    <t xml:space="preserve">Have done this</t>
  </si>
  <si>
    <t xml:space="preserve">Have not done this</t>
  </si>
  <si>
    <t xml:space="preserve">Grid Summary: Which of the following have you used Google Search or Google Shopping to do in the last month?</t>
  </si>
  <si>
    <t xml:space="preserve">Which of the following have you used Google Search or Google Shopping to do in the last month?: Find a local business</t>
  </si>
  <si>
    <t xml:space="preserve">Which of the following have you used Google Search or Google Shopping to do in the last month?: Compare the prices of products or services</t>
  </si>
  <si>
    <t xml:space="preserve">Which of the following have you used Google Search or Google Shopping to do in the last month?: Look for deals or discounts</t>
  </si>
  <si>
    <t xml:space="preserve">Very helpful</t>
  </si>
  <si>
    <t xml:space="preserve">Somewhat helpful</t>
  </si>
  <si>
    <t xml:space="preserve">Neither helpful nor unhelpful</t>
  </si>
  <si>
    <t xml:space="preserve">Somewhat unhelpful</t>
  </si>
  <si>
    <t xml:space="preserve">Very unhelpful</t>
  </si>
  <si>
    <t xml:space="preserve"> You said that you had used Google Search or Google Shopping to compare the prices of products or services. Overall, how helpful or unhelpful would you say you find the ability to do this?</t>
  </si>
  <si>
    <t xml:space="preserve">BASE: Used Search and Shopping to compare the prices of products and services</t>
  </si>
  <si>
    <t xml:space="preserve"> Learn a new skill in your personal life</t>
  </si>
  <si>
    <t xml:space="preserve"> Look for a new job</t>
  </si>
  <si>
    <t xml:space="preserve"> Learn a technical or digital skill for your job</t>
  </si>
  <si>
    <t xml:space="preserve"> Learn soft skills for your job (eg time management, communication skills etc)</t>
  </si>
  <si>
    <t xml:space="preserve">Multiple times a day</t>
  </si>
  <si>
    <t xml:space="preserve">Every day</t>
  </si>
  <si>
    <t xml:space="preserve">Multiple times a week</t>
  </si>
  <si>
    <t xml:space="preserve">Every week</t>
  </si>
  <si>
    <t xml:space="preserve">Multiple times a month</t>
  </si>
  <si>
    <t xml:space="preserve">Every month</t>
  </si>
  <si>
    <t xml:space="preserve">Multiple times a year</t>
  </si>
  <si>
    <t xml:space="preserve">Less often, or never</t>
  </si>
  <si>
    <t xml:space="preserve">Grid Summary: How often, on average, would you say that you used Google Search to learn the following?</t>
  </si>
  <si>
    <t xml:space="preserve">How often, on average, would you say that you used Google Search to learn the following?: Learn a new skill in your personal life</t>
  </si>
  <si>
    <t xml:space="preserve">How often, on average, would you say that you used Google Search to learn the following?: Look for a new job</t>
  </si>
  <si>
    <t xml:space="preserve">How often, on average, would you say that you used Google Search to learn the following?: Learn a technical or digital skill for your job</t>
  </si>
  <si>
    <t xml:space="preserve">How often, on average, would you say that you used Google Search to learn the following?: Learn soft skills for your job (eg time management, communication skills etc)</t>
  </si>
  <si>
    <t xml:space="preserve">I learn better through reading than watching a video</t>
  </si>
  <si>
    <t xml:space="preserve">I learn equally well through reading and watching a video</t>
  </si>
  <si>
    <t xml:space="preserve">I learn better through watching a video than reading</t>
  </si>
  <si>
    <t xml:space="preserve"> Which of the following comes closest to your experience?</t>
  </si>
  <si>
    <t xml:space="preserve"> Find out if a local shop or business is open</t>
  </si>
  <si>
    <t xml:space="preserve"> Get directions while traveling</t>
  </si>
  <si>
    <t xml:space="preserve"> Avoid traffic congestion or public transport delays</t>
  </si>
  <si>
    <t xml:space="preserve"> For walking or cycling routes</t>
  </si>
  <si>
    <t xml:space="preserve"> For public transport routes/times</t>
  </si>
  <si>
    <t xml:space="preserve"> Search for the most fuel efficient route to a destination</t>
  </si>
  <si>
    <t xml:space="preserve">Grid Summary: Which of the following have you used Google Maps to do in the last month?</t>
  </si>
  <si>
    <t xml:space="preserve">BASE: Google Maps users</t>
  </si>
  <si>
    <t xml:space="preserve">Which of the following have you used Google Maps to do in the last month?: Find a local business</t>
  </si>
  <si>
    <t xml:space="preserve">Which of the following have you used Google Maps to do in the last month?: Find out if a local shop or business is open</t>
  </si>
  <si>
    <t xml:space="preserve">Which of the following have you used Google Maps to do in the last month?: Get directions while traveling</t>
  </si>
  <si>
    <t xml:space="preserve">Which of the following have you used Google Maps to do in the last month?: Avoid traffic congestion or public transport delays</t>
  </si>
  <si>
    <t xml:space="preserve">Which of the following have you used Google Maps to do in the last month?: For walking or cycling routes</t>
  </si>
  <si>
    <t xml:space="preserve">Which of the following have you used Google Maps to do in the last month?: For public transport routes/times</t>
  </si>
  <si>
    <t xml:space="preserve">Which of the following have you used Google Maps to do in the last month?: Search for the most fuel efficient route to a destination</t>
  </si>
  <si>
    <t xml:space="preserve"> Google Workspace (eg Google Docs, Sheets, Slides and/or Drive)</t>
  </si>
  <si>
    <t xml:space="preserve"> Google Translate</t>
  </si>
  <si>
    <t xml:space="preserve">Regularly use this</t>
  </si>
  <si>
    <t xml:space="preserve">Do not regularly use this</t>
  </si>
  <si>
    <t xml:space="preserve">Grid Summary: Which, if any, of the following Google tools or services do you use regularly as part of your job?</t>
  </si>
  <si>
    <t xml:space="preserve">BASE: Workers</t>
  </si>
  <si>
    <t xml:space="preserve">Which, if any, of the following Google tools or services do you use regularly as part of your job?: Google Search</t>
  </si>
  <si>
    <t xml:space="preserve">Which, if any, of the following Google tools or services do you use regularly as part of your job?: Google Workspace (eg Google Docs, Sheets, Slides and/or Drive)</t>
  </si>
  <si>
    <t xml:space="preserve">Which, if any, of the following Google tools or services do you use regularly as part of your job?: Gmail</t>
  </si>
  <si>
    <t xml:space="preserve">Which, if any, of the following Google tools or services do you use regularly as part of your job?: Google Maps</t>
  </si>
  <si>
    <t xml:space="preserve">Which, if any, of the following Google tools or services do you use regularly as part of your job?: Google Translate</t>
  </si>
  <si>
    <t xml:space="preserve">Would have no impact on my ability to do my job</t>
  </si>
  <si>
    <t xml:space="preserve">Would have a minor impact on my ability to do my job</t>
  </si>
  <si>
    <t xml:space="preserve">Would have a major impact on my ability to do my job</t>
  </si>
  <si>
    <t xml:space="preserve">Would be impossible to do my job without a search engine</t>
  </si>
  <si>
    <t xml:space="preserve"> Imagine you were unable to use any search engine. On average, how would this impact your ability to perform your job?</t>
  </si>
  <si>
    <t xml:space="preserve">Would be impossible to do my job without Google Workspace</t>
  </si>
  <si>
    <t xml:space="preserve"> Imagine you were unable to use Google Workspace specifically. On average, how would this impact your ability to perform your job? Google Workspace includes tools such as Google Docs, Google Sheets, Google Drive, and Google Meet.</t>
  </si>
  <si>
    <t xml:space="preserve">Very important</t>
  </si>
  <si>
    <t xml:space="preserve">Somewhat important</t>
  </si>
  <si>
    <t xml:space="preserve">Neither important or unimportant</t>
  </si>
  <si>
    <t xml:space="preserve">Somewhat unimportant</t>
  </si>
  <si>
    <t xml:space="preserve">Not at all important</t>
  </si>
  <si>
    <t xml:space="preserve">Total Important:</t>
  </si>
  <si>
    <t xml:space="preserve">Net:</t>
  </si>
  <si>
    <t xml:space="preserve"> How important in your personal life would you say that environmental sustainability is when making decisions?</t>
  </si>
  <si>
    <t xml:space="preserve">Eco-friendly routing on Google Maps, showing your a route optimized for lower fuel consumption</t>
  </si>
  <si>
    <t xml:space="preserve">Find accurate information on climate change using Google Search</t>
  </si>
  <si>
    <t xml:space="preserve">Find suggestions for more energy-efficient appliances in Google Shopping</t>
  </si>
  <si>
    <t xml:space="preserve">Advice on how to make your own applications more sustainable when they are made on Google Cloud</t>
  </si>
  <si>
    <t xml:space="preserve">Find flights with lower carbon emissions through Google Flights</t>
  </si>
  <si>
    <t xml:space="preserve">Eco-certified hotels through Google Travel</t>
  </si>
  <si>
    <t xml:space="preserve">Google tools offer multiple features to help make it easier to make more sustainable choices. Which, if any, of these features were you aware of?Please select all that apply.</t>
  </si>
  <si>
    <t xml:space="preserve">Very likely</t>
  </si>
  <si>
    <t xml:space="preserve">Somewhat likely</t>
  </si>
  <si>
    <t xml:space="preserve">Neither likely or unlikely</t>
  </si>
  <si>
    <t xml:space="preserve">Somewhat unlikely</t>
  </si>
  <si>
    <t xml:space="preserve">Very unlikely</t>
  </si>
  <si>
    <t xml:space="preserve">Total Likely:</t>
  </si>
  <si>
    <t xml:space="preserve">Total Unlikely:</t>
  </si>
  <si>
    <t xml:space="preserve"> How likely do you think it is that the existence of these features makes it easier to make more informed, sustainable choices?</t>
  </si>
  <si>
    <t xml:space="preserve">I know a lot about AI</t>
  </si>
  <si>
    <t xml:space="preserve">I know a moderate amount about AI</t>
  </si>
  <si>
    <t xml:space="preserve">I know a little about AI</t>
  </si>
  <si>
    <t xml:space="preserve">I know nothing at all about AI</t>
  </si>
  <si>
    <t xml:space="preserve">Don’t Know</t>
  </si>
  <si>
    <t xml:space="preserve"> There has recently been some discussion in the news about “Artificial Intelligence” or “AI”. This is where computers are used to carry out tasks which would normally need a human to do them. How much would you say you know about “AI”?</t>
  </si>
  <si>
    <t xml:space="preserve">Artificial Intelligence (AI) is developing faster than I expected</t>
  </si>
  <si>
    <t xml:space="preserve">Artificial Intelligence (AI) is developing about as quickly as I expected</t>
  </si>
  <si>
    <t xml:space="preserve">Artificial Intelligence (AI) is developing more slowly than I expected</t>
  </si>
  <si>
    <t xml:space="preserve"> Based on what you know, which of the following comes closest to your view?</t>
  </si>
  <si>
    <t xml:space="preserve"> Helps protect you online (eg. filter out spam and protect from malware)</t>
  </si>
  <si>
    <t xml:space="preserve"> Help reduce your household energy use</t>
  </si>
  <si>
    <t xml:space="preserve"> Eliminate mindless or repetitive tasks at work</t>
  </si>
  <si>
    <t xml:space="preserve"> Help process your government and customer service requests</t>
  </si>
  <si>
    <t xml:space="preserve"> Make it easier for you to make environmentally friendly choices</t>
  </si>
  <si>
    <t xml:space="preserve"> Help advise you on how to live healthier </t>
  </si>
  <si>
    <t xml:space="preserve"> Track your medical data to alert you of a potential condition or health risk</t>
  </si>
  <si>
    <t xml:space="preserve">Very interested</t>
  </si>
  <si>
    <t xml:space="preserve">Somewhat interested</t>
  </si>
  <si>
    <t xml:space="preserve">Neither interested or uninterested</t>
  </si>
  <si>
    <t xml:space="preserve">Somewhat uninterested</t>
  </si>
  <si>
    <t xml:space="preserve">Very uninterested</t>
  </si>
  <si>
    <t xml:space="preserve">Total Interested:</t>
  </si>
  <si>
    <t xml:space="preserve">Total Uninterested:</t>
  </si>
  <si>
    <t xml:space="preserve">Grid Summary: How interested, if at all, would you be personally in using AI to do the following?</t>
  </si>
  <si>
    <t xml:space="preserve">How interested, if at all, would you be personally in using AI to do the following?: Track your medical data to alert you of a potential condition or health risk</t>
  </si>
  <si>
    <t xml:space="preserve">How interested, if at all, would you be personally in using AI to do the following?: Help advise you on how to live healthier </t>
  </si>
  <si>
    <t xml:space="preserve">How interested, if at all, would you be personally in using AI to do the following?: Help reduce your household energy use</t>
  </si>
  <si>
    <t xml:space="preserve">How interested, if at all, would you be personally in using AI to do the following?: Helps protect you online (eg. filter out spam and protect from malware)</t>
  </si>
  <si>
    <t xml:space="preserve">How interested, if at all, would you be personally in using AI to do the following?: Make it easier for you to make environmentally friendly choices</t>
  </si>
  <si>
    <t xml:space="preserve">How interested, if at all, would you be personally in using AI to do the following?: Help process your government and customer service requests</t>
  </si>
  <si>
    <t xml:space="preserve">How interested, if at all, would you be personally in using AI to do the following?: Eliminate mindless or repetitive tasks at work</t>
  </si>
  <si>
    <t xml:space="preserve"> Reduce the risks people face from extreme weather events (e.g. wildfires, flooding, heatwaves)</t>
  </si>
  <si>
    <t xml:space="preserve"> Manage water quality to ensure a safe supply of water</t>
  </si>
  <si>
    <t xml:space="preserve"> Make advancements in medicine development</t>
  </si>
  <si>
    <t xml:space="preserve"> Better managing road traffic to reduce congestion</t>
  </si>
  <si>
    <t xml:space="preserve"> Reduce carbon emissions by managing energy use</t>
  </si>
  <si>
    <t xml:space="preserve"> Monitor the health of certain crops and foods to protect food supplies</t>
  </si>
  <si>
    <t xml:space="preserve"> Process government and customer service requests faster and more efficiently</t>
  </si>
  <si>
    <t xml:space="preserve"> Increase the productivity of workers and businesses</t>
  </si>
  <si>
    <t xml:space="preserve"> Providing personalised AI tutors and education at school</t>
  </si>
  <si>
    <t xml:space="preserve">Strongly support</t>
  </si>
  <si>
    <t xml:space="preserve">Somewhat support</t>
  </si>
  <si>
    <t xml:space="preserve">Neither support nor oppose</t>
  </si>
  <si>
    <t xml:space="preserve">Somewhat oppose</t>
  </si>
  <si>
    <t xml:space="preserve">Strongly oppose</t>
  </si>
  <si>
    <t xml:space="preserve">Total Support:</t>
  </si>
  <si>
    <t xml:space="preserve">Total Oppose:</t>
  </si>
  <si>
    <t xml:space="preserve">Grid Summary: And would you  support or oppose AI being used more widely in society to do the following?</t>
  </si>
  <si>
    <t xml:space="preserve">And would you  support or oppose AI being used more widely in society to do the following?: Process government and customer service requests faster and more efficiently</t>
  </si>
  <si>
    <t xml:space="preserve">And would you  support or oppose AI being used more widely in society to do the following?: Increase the productivity of workers and businesses</t>
  </si>
  <si>
    <t xml:space="preserve">And would you  support or oppose AI being used more widely in society to do the following?: Better managing road traffic to reduce congestion</t>
  </si>
  <si>
    <t xml:space="preserve">And would you  support or oppose AI being used more widely in society to do the following?: Providing personalised AI tutors and education at school</t>
  </si>
  <si>
    <t xml:space="preserve">And would you  support or oppose AI being used more widely in society to do the following?: Make advancements in medicine development</t>
  </si>
  <si>
    <t xml:space="preserve">And would you  support or oppose AI being used more widely in society to do the following?: Monitor the health of certain crops and foods to protect food supplies</t>
  </si>
  <si>
    <t xml:space="preserve">And would you  support or oppose AI being used more widely in society to do the following?: Reduce the risks people face from extreme weather events (e.g. wildfires, flooding, heatwaves)</t>
  </si>
  <si>
    <t xml:space="preserve">And would you  support or oppose AI being used more widely in society to do the following?: Reduce carbon emissions by managing energy use</t>
  </si>
  <si>
    <t xml:space="preserve">And would you  support or oppose AI being used more widely in society to do the following?: Manage water quality to ensure a safe supply of water</t>
  </si>
  <si>
    <t xml:space="preserve"> In general, how likely do you think it is that you will explore more AI powered tools in the next year?</t>
  </si>
  <si>
    <t xml:space="preserve"> Google Workspace (Google Docs, Sheets, Slides and Drive)</t>
  </si>
  <si>
    <t xml:space="preserve">I think this is AI powered</t>
  </si>
  <si>
    <t xml:space="preserve">I do not think this is AI powered</t>
  </si>
  <si>
    <t xml:space="preserve">Grid Summary: If you were to guess, which of the following tools make use of AI?</t>
  </si>
  <si>
    <t xml:space="preserve">If you were to guess, which of the following tools make use of AI?: Google Search</t>
  </si>
  <si>
    <t xml:space="preserve">If you were to guess, which of the following tools make use of AI?: YouTube</t>
  </si>
  <si>
    <t xml:space="preserve">If you were to guess, which of the following tools make use of AI?: Google Maps</t>
  </si>
  <si>
    <t xml:space="preserve">If you were to guess, which of the following tools make use of AI?: Google Workspace (Google Docs, Sheets, Slides and Drive)</t>
  </si>
  <si>
    <t xml:space="preserve">If you were to guess, which of the following tools make use of AI?: Gmail</t>
  </si>
  <si>
    <t xml:space="preserve">If you were to guess, which of the following tools make use of AI?: Google Translate</t>
  </si>
  <si>
    <t xml:space="preserve">If you were to guess, which of the following tools make use of AI?: Google Assistant</t>
  </si>
  <si>
    <t xml:space="preserve">Very worried</t>
  </si>
  <si>
    <t xml:space="preserve">Somewhat worried</t>
  </si>
  <si>
    <t xml:space="preserve">Neither worried or unworried</t>
  </si>
  <si>
    <t xml:space="preserve">Not that worried</t>
  </si>
  <si>
    <t xml:space="preserve">Not at all worried</t>
  </si>
  <si>
    <t xml:space="preserve"> How worried are you that AI powered tools will be able to do your job better than you in the future?</t>
  </si>
  <si>
    <t xml:space="preserve">Very familiar</t>
  </si>
  <si>
    <t xml:space="preserve">Somewhat familiar</t>
  </si>
  <si>
    <t xml:space="preserve">Neither familiar or unfamiliar</t>
  </si>
  <si>
    <t xml:space="preserve">Somewhat unfamiliar</t>
  </si>
  <si>
    <t xml:space="preserve">Very unfamiliar</t>
  </si>
  <si>
    <t xml:space="preserve"> In the last year, AI tools that are used to generate text or images (“generative AI”) have become much more prominent. Examples of text based generative AI tools include Bard, ChatGPT, and Bing Chat, while image tools include Dall-E, Stable Diffusion and Midjourney. How familiar are you with generative AI tools?</t>
  </si>
  <si>
    <t xml:space="preserve">Already use generative AI tools as part of my job</t>
  </si>
  <si>
    <t xml:space="preserve">In the next year</t>
  </si>
  <si>
    <t xml:space="preserve">In the next 2-5 years</t>
  </si>
  <si>
    <t xml:space="preserve">Over 5 years away</t>
  </si>
  <si>
    <t xml:space="preserve">Unlikely to ever use AI tools as part of my job</t>
  </si>
  <si>
    <t xml:space="preserve"> When, if ever, do you plan to use generative AI tools as part of your job?</t>
  </si>
  <si>
    <t xml:space="preserve">I would give up access to Google Search and get paid €0.50</t>
  </si>
  <si>
    <t xml:space="preserve">I would keep access to Google Search</t>
  </si>
  <si>
    <t xml:space="preserve"> Imagine you had to choose between the following options. Would you prefer to keep access to Google Search or go without access to Google Search for one month and get paid €0.50? </t>
  </si>
  <si>
    <t xml:space="preserve">BASE: Question randomly assigned to respondents</t>
  </si>
  <si>
    <t xml:space="preserve">I would give up access to Google Search and get paid €1</t>
  </si>
  <si>
    <t xml:space="preserve"> Imagine you had to choose between the following options. Would you prefer to keep access to Google Search or go without access to Google Search for one month and get paid €1? </t>
  </si>
  <si>
    <t xml:space="preserve">I would give up access to Google Search and get paid €2.50</t>
  </si>
  <si>
    <t xml:space="preserve"> Imagine you had to choose between the following options. Would you prefer to keep access to Google Search or go without access to Google Search for one month and get paid €2.50? </t>
  </si>
  <si>
    <t xml:space="preserve">I would give up access to Google Search and get paid €5</t>
  </si>
  <si>
    <t xml:space="preserve"> Imagine you had to choose between the following options. Would you prefer to keep access to Google Search or go without access to Google Search for one month and get paid €5? </t>
  </si>
  <si>
    <t xml:space="preserve">I would give up access to Google Search and get paid €10</t>
  </si>
  <si>
    <t xml:space="preserve"> Imagine you had to choose between the following options. Would you prefer to keep access to Google Search or go without access to Google Search for one month and get paid €10? </t>
  </si>
  <si>
    <t xml:space="preserve">I would give up access to Google Search and get paid €20</t>
  </si>
  <si>
    <t xml:space="preserve"> Imagine you had to choose between the following options. Would you prefer to keep access to Google Search or go without access to Google Search for one month and get paid €20? </t>
  </si>
  <si>
    <t xml:space="preserve">I would give up access to Google Search and get paid €50</t>
  </si>
  <si>
    <t xml:space="preserve"> Imagine you had to choose between the following options. Would you prefer to keep access to Google Search or go without access to Google Search for one month and get paid €50? </t>
  </si>
  <si>
    <t xml:space="preserve">I would give up access to Google Search and get paid €100</t>
  </si>
  <si>
    <t xml:space="preserve"> Imagine you had to choose between the following options. Would you prefer to keep access to Google Search or go without access to Google Search for one month and get paid €100? </t>
  </si>
  <si>
    <t xml:space="preserve">I would give up access to Google Search and get paid €200</t>
  </si>
  <si>
    <t xml:space="preserve"> Imagine you had to choose between the following options. Would you prefer to keep access to Google Search or go without access to Google Search for one month and get paid €200? </t>
  </si>
  <si>
    <t xml:space="preserve">I would give up access to Google Search and get paid €500</t>
  </si>
  <si>
    <t xml:space="preserve"> Imagine you had to choose between the following options. Would you prefer to keep access to Google Search or go without access to Google Search for one month and get paid €500? </t>
  </si>
  <si>
    <t xml:space="preserve">I would give up access to Google Maps and get paid €0.50</t>
  </si>
  <si>
    <t xml:space="preserve">I would keep access to Google Maps</t>
  </si>
  <si>
    <t xml:space="preserve"> Imagine you had to choose between the following options. Would you prefer to keep access to Google Maps or go without access to Google Maps for one month and get paid €0.50? </t>
  </si>
  <si>
    <t xml:space="preserve">I would give up access to Google Maps and get paid €1</t>
  </si>
  <si>
    <t xml:space="preserve"> Imagine you had to choose between the following options. Would you prefer to keep access to Google Maps or go without access to Google Maps for one month and get paid €1? </t>
  </si>
  <si>
    <t xml:space="preserve">I would give up access to Google Maps and get paid €2.50</t>
  </si>
  <si>
    <t xml:space="preserve"> Imagine you had to choose between the following options. Would you prefer to keep access to Google Maps or go without access to Google Maps for one month and get paid €2.50? </t>
  </si>
  <si>
    <t xml:space="preserve">I would give up access to Google Maps and get paid €5</t>
  </si>
  <si>
    <t xml:space="preserve"> Imagine you had to choose between the following options. Would you prefer to keep access to Google Maps or go without access to Google Maps for one month and get paid €5? </t>
  </si>
  <si>
    <t xml:space="preserve">I would give up access to Google Maps and get paid €10</t>
  </si>
  <si>
    <t xml:space="preserve"> Imagine you had to choose between the following options. Would you prefer to keep access to Google Maps or go without access to Google Maps for one month and get paid €10? </t>
  </si>
  <si>
    <t xml:space="preserve">I would give up access to Google Maps and get paid €20</t>
  </si>
  <si>
    <t xml:space="preserve"> Imagine you had to choose between the following options. Would you prefer to keep access to Google Maps or go without access to Google Maps for one month and get paid €20? </t>
  </si>
  <si>
    <t xml:space="preserve">I would give up access to Google Maps and get paid €50</t>
  </si>
  <si>
    <t xml:space="preserve"> Imagine you had to choose between the following options. Would you prefer to keep access to Google Maps or go without access to Google Maps for one month and get paid €50? </t>
  </si>
  <si>
    <t xml:space="preserve">I would give up access to Google Maps and get paid €100</t>
  </si>
  <si>
    <t xml:space="preserve"> Imagine you had to choose between the following options. Would you prefer to keep access to Google Maps or go without access to Google Maps for one month and get paid €100? </t>
  </si>
  <si>
    <t xml:space="preserve">I would give up access to Google Maps and get paid €200</t>
  </si>
  <si>
    <t xml:space="preserve"> Imagine you had to choose between the following options. Would you prefer to keep access to Google Maps or go without access to Google Maps for one month and get paid €200? </t>
  </si>
  <si>
    <t xml:space="preserve">I would give up access to Google Maps and get paid €500</t>
  </si>
  <si>
    <t xml:space="preserve"> Imagine you had to choose between the following options. Would you prefer to keep access to Google Maps or go without access to Google Maps for one month and get paid €500? </t>
  </si>
  <si>
    <t xml:space="preserve">I would give up access to YouTube and get paid €0.50</t>
  </si>
  <si>
    <t xml:space="preserve">I would keep access to YouTube</t>
  </si>
  <si>
    <t xml:space="preserve"> Imagine you had to choose between the following options. Would you prefer to keep access to YouTube or go without access to YouTube for one month and get paid €0.50? </t>
  </si>
  <si>
    <t xml:space="preserve">I would give up access to YouTube and get paid €1</t>
  </si>
  <si>
    <t xml:space="preserve"> Imagine you had to choose between the following options. Would you prefer to keep access to YouTube or go without access to YouTube for one month and get paid €1? </t>
  </si>
  <si>
    <t xml:space="preserve">I would give up access to YouTube and get paid €2.50</t>
  </si>
  <si>
    <t xml:space="preserve"> Imagine you had to choose between the following options. Would you prefer to keep access to YouTube or go without access to YouTube for one month and get paid €2.50? </t>
  </si>
  <si>
    <t xml:space="preserve">I would give up access to YouTube and get paid €5</t>
  </si>
  <si>
    <t xml:space="preserve"> Imagine you had to choose between the following options. Would you prefer to keep access to YouTube or go without access to YouTube for one month and get paid €5? </t>
  </si>
  <si>
    <t xml:space="preserve">I would give up access to YouTube and get paid €10</t>
  </si>
  <si>
    <t xml:space="preserve"> Imagine you had to choose between the following options. Would you prefer to keep access to YouTube or go without access to YouTube for one month and get paid €10? </t>
  </si>
  <si>
    <t xml:space="preserve">I would give up access to YouTube and get paid €20</t>
  </si>
  <si>
    <t xml:space="preserve"> Imagine you had to choose between the following options. Would you prefer to keep access to YouTube or go without access to YouTube for one month and get paid €20? </t>
  </si>
  <si>
    <t xml:space="preserve">I would give up access to YouTube and get paid €50</t>
  </si>
  <si>
    <t xml:space="preserve"> Imagine you had to choose between the following options. Would you prefer to keep access to YouTube or go without access to YouTube for one month and get paid €50? </t>
  </si>
  <si>
    <t xml:space="preserve">I would give up access to YouTube and get paid €100</t>
  </si>
  <si>
    <t xml:space="preserve"> Imagine you had to choose between the following options. Would you prefer to keep access to YouTube or go without access to YouTube for one month and get paid €100? </t>
  </si>
  <si>
    <t xml:space="preserve">I would give up access to YouTube and get paid €200</t>
  </si>
  <si>
    <t xml:space="preserve"> Imagine you had to choose between the following options. Would you prefer to keep access to YouTube or go without access to YouTube for one month and get paid €200? </t>
  </si>
  <si>
    <t xml:space="preserve">I would give up access to YouTube and get paid €500</t>
  </si>
  <si>
    <t xml:space="preserve"> Imagine you had to choose between the following options. Would you prefer to keep access to YouTube or go without access to YouTube for one month and get paid €500? </t>
  </si>
  <si>
    <t xml:space="preserve">I would give up access to Gmail and get paid €0.50</t>
  </si>
  <si>
    <t xml:space="preserve">I would keep access to Gmail</t>
  </si>
  <si>
    <t xml:space="preserve"> Imagine you had to choose between the following options. Would you prefer to keep access to Gmail or go without access to Gmail for one month and get paid €0.50? </t>
  </si>
  <si>
    <t xml:space="preserve">I would give up access to Gmail and get paid €1</t>
  </si>
  <si>
    <t xml:space="preserve"> Imagine you had to choose between the following options. Would you prefer to keep access to Gmail or go without access to Gmail for one month and get paid €1? </t>
  </si>
  <si>
    <t xml:space="preserve">I would give up access to Gmail and get paid €2.50</t>
  </si>
  <si>
    <t xml:space="preserve"> Imagine you had to choose between the following options. Would you prefer to keep access to Gmail or go without access to Gmail for one month and get paid €2.50? </t>
  </si>
  <si>
    <t xml:space="preserve">I would give up access to Gmail and get paid €5</t>
  </si>
  <si>
    <t xml:space="preserve"> Imagine you had to choose between the following options. Would you prefer to keep access to Gmail or go without access to Gmail for one month and get paid €5? </t>
  </si>
  <si>
    <t xml:space="preserve">I would give up access to Gmail and get paid €10</t>
  </si>
  <si>
    <t xml:space="preserve"> Imagine you had to choose between the following options. Would you prefer to keep access to Gmail or go without access to Gmail for one month and get paid €10? </t>
  </si>
  <si>
    <t xml:space="preserve">I would give up access to Gmail and get paid €20</t>
  </si>
  <si>
    <t xml:space="preserve"> Imagine you had to choose between the following options. Would you prefer to keep access to Gmail or go without access to Gmail for one month and get paid €20? </t>
  </si>
  <si>
    <t xml:space="preserve">I would give up access to Gmail and get paid €50</t>
  </si>
  <si>
    <t xml:space="preserve"> Imagine you had to choose between the following options. Would you prefer to keep access to Gmail or go without access to Gmail for one month and get paid €50? </t>
  </si>
  <si>
    <t xml:space="preserve">I would give up access to Gmail and get paid €100</t>
  </si>
  <si>
    <t xml:space="preserve"> Imagine you had to choose between the following options. Would you prefer to keep access to Gmail or go without access to Gmail for one month and get paid €100? </t>
  </si>
  <si>
    <t xml:space="preserve">I would give up access to Gmail and get paid €200</t>
  </si>
  <si>
    <t xml:space="preserve"> Imagine you had to choose between the following options. Would you prefer to keep access to Gmail or go without access to Gmail for one month and get paid €200? </t>
  </si>
  <si>
    <t xml:space="preserve">I would give up access to Gmail and get paid €500</t>
  </si>
  <si>
    <t xml:space="preserve"> Imagine you had to choose between the following options. Would you prefer to keep access to Gmail or go without access to Gmail for one month and get paid €500? </t>
  </si>
  <si>
    <t xml:space="preserve">I would give up access to Google Workspace (Google Docs, Sheets, Slides and Drive) and get paid €0.50</t>
  </si>
  <si>
    <t xml:space="preserve">I would keep access to Google Workspace (Google Docs, Sheets, Slides and Drive)</t>
  </si>
  <si>
    <t xml:space="preserve"> Imagine you had to choose between the following options. Would you prefer to keep access to Google Workspace (Google Docs, Sheets, Slides and Drive) or go without access to Google Workspace (Google Docs, Sheets, Slides and Drive) for one month and get paid €0.50? </t>
  </si>
  <si>
    <t xml:space="preserve">I would give up access to Google Workspace (Google Docs, Sheets, Slides and Drive) and get paid €1</t>
  </si>
  <si>
    <t xml:space="preserve"> Imagine you had to choose between the following options. Would you prefer to keep access to Google Workspace (Google Docs, Sheets, Slides and Drive) or go without access to Google Workspace (Google Docs, Sheets, Slides and Drive) for one month and get paid €1? </t>
  </si>
  <si>
    <t xml:space="preserve">I would give up access to Google Workspace (Google Docs, Sheets, Slides and Drive) and get paid €2.50</t>
  </si>
  <si>
    <t xml:space="preserve"> Imagine you had to choose between the following options. Would you prefer to keep access to Google Workspace (Google Docs, Sheets, Slides and Drive) or go without access to Google Workspace (Google Docs, Sheets, Slides and Drive) for one month and get paid €2.50? </t>
  </si>
  <si>
    <t xml:space="preserve">I would give up access to Google Workspace (Google Docs, Sheets, Slides and Drive) and get paid €5</t>
  </si>
  <si>
    <t xml:space="preserve"> Imagine you had to choose between the following options. Would you prefer to keep access to Google Workspace (Google Docs, Sheets, Slides and Drive) or go without access to Google Workspace (Google Docs, Sheets, Slides and Drive) for one month and get paid €5? </t>
  </si>
  <si>
    <t xml:space="preserve">I would give up access to Google Workspace (Google Docs, Sheets, Slides and Drive) and get paid €10</t>
  </si>
  <si>
    <t xml:space="preserve"> Imagine you had to choose between the following options. Would you prefer to keep access to Google Workspace (Google Docs, Sheets, Slides and Drive) or go without access to Google Workspace (Google Docs, Sheets, Slides and Drive) for one month and get paid €10? </t>
  </si>
  <si>
    <t xml:space="preserve">I would give up access to Google Workspace (Google Docs, Sheets, Slides and Drive) and get paid €20</t>
  </si>
  <si>
    <t xml:space="preserve"> Imagine you had to choose between the following options. Would you prefer to keep access to Google Workspace (Google Docs, Sheets, Slides and Drive) or go without access to Google Workspace (Google Docs, Sheets, Slides and Drive) for one month and get paid €20? </t>
  </si>
  <si>
    <t xml:space="preserve">I would give up access to Google Workspace (Google Docs, Sheets, Slides and Drive) and get paid €50</t>
  </si>
  <si>
    <t xml:space="preserve"> Imagine you had to choose between the following options. Would you prefer to keep access to Google Workspace (Google Docs, Sheets, Slides and Drive) or go without access to Google Workspace (Google Docs, Sheets, Slides and Drive) for one month and get paid €50? </t>
  </si>
  <si>
    <t xml:space="preserve">I would give up access to Google Workspace (Google Docs, Sheets, Slides and Drive) and get paid €100</t>
  </si>
  <si>
    <t xml:space="preserve"> Imagine you had to choose between the following options. Would you prefer to keep access to Google Workspace (Google Docs, Sheets, Slides and Drive) or go without access to Google Workspace (Google Docs, Sheets, Slides and Drive)for one month and get paid €100? </t>
  </si>
  <si>
    <t xml:space="preserve">I would give up access to Google Workspace (Google Docs, Sheets, Slides and Drive) and get paid €200</t>
  </si>
  <si>
    <t xml:space="preserve"> Imagine you had to choose between the following options. Would you prefer to keep access to Google Workspace (Google Docs, Sheets, Slides and Drive) or go without access to Google Workspace (Google Docs, Sheets, Slides and Drive) for one month and get paid €200? </t>
  </si>
  <si>
    <t xml:space="preserve">I would give up access to Google Workspace (Google Docs, Sheets, Slides and Drive) and get paid €500</t>
  </si>
  <si>
    <t xml:space="preserve"> Imagine you had to choose between the following options. Would you prefer to keep access to Google Workspace (Google Docs, Sheets, Slides and Drive) or go without access to Google Workspace (Google Docs, Sheets, Slides and Drive) for one month and get paid €500? </t>
  </si>
  <si>
    <t xml:space="preserve">TV</t>
  </si>
  <si>
    <t xml:space="preserve">Video streaming (eg Netflix, Amazon Prime Video, Disney+)</t>
  </si>
  <si>
    <t xml:space="preserve">Music</t>
  </si>
  <si>
    <t xml:space="preserve">Magazines</t>
  </si>
  <si>
    <t xml:space="preserve">Computer games</t>
  </si>
  <si>
    <t xml:space="preserve">Short form video (eg YouTube, Tiktok, Facebook Video)</t>
  </si>
  <si>
    <t xml:space="preserve">General News</t>
  </si>
  <si>
    <t xml:space="preserve">Reading or books</t>
  </si>
  <si>
    <t xml:space="preserve">Email newsletters</t>
  </si>
  <si>
    <t xml:space="preserve">Podcasts</t>
  </si>
  <si>
    <t xml:space="preserve">Which of the following types of content do you or your household currently have paid subscriptions for?Please select all that apply</t>
  </si>
  <si>
    <t xml:space="preserve">And which of the following types of content would you or your household definitely NOT pay for?Please select all that apply.</t>
  </si>
  <si>
    <t xml:space="preserve">Wi-FI</t>
  </si>
  <si>
    <t xml:space="preserve">Google Search</t>
  </si>
  <si>
    <t xml:space="preserve">Google Maps</t>
  </si>
  <si>
    <t xml:space="preserve">WhatsApp</t>
  </si>
  <si>
    <t xml:space="preserve">World Wide Web</t>
  </si>
  <si>
    <t xml:space="preserve">Internet browser</t>
  </si>
  <si>
    <t xml:space="preserve">Bluetooth</t>
  </si>
  <si>
    <t xml:space="preserve">YouTube</t>
  </si>
  <si>
    <t xml:space="preserve">Wikipedia</t>
  </si>
  <si>
    <t xml:space="preserve">Facebook</t>
  </si>
  <si>
    <t xml:space="preserve">Netflix</t>
  </si>
  <si>
    <t xml:space="preserve">3D printing</t>
  </si>
  <si>
    <t xml:space="preserve">Spotify</t>
  </si>
  <si>
    <t xml:space="preserve">AI / Machine learning</t>
  </si>
  <si>
    <t xml:space="preserve">Instagram</t>
  </si>
  <si>
    <t xml:space="preserve">iPad</t>
  </si>
  <si>
    <t xml:space="preserve">Google Workspace (e.g. Google Docs, Sheets, etc.)</t>
  </si>
  <si>
    <t xml:space="preserve">Airbnb</t>
  </si>
  <si>
    <t xml:space="preserve">Zoom</t>
  </si>
  <si>
    <t xml:space="preserve">Bitcoin</t>
  </si>
  <si>
    <t xml:space="preserve">Apple Pay</t>
  </si>
  <si>
    <t xml:space="preserve">Uber</t>
  </si>
  <si>
    <t xml:space="preserve">Tesla Model S or 3</t>
  </si>
  <si>
    <t xml:space="preserve">CRISPR gene editing</t>
  </si>
  <si>
    <t xml:space="preserve">Apple Watch</t>
  </si>
  <si>
    <t xml:space="preserve">Amazon Echo</t>
  </si>
  <si>
    <t xml:space="preserve">Siri</t>
  </si>
  <si>
    <t xml:space="preserve">iPod</t>
  </si>
  <si>
    <t xml:space="preserve">Oculus / Meta Quest</t>
  </si>
  <si>
    <t xml:space="preserve">Slack</t>
  </si>
  <si>
    <t xml:space="preserve">Other (Please specify)</t>
  </si>
  <si>
    <t xml:space="preserve">Which, if any, of the following products do you think have been the most helpful innovations of the last thirty years?Please select up to ten.</t>
  </si>
  <si>
    <t xml:space="preserve">Neither familiar nor unfamiliar</t>
  </si>
  <si>
    <t xml:space="preserve"> Overall, how familiar are you with Google’s work with AI?</t>
  </si>
  <si>
    <t xml:space="preserve"> World leader</t>
  </si>
  <si>
    <t xml:space="preserve"> Responsible approach</t>
  </si>
  <si>
    <t xml:space="preserve"> Bold approach</t>
  </si>
  <si>
    <t xml:space="preserve"> Safe approach</t>
  </si>
  <si>
    <t xml:space="preserve"> Transparent</t>
  </si>
  <si>
    <t xml:space="preserve"> Prevents AI misuse or harm</t>
  </si>
  <si>
    <t xml:space="preserve"> Follows clear guidelines for ethical AI development and release</t>
  </si>
  <si>
    <t xml:space="preserve"> Unbiased</t>
  </si>
  <si>
    <t xml:space="preserve"> Reckless</t>
  </si>
  <si>
    <t xml:space="preserve"> Slow</t>
  </si>
  <si>
    <t xml:space="preserve">Grid Summary: As far as you are aware, in your opinion are the following phrases good or bad descriptions of Google’s work with AI?</t>
  </si>
  <si>
    <t xml:space="preserve">As far as you are aware, in your opinion are the following phrases good or bad descriptions of Google’s work with AI?: World leader</t>
  </si>
  <si>
    <t xml:space="preserve">As far as you are aware, in your opinion are the following phrases good or bad descriptions of Google’s work with AI?: Responsible approach</t>
  </si>
  <si>
    <t xml:space="preserve">As far as you are aware, in your opinion are the following phrases good or bad descriptions of Google’s work with AI?: Bold approach</t>
  </si>
  <si>
    <t xml:space="preserve">As far as you are aware, in your opinion are the following phrases good or bad descriptions of Google’s work with AI?: Safe approach</t>
  </si>
  <si>
    <t xml:space="preserve">As far as you are aware, in your opinion are the following phrases good or bad descriptions of Google’s work with AI?: Transparent</t>
  </si>
  <si>
    <t xml:space="preserve">As far as you are aware, in your opinion are the following phrases good or bad descriptions of Google’s work with AI?: Prevents AI misuse or harm</t>
  </si>
  <si>
    <t xml:space="preserve">As far as you are aware, in your opinion are the following phrases good or bad descriptions of Google’s work with AI?: Follows clear guidelines for ethical AI development and release</t>
  </si>
  <si>
    <t xml:space="preserve">As far as you are aware, in your opinion are the following phrases good or bad descriptions of Google’s work with AI?: Unbiased</t>
  </si>
  <si>
    <t xml:space="preserve">As far as you are aware, in your opinion are the following phrases good or bad descriptions of Google’s work with AI?: Reckless</t>
  </si>
  <si>
    <t xml:space="preserve">As far as you are aware, in your opinion are the following phrases good or bad descriptions of Google’s work with AI?: Slow</t>
  </si>
  <si>
    <t xml:space="preserve">Much more productuve</t>
  </si>
  <si>
    <t xml:space="preserve">A little more productive</t>
  </si>
  <si>
    <t xml:space="preserve">Make no difference</t>
  </si>
  <si>
    <t xml:space="preserve">A little less productive</t>
  </si>
  <si>
    <t xml:space="preserve">Much less productive</t>
  </si>
  <si>
    <t xml:space="preserve"> You said that you expect to use AI tools at your job in the future, or already use AI tools for your job. Do you think this will make you more or less productive?</t>
  </si>
  <si>
    <t xml:space="preserve">BASE: Already use or plan to use AI in their job in the next five years</t>
  </si>
  <si>
    <t xml:space="preserve"> Writing or reading email	 </t>
  </si>
  <si>
    <t xml:space="preserve"> Researching a topic online	 </t>
  </si>
  <si>
    <t xml:space="preserve"> Writing or editing a document</t>
  </si>
  <si>
    <t xml:space="preserve"> Creating or analysing a spreadsheet</t>
  </si>
  <si>
    <t xml:space="preserve"> Writing or editing a slide show</t>
  </si>
  <si>
    <t xml:space="preserve"> Attending meetings</t>
  </si>
  <si>
    <t xml:space="preserve">I didn’t do this</t>
  </si>
  <si>
    <t xml:space="preserve">Under 10 minutes</t>
  </si>
  <si>
    <t xml:space="preserve">10-30 minutes</t>
  </si>
  <si>
    <t xml:space="preserve">30-60 minutes</t>
  </si>
  <si>
    <t xml:space="preserve">1 - 2 hours</t>
  </si>
  <si>
    <t xml:space="preserve">2 - 4 hours</t>
  </si>
  <si>
    <t xml:space="preserve">Over 4 hours</t>
  </si>
  <si>
    <t xml:space="preserve">Don't Know</t>
  </si>
  <si>
    <t xml:space="preserve">Grid Summary: Thinking back to your last full day of work, how long did you have to spend doing the following types of task?</t>
  </si>
  <si>
    <t xml:space="preserve">Thinking back to your last full day of work, how long did you have to spend doing the following types of task?: Writing or reading email	 </t>
  </si>
  <si>
    <t xml:space="preserve">Thinking back to your last full day of work, how long did you have to spend doing the following types of task?: Researching a topic online	 </t>
  </si>
  <si>
    <t xml:space="preserve">Thinking back to your last full day of work, how long did you have to spend doing the following types of task?: Writing or editing a document</t>
  </si>
  <si>
    <t xml:space="preserve">Thinking back to your last full day of work, how long did you have to spend doing the following types of task?: Creating or analysing a spreadsheet</t>
  </si>
  <si>
    <t xml:space="preserve">Thinking back to your last full day of work, how long did you have to spend doing the following types of task?: Writing or editing a slide show</t>
  </si>
  <si>
    <t xml:space="preserve">Thinking back to your last full day of work, how long did you have to spend doing the following types of task?: Attending meetings</t>
  </si>
  <si>
    <t xml:space="preserve">Self-directed internet research</t>
  </si>
  <si>
    <t xml:space="preserve">Formal on-the-job training (e.g. a training session or an employer-paid course)</t>
  </si>
  <si>
    <t xml:space="preserve">Formal education (e.g. college course)</t>
  </si>
  <si>
    <t xml:space="preserve">Reading a book on the skill</t>
  </si>
  <si>
    <t xml:space="preserve">A digital course (e.g. on EdX)</t>
  </si>
  <si>
    <t xml:space="preserve">N/A I have never learned this</t>
  </si>
  <si>
    <t xml:space="preserve">Taught by family and friends</t>
  </si>
  <si>
    <t xml:space="preserve">When learning new skills for work, which of the following tools have you ever used to learn the following from scratch? Basic digital skills (e.g. basic word processing/spreadsheets/presentation software)By “from scratch”, we mean that before learning you had no or limited ability in these areas</t>
  </si>
  <si>
    <t xml:space="preserve">When learning new skills for work, which of the following tools have you ever used to learn the following from scratch? Advanced word processing/spreadsheet/presentation software skillsBy “from scratch”, we mean that before learning you had no or limited ability in these areas</t>
  </si>
  <si>
    <t xml:space="preserve">When learning new skills for work, which of the following tools have you ever used to learn the following from scratch? Project management software (e.g. SAP, Microsoft Project)By “from scratch”, we mean that before learning you had no or limited ability in these areas</t>
  </si>
  <si>
    <t xml:space="preserve">When learning new skills for work, which of the following tools have you ever used to learn the following from scratch? Programming (e.g  in Java, SQL, Python)By “from scratch”, we mean that before learning you had no or limited ability in these areas</t>
  </si>
  <si>
    <t xml:space="preserve">When learning new skills for work, which of the following tools have you ever used to learn the following from scratch? Networking supportBy “from scratch”, we mean that before learning you had no or limited ability in these areas</t>
  </si>
  <si>
    <t xml:space="preserve">When learning new skills for work, which of the following tools have you ever used to learn the following from scratch? Big data analysis (e.g. in R, Stata and other data science tools)By “from scratch”, we mean that before learning you had no or limited ability in these areas</t>
  </si>
  <si>
    <t xml:space="preserve">When learning new skills for work, which of the following tools have you ever used to learn the following from scratch? Digital creative design (e.g. Photoshop, Final Cut)By “from scratch”, we mean that before learning you had no or limited ability in these areas</t>
  </si>
  <si>
    <t xml:space="preserve">When learning new skills for work, which of the following tools have you ever used to learn the following from scratch? Client relationship management software (e.g. Salesforce)By “from scratch”, we mean that before learning you had no or limited ability in these areas</t>
  </si>
  <si>
    <t xml:space="preserve">When learning new skills for work, which of the following tools have you ever used to learn the following from scratch? Digital marketing and analytics (e.g. Google analytics)By “from scratch”, we mean that before learning you had no or limited ability in these areas</t>
  </si>
  <si>
    <t xml:space="preserve">When learning new skills for work, which of the following tools have you ever used to learn the following from scratch? Manufacturing and physical design (e.g. Computer Aided Design (CAD) softwareBy “from scratch”, we mean that before learning you had no or limited ability in these areas</t>
  </si>
  <si>
    <t xml:space="preserve">Youtube</t>
  </si>
  <si>
    <t xml:space="preserve">AI chat (e.g. ChatGPT, Google Bard)</t>
  </si>
  <si>
    <t xml:space="preserve">Bing search</t>
  </si>
  <si>
    <t xml:space="preserve">A tech/IT forum such as Stack Overflow</t>
  </si>
  <si>
    <t xml:space="preserve">Reddit</t>
  </si>
  <si>
    <t xml:space="preserve">Other (please specify)</t>
  </si>
  <si>
    <t xml:space="preserve">You said you used self-directed internet research to learn a skill from scratch. Which tools were important to you for this?</t>
  </si>
  <si>
    <t xml:space="preserve">BASE: Used self-directed internet research to learn a skill</t>
  </si>
  <si>
    <t xml:space="preserve">Full Results</t>
  </si>
  <si>
    <t xml:space="preserve">Niet</t>
  </si>
  <si>
    <t xml:space="preserve">Contrôle</t>
  </si>
  <si>
    <t xml:space="preserve">Ça</t>
  </si>
  <si>
    <t xml:space="preserve">Idée</t>
  </si>
  <si>
    <t xml:space="preserve">Genoeg</t>
  </si>
  <si>
    <t xml:space="preserve">Impact</t>
  </si>
  <si>
    <t xml:space="preserve">Son</t>
  </si>
  <si>
    <t xml:space="preserve">Comme</t>
  </si>
  <si>
    <t xml:space="preserve">Lhomme</t>
  </si>
  <si>
    <t xml:space="preserve">Augmentation</t>
  </si>
  <si>
    <t xml:space="preserve">Weet</t>
  </si>
  <si>
    <t xml:space="preserve">Goed</t>
  </si>
  <si>
    <t xml:space="preserve">Gevaarlijk</t>
  </si>
  <si>
    <t xml:space="preserve">Sneller</t>
  </si>
  <si>
    <t xml:space="preserve">Ken</t>
  </si>
  <si>
    <t xml:space="preserve">Négatif</t>
  </si>
  <si>
    <t xml:space="preserve">Fake</t>
  </si>
  <si>
    <t xml:space="preserve">Développement</t>
  </si>
  <si>
    <t xml:space="preserve">Lemploi</t>
  </si>
  <si>
    <t xml:space="preserve">Elle</t>
  </si>
  <si>
    <t xml:space="preserve">Computer</t>
  </si>
  <si>
    <t xml:space="preserve">Denk</t>
  </si>
  <si>
    <t xml:space="preserve">Mens</t>
  </si>
  <si>
    <t xml:space="preserve">Productivité</t>
  </si>
  <si>
    <t xml:space="preserve">Jobverlies</t>
  </si>
  <si>
    <t xml:space="preserve">Important</t>
  </si>
  <si>
    <t xml:space="preserve">News</t>
  </si>
  <si>
    <t xml:space="preserve">Monde</t>
  </si>
  <si>
    <t xml:space="preserve">Soins</t>
  </si>
  <si>
    <t xml:space="preserve">Niveau</t>
  </si>
  <si>
    <t xml:space="preserve">Gaat</t>
  </si>
  <si>
    <t xml:space="preserve">Het</t>
  </si>
  <si>
    <t xml:space="preserve">Wordt</t>
  </si>
  <si>
    <t xml:space="preserve">Vooruitgang</t>
  </si>
  <si>
    <t xml:space="preserve">Flauw</t>
  </si>
  <si>
    <t xml:space="preserve">Life</t>
  </si>
  <si>
    <t xml:space="preserve">Menselijke</t>
  </si>
  <si>
    <t xml:space="preserve">Prendre</t>
  </si>
  <si>
    <t xml:space="preserve">Humans</t>
  </si>
  <si>
    <t xml:space="preserve">Presque</t>
  </si>
  <si>
    <t xml:space="preserve">Gewone</t>
  </si>
  <si>
    <t xml:space="preserve">Veel</t>
  </si>
  <si>
    <t xml:space="preserve">Klimaatverandering</t>
  </si>
  <si>
    <t xml:space="preserve">Leven</t>
  </si>
  <si>
    <t xml:space="preserve">Gebruik</t>
  </si>
  <si>
    <t xml:space="preserve">Dont</t>
  </si>
  <si>
    <t xml:space="preserve">Robots</t>
  </si>
  <si>
    <t xml:space="preserve">Travailleurs</t>
  </si>
  <si>
    <t xml:space="preserve">Replace</t>
  </si>
  <si>
    <t xml:space="preserve">Secteurs</t>
  </si>
  <si>
    <t xml:space="preserve">Jobs</t>
  </si>
  <si>
    <t xml:space="preserve">Worden</t>
  </si>
  <si>
    <t xml:space="preserve">Moeilijk</t>
  </si>
  <si>
    <t xml:space="preserve">Door</t>
  </si>
  <si>
    <t xml:space="preserve">Controle</t>
  </si>
  <si>
    <t xml:space="preserve">Know</t>
  </si>
  <si>
    <t xml:space="preserve">Vervangen</t>
  </si>
  <si>
    <t xml:space="preserve">Personnel</t>
  </si>
  <si>
    <t xml:space="preserve">Répétitives</t>
  </si>
  <si>
    <t xml:space="preserve">Soit</t>
  </si>
  <si>
    <t xml:space="preserve">Kunnen</t>
  </si>
  <si>
    <t xml:space="preserve">Demplois</t>
  </si>
  <si>
    <t xml:space="preserve">Think</t>
  </si>
  <si>
    <t xml:space="preserve">Gebruiken</t>
  </si>
  <si>
    <t xml:space="preserve">Werkloosheid</t>
  </si>
  <si>
    <t xml:space="preserve">Automatisering</t>
  </si>
  <si>
    <t xml:space="preserve">Maakt</t>
  </si>
  <si>
    <t xml:space="preserve">Chomage</t>
  </si>
  <si>
    <t xml:space="preserve">Data</t>
  </si>
  <si>
    <t xml:space="preserve">Informations</t>
  </si>
  <si>
    <t xml:space="preserve">Mensen</t>
  </si>
  <si>
    <t xml:space="preserve">Perte</t>
  </si>
  <si>
    <t xml:space="preserve">Will</t>
  </si>
  <si>
    <t xml:space="preserve">Wat</t>
  </si>
  <si>
    <t xml:space="preserve">Work</t>
  </si>
  <si>
    <t xml:space="preserve">Taches</t>
  </si>
  <si>
    <t xml:space="preserve">Aura</t>
  </si>
  <si>
    <t xml:space="preserve">Computers</t>
  </si>
  <si>
    <t xml:space="preserve">Tasks</t>
  </si>
  <si>
    <t xml:space="preserve">Vraiment</t>
  </si>
  <si>
    <t xml:space="preserve">Overnemen</t>
  </si>
  <si>
    <t xml:space="preserve">Travail</t>
  </si>
  <si>
    <t xml:space="preserve">Bepaalde</t>
  </si>
  <si>
    <t xml:space="preserve">Gemakkelijker</t>
  </si>
  <si>
    <t xml:space="preserve">Demploi</t>
  </si>
  <si>
    <t xml:space="preserve">Snel</t>
  </si>
  <si>
    <t xml:space="preserve">Domaines</t>
  </si>
  <si>
    <t xml:space="preserve">Certaines</t>
  </si>
  <si>
    <t xml:space="preserve">Faire</t>
  </si>
  <si>
    <t xml:space="preserve">Domaine</t>
  </si>
  <si>
    <t xml:space="preserve">Van</t>
  </si>
  <si>
    <t xml:space="preserve">Cest</t>
  </si>
  <si>
    <t xml:space="preserve">Dan</t>
  </si>
  <si>
    <t xml:space="preserve">Iets</t>
  </si>
  <si>
    <t xml:space="preserve">Moins</t>
  </si>
  <si>
    <t xml:space="preserve">Als</t>
  </si>
  <si>
    <t xml:space="preserve">Progrès</t>
  </si>
  <si>
    <t xml:space="preserve">Faciliter</t>
  </si>
  <si>
    <t xml:space="preserve">Nen</t>
  </si>
  <si>
    <t xml:space="preserve">Ils</t>
  </si>
  <si>
    <t xml:space="preserve">Beaucoup</t>
  </si>
  <si>
    <t xml:space="preserve">Pas</t>
  </si>
  <si>
    <t xml:space="preserve">Gaan</t>
  </si>
  <si>
    <t xml:space="preserve">Maken</t>
  </si>
  <si>
    <t xml:space="preserve">Technologie</t>
  </si>
  <si>
    <t xml:space="preserve">Aux</t>
  </si>
  <si>
    <t xml:space="preserve">Science</t>
  </si>
  <si>
    <t xml:space="preserve">Change</t>
  </si>
  <si>
    <t xml:space="preserve">Très</t>
  </si>
  <si>
    <t xml:space="preserve">Traitement</t>
  </si>
  <si>
    <t xml:space="preserve">Chômage</t>
  </si>
  <si>
    <t xml:space="preserve">Werk</t>
  </si>
  <si>
    <t xml:space="preserve">Maar</t>
  </si>
  <si>
    <t xml:space="preserve">Met</t>
  </si>
  <si>
    <t xml:space="preserve">Uit</t>
  </si>
  <si>
    <t xml:space="preserve">Nous</t>
  </si>
  <si>
    <t xml:space="preserve">Danger</t>
  </si>
  <si>
    <t xml:space="preserve">Mal</t>
  </si>
  <si>
    <t xml:space="preserve">Jaren</t>
  </si>
  <si>
    <t xml:space="preserve">Réduction</t>
  </si>
  <si>
    <t xml:space="preserve">Gens</t>
  </si>
  <si>
    <t xml:space="preserve">Toepassingen</t>
  </si>
  <si>
    <t xml:space="preserve">Vele</t>
  </si>
  <si>
    <t xml:space="preserve">Via</t>
  </si>
  <si>
    <t xml:space="preserve">People</t>
  </si>
  <si>
    <t xml:space="preserve">Beter</t>
  </si>
  <si>
    <t xml:space="preserve">Automatisatie</t>
  </si>
  <si>
    <t xml:space="preserve">Werken</t>
  </si>
  <si>
    <t xml:space="preserve">Komende</t>
  </si>
  <si>
    <t xml:space="preserve">Recherches</t>
  </si>
  <si>
    <t xml:space="preserve">Human</t>
  </si>
  <si>
    <t xml:space="preserve">Idee</t>
  </si>
  <si>
    <t xml:space="preserve">Zaken</t>
  </si>
  <si>
    <t xml:space="preserve">Davoir</t>
  </si>
  <si>
    <t xml:space="preserve">Automatisation</t>
  </si>
  <si>
    <t xml:space="preserve">Connais</t>
  </si>
  <si>
    <t xml:space="preserve">Rendre</t>
  </si>
  <si>
    <t xml:space="preserve">Amélioration</t>
  </si>
  <si>
    <t xml:space="preserve">Dangereux</t>
  </si>
  <si>
    <t xml:space="preserve">Intelligence</t>
  </si>
  <si>
    <t xml:space="preserve">Alles</t>
  </si>
  <si>
    <t xml:space="preserve">Die</t>
  </si>
  <si>
    <t xml:space="preserve">Zullen</t>
  </si>
  <si>
    <t xml:space="preserve">Sur</t>
  </si>
  <si>
    <t xml:space="preserve">Par</t>
  </si>
  <si>
    <t xml:space="preserve">Rien</t>
  </si>
  <si>
    <t xml:space="preserve">Lia</t>
  </si>
  <si>
    <t xml:space="preserve">Améliorer</t>
  </si>
  <si>
    <t xml:space="preserve">Cela</t>
  </si>
  <si>
    <t xml:space="preserve">Learning</t>
  </si>
  <si>
    <t xml:space="preserve">Dat</t>
  </si>
  <si>
    <t xml:space="preserve">Est</t>
  </si>
  <si>
    <t xml:space="preserve">Sais</t>
  </si>
  <si>
    <t xml:space="preserve">Humain</t>
  </si>
  <si>
    <t xml:space="preserve">Car</t>
  </si>
  <si>
    <t xml:space="preserve">Heel</t>
  </si>
  <si>
    <t xml:space="preserve">Médecine</t>
  </si>
  <si>
    <t xml:space="preserve">Werkgelegenheid</t>
  </si>
  <si>
    <t xml:space="preserve">Weten</t>
  </si>
  <si>
    <t xml:space="preserve">Using</t>
  </si>
  <si>
    <t xml:space="preserve">Meer</t>
  </si>
  <si>
    <t xml:space="preserve">Venir</t>
  </si>
  <si>
    <t xml:space="preserve">Aucun</t>
  </si>
  <si>
    <t xml:space="preserve">Personnes</t>
  </si>
  <si>
    <t xml:space="preserve">Place</t>
  </si>
  <si>
    <t xml:space="preserve">Dingen</t>
  </si>
  <si>
    <t xml:space="preserve">Nouveaux</t>
  </si>
  <si>
    <t xml:space="preserve">Certains</t>
  </si>
  <si>
    <t xml:space="preserve">Donc</t>
  </si>
  <si>
    <t xml:space="preserve">Can</t>
  </si>
  <si>
    <t xml:space="preserve">Zal</t>
  </si>
  <si>
    <t xml:space="preserve">Oorlog</t>
  </si>
  <si>
    <t xml:space="preserve">Helpen</t>
  </si>
  <si>
    <t xml:space="preserve">Seront</t>
  </si>
  <si>
    <t xml:space="preserve">Good</t>
  </si>
  <si>
    <t xml:space="preserve">Dit</t>
  </si>
  <si>
    <t xml:space="preserve">Pourrait</t>
  </si>
  <si>
    <t xml:space="preserve">Déjà</t>
  </si>
  <si>
    <t xml:space="preserve">Être</t>
  </si>
  <si>
    <t xml:space="preserve">Artificial</t>
  </si>
  <si>
    <t xml:space="preserve">Zijn</t>
  </si>
  <si>
    <t xml:space="preserve">Des</t>
  </si>
  <si>
    <t xml:space="preserve">Nog</t>
  </si>
  <si>
    <t xml:space="preserve">Lhumain</t>
  </si>
  <si>
    <t xml:space="preserve">Pertes</t>
  </si>
  <si>
    <t xml:space="preserve">Moeten</t>
  </si>
  <si>
    <t xml:space="preserve">Risque</t>
  </si>
  <si>
    <t xml:space="preserve">Humaine</t>
  </si>
  <si>
    <t xml:space="preserve">Daily</t>
  </si>
  <si>
    <t xml:space="preserve">Improve</t>
  </si>
  <si>
    <t xml:space="preserve">Avec</t>
  </si>
  <si>
    <t xml:space="preserve">Encore</t>
  </si>
  <si>
    <t xml:space="preserve">Grote</t>
  </si>
  <si>
    <t xml:space="preserve">Remplacera</t>
  </si>
  <si>
    <t xml:space="preserve">Job</t>
  </si>
  <si>
    <t xml:space="preserve">Qui</t>
  </si>
  <si>
    <t xml:space="preserve">Software</t>
  </si>
  <si>
    <t xml:space="preserve">Lon</t>
  </si>
  <si>
    <t xml:space="preserve">Pense</t>
  </si>
  <si>
    <t xml:space="preserve">Without</t>
  </si>
  <si>
    <t xml:space="preserve">Dans</t>
  </si>
  <si>
    <t xml:space="preserve">Fait</t>
  </si>
  <si>
    <t xml:space="preserve">Medische</t>
  </si>
  <si>
    <t xml:space="preserve">Eenvoudiger</t>
  </si>
  <si>
    <t xml:space="preserve">Verliezen</t>
  </si>
  <si>
    <t xml:space="preserve">Kan</t>
  </si>
  <si>
    <t xml:space="preserve">Hopelijk</t>
  </si>
  <si>
    <t xml:space="preserve">Machine</t>
  </si>
  <si>
    <t xml:space="preserve">Positif</t>
  </si>
  <si>
    <t xml:space="preserve">Issues</t>
  </si>
  <si>
    <t xml:space="preserve">Grand</t>
  </si>
  <si>
    <t xml:space="preserve">Gestion</t>
  </si>
  <si>
    <t xml:space="preserve">Minder</t>
  </si>
  <si>
    <t xml:space="preserve">Zou</t>
  </si>
  <si>
    <t xml:space="preserve">Machines</t>
  </si>
  <si>
    <t xml:space="preserve">Humains</t>
  </si>
  <si>
    <t xml:space="preserve">Beheer</t>
  </si>
  <si>
    <t xml:space="preserve">Même</t>
  </si>
  <si>
    <t xml:space="preserve">Sera</t>
  </si>
  <si>
    <t xml:space="preserve">Information</t>
  </si>
  <si>
    <t xml:space="preserve">Plus</t>
  </si>
  <si>
    <t xml:space="preserve">Pour</t>
  </si>
  <si>
    <t xml:space="preserve">Voor</t>
  </si>
  <si>
    <t xml:space="preserve">Médicale</t>
  </si>
  <si>
    <t xml:space="preserve">Remplacement</t>
  </si>
  <si>
    <t xml:space="preserve">Mais</t>
  </si>
  <si>
    <t xml:space="preserve">Niets</t>
  </si>
  <si>
    <t xml:space="preserve">Nos</t>
  </si>
  <si>
    <t xml:space="preserve">Trop</t>
  </si>
  <si>
    <t xml:space="preserve">Society</t>
  </si>
  <si>
    <t xml:space="preserve">Rapidité</t>
  </si>
  <si>
    <t xml:space="preserve">Que</t>
  </si>
  <si>
    <t xml:space="preserve">Ons</t>
  </si>
  <si>
    <t xml:space="preserve">Les</t>
  </si>
  <si>
    <t xml:space="preserve">Faut</t>
  </si>
  <si>
    <t xml:space="preserve">Taken</t>
  </si>
  <si>
    <t xml:space="preserve">Vrees</t>
  </si>
  <si>
    <t xml:space="preserve">Santé</t>
  </si>
  <si>
    <t xml:space="preserve">Also</t>
  </si>
  <si>
    <t xml:space="preserve">Capacity</t>
  </si>
  <si>
    <t xml:space="preserve">Geen</t>
  </si>
  <si>
    <t xml:space="preserve">Sans</t>
  </si>
  <si>
    <t xml:space="preserve">Bij</t>
  </si>
  <si>
    <t xml:space="preserve">Facilité</t>
  </si>
  <si>
    <t xml:space="preserve">Temps</t>
  </si>
  <si>
    <t xml:space="preserve">Gedaan</t>
  </si>
  <si>
    <t xml:space="preserve">Emploi</t>
  </si>
  <si>
    <t xml:space="preserve">Services</t>
  </si>
  <si>
    <t xml:space="preserve">Better</t>
  </si>
  <si>
    <t xml:space="preserve">Remplacer</t>
  </si>
  <si>
    <t xml:space="preserve">Heb</t>
  </si>
  <si>
    <t xml:space="preserve">Tous</t>
  </si>
  <si>
    <t xml:space="preserve">Een</t>
  </si>
  <si>
    <t xml:space="preserve">Tâches</t>
  </si>
  <si>
    <t xml:space="preserve">Ook</t>
  </si>
  <si>
    <t xml:space="preserve">Many</t>
  </si>
  <si>
    <t xml:space="preserve">Solutions</t>
  </si>
  <si>
    <t xml:space="preserve">Tout</t>
  </si>
  <si>
    <t xml:space="preserve">Systems</t>
  </si>
  <si>
    <t xml:space="preserve">Métiers</t>
  </si>
  <si>
    <t xml:space="preserve">Nodig</t>
  </si>
  <si>
    <t xml:space="preserve">Une</t>
  </si>
  <si>
    <t xml:space="preserve">Aucune</t>
  </si>
  <si>
    <t xml:space="preserve">Doen</t>
  </si>
  <si>
    <t xml:space="preserve">Emplois</t>
  </si>
  <si>
    <t xml:space="preserve">Technologies</t>
  </si>
  <si>
    <t xml:space="preserve">Vie</t>
  </si>
  <si>
    <t xml:space="preserve">Use</t>
  </si>
  <si>
    <t xml:space="preserve">Gain</t>
  </si>
  <si>
    <t xml:space="preserve">Technology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</si>
</sst>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6" formatCode="0"/>
    <numFmt numFmtId="167" formatCode="0"/>
    <numFmt numFmtId="168" formatCode="0%"/>
    <numFmt numFmtId="169" formatCode="0%"/>
    <numFmt numFmtId="170" formatCode="0%"/>
    <numFmt numFmtId="171" formatCode="0%"/>
  </numFmts>
  <fonts count="12">
    <font>
      <sz val="11"/>
      <color rgb="FF000000"/>
      <name val="Calibri"/>
      <family val="2"/>
      <scheme val="minor"/>
    </font>
    <font>
      <sz val="18"/>
      <color rgb="FF000000"/>
      <name val="Calibri"/>
      <b/>
    </font>
    <font>
      <sz val="14"/>
      <color rgb="FF000000"/>
      <name val="Calibri"/>
      <b/>
    </font>
    <font>
      <sz val="14"/>
      <color rgb="FF000000"/>
      <name val="Calibri"/>
    </font>
    <font>
      <sz val="13"/>
      <color rgb="FF000000"/>
      <name val="Calibri"/>
    </font>
    <font>
      <sz val="13"/>
      <color rgb="FF000000"/>
      <name val="Calibri"/>
      <i/>
    </font>
    <font>
      <sz val="13"/>
      <color theme="10"/>
      <name val="Calibri"/>
      <i/>
      <u val="single"/>
    </font>
    <font>
      <sz val="11"/>
      <color rgb="FF000000"/>
      <name val="Calibri"/>
      <b/>
    </font>
    <font>
      <sz val="11"/>
      <color rgb="FF000000"/>
      <name val="Calibri"/>
    </font>
    <font>
      <sz val="11"/>
      <color theme="10"/>
      <name val="Calibri"/>
      <u val="single"/>
    </font>
    <font>
      <sz val="12"/>
      <color rgb="FF000000"/>
      <name val="Calibri"/>
      <b/>
    </font>
    <font>
      <sz val="11"/>
      <color rgb="FF000000"/>
      <name val="Calibri"/>
      <b/>
      <i/>
    </font>
  </fonts>
  <fills count="2">
    <fill>
      <patternFill patternType="none"/>
    </fill>
    <fill>
      <patternFill patternType="gray125"/>
    </fill>
  </fills>
  <borders count="4">
    <border>
      <left/>
      <right/>
      <top/>
      <bottom/>
      <diagonal/>
    </border>
    <border>
      <top style="thin">
        <color rgb="FF000000"/>
      </top>
    </border>
    <border>
      <bottom style="thin">
        <color rgb="FF000000"/>
      </bottom>
    </border>
    <border>
      <top style="thin">
        <color rgb="FF000000"/>
      </top>
      <bottom style="thin">
        <color rgb="FF000000"/>
      </bottom>
    </border>
  </borders>
  <cellStyleXfs count="1">
    <xf numFmtId="0" fontId="0" fillId="0" borderId="0"/>
  </cellStyleXfs>
  <cellXfs count="27">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4" fillId="0" borderId="0" xfId="0" applyFont="1" applyAlignment="1">
      <alignment horizontal="left" vertical="top" wrapText="1"/>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66" fontId="8" fillId="0" borderId="1" xfId="0" applyFont="1" applyNumberFormat="1" applyBorder="1" applyAlignment="1">
      <alignment horizontal="center" vertical="center"/>
    </xf>
    <xf numFmtId="167" fontId="7" fillId="0" borderId="2" xfId="0" applyFont="1" applyNumberForma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10" fillId="0" borderId="0" xfId="0" applyFont="1" applyAlignment="1">
      <alignment vertical="top" wrapText="1"/>
    </xf>
    <xf numFmtId="0" fontId="8" fillId="0" borderId="1" xfId="0" applyFont="1" applyBorder="1" applyAlignment="1">
      <alignment horizontal="center" vertical="center"/>
    </xf>
    <xf numFmtId="0" fontId="8" fillId="0" borderId="1" xfId="0" applyFont="1" applyBorder="1"/>
    <xf numFmtId="168" fontId="8" fillId="0" borderId="0" xfId="0" applyFont="1" applyNumberFormat="1" applyAlignment="1">
      <alignment horizontal="center" vertical="center"/>
    </xf>
    <xf numFmtId="0" fontId="8" fillId="0" borderId="0" xfId="0" applyFont="1" applyAlignment="1">
      <alignment horizontal="center" vertical="center" wrapText="1"/>
    </xf>
    <xf numFmtId="169" fontId="8" fillId="0" borderId="2" xfId="0" applyFont="1" applyNumberFormat="1" applyBorder="1" applyAlignment="1">
      <alignment horizontal="center" vertical="center"/>
    </xf>
    <xf numFmtId="0" fontId="8" fillId="0" borderId="3" xfId="0" applyFont="1" applyBorder="1" applyAlignment="1">
      <alignment horizontal="center" vertical="center" wrapText="1"/>
    </xf>
    <xf numFmtId="170" fontId="7" fillId="0" borderId="0" xfId="0" applyFont="1" applyNumberFormat="1" applyAlignment="1">
      <alignment horizontal="center" vertical="center"/>
    </xf>
    <xf numFmtId="171" fontId="7" fillId="0" borderId="2" xfId="0" applyFont="1" applyNumberFormat="1" applyBorder="1" applyAlignment="1">
      <alignment horizontal="center" vertical="center"/>
    </xf>
    <xf numFmtId="0" fontId="7" fillId="0" borderId="0" xfId="0" applyFont="1" applyAlignment="1">
      <alignment horizontal="center" wrapText="1"/>
    </xf>
    <xf numFmtId="0" fontId="11" fillId="0" borderId="0" xfId="0" applyFont="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worksheet" Target="worksheets/sheet117.xml"/><Relationship Id="rId118" Type="http://schemas.openxmlformats.org/officeDocument/2006/relationships/worksheet" Target="worksheets/sheet118.xml"/><Relationship Id="rId119" Type="http://schemas.openxmlformats.org/officeDocument/2006/relationships/worksheet" Target="worksheets/sheet119.xml"/><Relationship Id="rId120" Type="http://schemas.openxmlformats.org/officeDocument/2006/relationships/worksheet" Target="worksheets/sheet120.xml"/><Relationship Id="rId121" Type="http://schemas.openxmlformats.org/officeDocument/2006/relationships/worksheet" Target="worksheets/sheet121.xml"/><Relationship Id="rId122" Type="http://schemas.openxmlformats.org/officeDocument/2006/relationships/worksheet" Target="worksheets/sheet122.xml"/><Relationship Id="rId123" Type="http://schemas.openxmlformats.org/officeDocument/2006/relationships/worksheet" Target="worksheets/sheet123.xml"/><Relationship Id="rId124" Type="http://schemas.openxmlformats.org/officeDocument/2006/relationships/worksheet" Target="worksheets/sheet124.xml"/><Relationship Id="rId125" Type="http://schemas.openxmlformats.org/officeDocument/2006/relationships/worksheet" Target="worksheets/sheet125.xml"/><Relationship Id="rId126" Type="http://schemas.openxmlformats.org/officeDocument/2006/relationships/worksheet" Target="worksheets/sheet126.xml"/><Relationship Id="rId127" Type="http://schemas.openxmlformats.org/officeDocument/2006/relationships/worksheet" Target="worksheets/sheet127.xml"/><Relationship Id="rId128" Type="http://schemas.openxmlformats.org/officeDocument/2006/relationships/worksheet" Target="worksheets/sheet128.xml"/><Relationship Id="rId129" Type="http://schemas.openxmlformats.org/officeDocument/2006/relationships/worksheet" Target="worksheets/sheet129.xml"/><Relationship Id="rId130" Type="http://schemas.openxmlformats.org/officeDocument/2006/relationships/worksheet" Target="worksheets/sheet130.xml"/><Relationship Id="rId131" Type="http://schemas.openxmlformats.org/officeDocument/2006/relationships/worksheet" Target="worksheets/sheet131.xml"/><Relationship Id="rId132" Type="http://schemas.openxmlformats.org/officeDocument/2006/relationships/worksheet" Target="worksheets/sheet132.xml"/><Relationship Id="rId133" Type="http://schemas.openxmlformats.org/officeDocument/2006/relationships/worksheet" Target="worksheets/sheet133.xml"/><Relationship Id="rId134" Type="http://schemas.openxmlformats.org/officeDocument/2006/relationships/worksheet" Target="worksheets/sheet134.xml"/><Relationship Id="rId135" Type="http://schemas.openxmlformats.org/officeDocument/2006/relationships/worksheet" Target="worksheets/sheet135.xml"/><Relationship Id="rId136" Type="http://schemas.openxmlformats.org/officeDocument/2006/relationships/worksheet" Target="worksheets/sheet136.xml"/><Relationship Id="rId137" Type="http://schemas.openxmlformats.org/officeDocument/2006/relationships/worksheet" Target="worksheets/sheet137.xml"/><Relationship Id="rId138" Type="http://schemas.openxmlformats.org/officeDocument/2006/relationships/worksheet" Target="worksheets/sheet138.xml"/><Relationship Id="rId139" Type="http://schemas.openxmlformats.org/officeDocument/2006/relationships/worksheet" Target="worksheets/sheet139.xml"/><Relationship Id="rId140" Type="http://schemas.openxmlformats.org/officeDocument/2006/relationships/worksheet" Target="worksheets/sheet140.xml"/><Relationship Id="rId141" Type="http://schemas.openxmlformats.org/officeDocument/2006/relationships/worksheet" Target="worksheets/sheet141.xml"/><Relationship Id="rId142" Type="http://schemas.openxmlformats.org/officeDocument/2006/relationships/worksheet" Target="worksheets/sheet142.xml"/><Relationship Id="rId143" Type="http://schemas.openxmlformats.org/officeDocument/2006/relationships/worksheet" Target="worksheets/sheet143.xml"/><Relationship Id="rId144" Type="http://schemas.openxmlformats.org/officeDocument/2006/relationships/worksheet" Target="worksheets/sheet144.xml"/><Relationship Id="rId145" Type="http://schemas.openxmlformats.org/officeDocument/2006/relationships/worksheet" Target="worksheets/sheet145.xml"/><Relationship Id="rId146" Type="http://schemas.openxmlformats.org/officeDocument/2006/relationships/worksheet" Target="worksheets/sheet146.xml"/><Relationship Id="rId147" Type="http://schemas.openxmlformats.org/officeDocument/2006/relationships/worksheet" Target="worksheets/sheet147.xml"/><Relationship Id="rId148" Type="http://schemas.openxmlformats.org/officeDocument/2006/relationships/worksheet" Target="worksheets/sheet148.xml"/><Relationship Id="rId149" Type="http://schemas.openxmlformats.org/officeDocument/2006/relationships/worksheet" Target="worksheets/sheet149.xml"/><Relationship Id="rId150" Type="http://schemas.openxmlformats.org/officeDocument/2006/relationships/worksheet" Target="worksheets/sheet150.xml"/><Relationship Id="rId151" Type="http://schemas.openxmlformats.org/officeDocument/2006/relationships/worksheet" Target="worksheets/sheet151.xml"/><Relationship Id="rId152" Type="http://schemas.openxmlformats.org/officeDocument/2006/relationships/worksheet" Target="worksheets/sheet152.xml"/><Relationship Id="rId153" Type="http://schemas.openxmlformats.org/officeDocument/2006/relationships/worksheet" Target="worksheets/sheet153.xml"/><Relationship Id="rId154" Type="http://schemas.openxmlformats.org/officeDocument/2006/relationships/worksheet" Target="worksheets/sheet154.xml"/><Relationship Id="rId155" Type="http://schemas.openxmlformats.org/officeDocument/2006/relationships/worksheet" Target="worksheets/sheet155.xml"/><Relationship Id="rId156" Type="http://schemas.openxmlformats.org/officeDocument/2006/relationships/worksheet" Target="worksheets/sheet156.xml"/><Relationship Id="rId157" Type="http://schemas.openxmlformats.org/officeDocument/2006/relationships/worksheet" Target="worksheets/sheet157.xml"/><Relationship Id="rId158" Type="http://schemas.openxmlformats.org/officeDocument/2006/relationships/worksheet" Target="worksheets/sheet158.xml"/><Relationship Id="rId159" Type="http://schemas.openxmlformats.org/officeDocument/2006/relationships/worksheet" Target="worksheets/sheet159.xml"/><Relationship Id="rId160" Type="http://schemas.openxmlformats.org/officeDocument/2006/relationships/worksheet" Target="worksheets/sheet160.xml"/><Relationship Id="rId161" Type="http://schemas.openxmlformats.org/officeDocument/2006/relationships/worksheet" Target="worksheets/sheet161.xml"/><Relationship Id="rId162" Type="http://schemas.openxmlformats.org/officeDocument/2006/relationships/worksheet" Target="worksheets/sheet162.xml"/><Relationship Id="rId163" Type="http://schemas.openxmlformats.org/officeDocument/2006/relationships/worksheet" Target="worksheets/sheet163.xml"/><Relationship Id="rId164" Type="http://schemas.openxmlformats.org/officeDocument/2006/relationships/worksheet" Target="worksheets/sheet164.xml"/><Relationship Id="rId165" Type="http://schemas.openxmlformats.org/officeDocument/2006/relationships/worksheet" Target="worksheets/sheet165.xml"/><Relationship Id="rId166" Type="http://schemas.openxmlformats.org/officeDocument/2006/relationships/worksheet" Target="worksheets/sheet166.xml"/><Relationship Id="rId167" Type="http://schemas.openxmlformats.org/officeDocument/2006/relationships/worksheet" Target="worksheets/sheet167.xml"/><Relationship Id="rId168" Type="http://schemas.openxmlformats.org/officeDocument/2006/relationships/worksheet" Target="worksheets/sheet168.xml"/><Relationship Id="rId169" Type="http://schemas.openxmlformats.org/officeDocument/2006/relationships/worksheet" Target="worksheets/sheet169.xml"/><Relationship Id="rId170" Type="http://schemas.openxmlformats.org/officeDocument/2006/relationships/worksheet" Target="worksheets/sheet170.xml"/><Relationship Id="rId171" Type="http://schemas.openxmlformats.org/officeDocument/2006/relationships/worksheet" Target="worksheets/sheet171.xml"/><Relationship Id="rId172" Type="http://schemas.openxmlformats.org/officeDocument/2006/relationships/worksheet" Target="worksheets/sheet172.xml"/><Relationship Id="rId173" Type="http://schemas.openxmlformats.org/officeDocument/2006/relationships/worksheet" Target="worksheets/sheet173.xml"/><Relationship Id="rId174" Type="http://schemas.openxmlformats.org/officeDocument/2006/relationships/worksheet" Target="worksheets/sheet174.xml"/><Relationship Id="rId175" Type="http://schemas.openxmlformats.org/officeDocument/2006/relationships/worksheet" Target="worksheets/sheet175.xml"/><Relationship Id="rId176" Type="http://schemas.openxmlformats.org/officeDocument/2006/relationships/worksheet" Target="worksheets/sheet176.xml"/><Relationship Id="rId177" Type="http://schemas.openxmlformats.org/officeDocument/2006/relationships/worksheet" Target="worksheets/sheet177.xml"/><Relationship Id="rId178" Type="http://schemas.openxmlformats.org/officeDocument/2006/relationships/worksheet" Target="worksheets/sheet178.xml"/><Relationship Id="rId179" Type="http://schemas.openxmlformats.org/officeDocument/2006/relationships/worksheet" Target="worksheets/sheet179.xml"/><Relationship Id="rId180" Type="http://schemas.openxmlformats.org/officeDocument/2006/relationships/worksheet" Target="worksheets/sheet180.xml"/><Relationship Id="rId181" Type="http://schemas.openxmlformats.org/officeDocument/2006/relationships/worksheet" Target="worksheets/sheet181.xml"/><Relationship Id="rId182" Type="http://schemas.openxmlformats.org/officeDocument/2006/relationships/worksheet" Target="worksheets/sheet182.xml"/><Relationship Id="rId183" Type="http://schemas.openxmlformats.org/officeDocument/2006/relationships/worksheet" Target="worksheets/sheet183.xml"/><Relationship Id="rId184" Type="http://schemas.openxmlformats.org/officeDocument/2006/relationships/worksheet" Target="worksheets/sheet184.xml"/><Relationship Id="rId185" Type="http://schemas.openxmlformats.org/officeDocument/2006/relationships/worksheet" Target="worksheets/sheet185.xml"/><Relationship Id="rId186" Type="http://schemas.openxmlformats.org/officeDocument/2006/relationships/worksheet" Target="worksheets/sheet186.xml"/><Relationship Id="rId187" Type="http://schemas.openxmlformats.org/officeDocument/2006/relationships/worksheet" Target="worksheets/sheet187.xml"/><Relationship Id="rId188" Type="http://schemas.openxmlformats.org/officeDocument/2006/relationships/worksheet" Target="worksheets/sheet188.xml"/><Relationship Id="rId189" Type="http://schemas.openxmlformats.org/officeDocument/2006/relationships/theme" Target="theme/theme1.xml"/><Relationship Id="rId190" Type="http://schemas.openxmlformats.org/officeDocument/2006/relationships/styles" Target="styles.xml"/><Relationship Id="rId191"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g"/></Relationships>
</file>

<file path=xl/drawings/_rels/drawing2.xml.rels><?xml version="1.0" encoding="UTF-8" standalone="yes"?><Relationships xmlns="http://schemas.openxmlformats.org/package/2006/relationships"><Relationship Id="rId1" Type="http://schemas.openxmlformats.org/officeDocument/2006/relationships/image" Target="../media/image2.jpg"/></Relationships>
</file>

<file path=xl/drawings/_rels/drawing3.xml.rels><?xml version="1.0" encoding="UTF-8" standalone="yes"?><Relationships xmlns="http://schemas.openxmlformats.org/package/2006/relationships"><Relationship Id="rId1" Type="http://schemas.openxmlformats.org/officeDocument/2006/relationships/image" Target="../media/image3.jpg"/></Relationships>
</file>

<file path=xl/drawings/_rels/drawing4.xml.rels><?xml version="1.0" encoding="UTF-8" standalone="yes"?><Relationships xmlns="http://schemas.openxmlformats.org/package/2006/relationships"><Relationship Id="rId1" Type="http://schemas.openxmlformats.org/officeDocument/2006/relationships/image" Target="../media/image4.jpg"/></Relationships>
</file>

<file path=xl/drawings/_rels/drawing5.xml.rels><?xml version="1.0" encoding="UTF-8" standalone="yes"?><Relationships xmlns="http://schemas.openxmlformats.org/package/2006/relationships"><Relationship Id="rId1" Type="http://schemas.openxmlformats.org/officeDocument/2006/relationships/image" Target="../media/image5.jpg"/></Relationships>
</file>

<file path=xl/drawings/_rels/drawing6.xml.rels><?xml version="1.0" encoding="UTF-8" standalone="yes"?><Relationships xmlns="http://schemas.openxmlformats.org/package/2006/relationships"><Relationship Id="rId1" Type="http://schemas.openxmlformats.org/officeDocument/2006/relationships/image" Target="../media/image6.jpg"/></Relationships>
</file>

<file path=xl/drawings/_rels/drawing7.xml.rels><?xml version="1.0" encoding="UTF-8" standalone="yes"?><Relationships xmlns="http://schemas.openxmlformats.org/package/2006/relationships"><Relationship Id="rId1" Type="http://schemas.openxmlformats.org/officeDocument/2006/relationships/image" Target="../media/image7.jpg"/></Relationships>
</file>

<file path=xl/drawings/_rels/drawing8.xml.rels><?xml version="1.0" encoding="UTF-8" standalone="yes"?><Relationships xmlns="http://schemas.openxmlformats.org/package/2006/relationships"><Relationship Id="rId1" Type="http://schemas.openxmlformats.org/officeDocument/2006/relationships/image" Target="../media/image8.jpg"/></Relationships>
</file>

<file path=xl/drawings/_rels/drawing9.xml.rels><?xml version="1.0" encoding="UTF-8" standalone="yes"?><Relationships xmlns="http://schemas.openxmlformats.org/package/2006/relationships"><Relationship Id="rId1" Type="http://schemas.openxmlformats.org/officeDocument/2006/relationships/image" Target="../media/image9.jpg"/></Relationships>
</file>

<file path=xl/drawings/_rels/drawing10.xml.rels><?xml version="1.0" encoding="UTF-8" standalone="yes"?><Relationships xmlns="http://schemas.openxmlformats.org/package/2006/relationships"><Relationship Id="rId1" Type="http://schemas.openxmlformats.org/officeDocument/2006/relationships/image" Target="../media/image10.jpg"/></Relationships>
</file>

<file path=xl/drawings/_rels/drawing11.xml.rels><?xml version="1.0" encoding="UTF-8" standalone="yes"?><Relationships xmlns="http://schemas.openxmlformats.org/package/2006/relationships"><Relationship Id="rId1" Type="http://schemas.openxmlformats.org/officeDocument/2006/relationships/image" Target="../media/image11.jpg"/></Relationships>
</file>

<file path=xl/drawings/_rels/drawing12.xml.rels><?xml version="1.0" encoding="UTF-8" standalone="yes"?><Relationships xmlns="http://schemas.openxmlformats.org/package/2006/relationships"><Relationship Id="rId1" Type="http://schemas.openxmlformats.org/officeDocument/2006/relationships/image" Target="../media/image12.jpg"/></Relationships>
</file>

<file path=xl/drawings/_rels/drawing13.xml.rels><?xml version="1.0" encoding="UTF-8" standalone="yes"?><Relationships xmlns="http://schemas.openxmlformats.org/package/2006/relationships"><Relationship Id="rId1" Type="http://schemas.openxmlformats.org/officeDocument/2006/relationships/image" Target="../media/image13.jpg"/></Relationships>
</file>

<file path=xl/drawings/_rels/drawing14.xml.rels><?xml version="1.0" encoding="UTF-8" standalone="yes"?><Relationships xmlns="http://schemas.openxmlformats.org/package/2006/relationships"><Relationship Id="rId1" Type="http://schemas.openxmlformats.org/officeDocument/2006/relationships/image" Target="../media/image14.jpg"/></Relationships>
</file>

<file path=xl/drawings/_rels/drawing15.xml.rels><?xml version="1.0" encoding="UTF-8" standalone="yes"?><Relationships xmlns="http://schemas.openxmlformats.org/package/2006/relationships"><Relationship Id="rId1" Type="http://schemas.openxmlformats.org/officeDocument/2006/relationships/image" Target="../media/image15.jpg"/></Relationships>
</file>

<file path=xl/drawings/_rels/drawing16.xml.rels><?xml version="1.0" encoding="UTF-8" standalone="yes"?><Relationships xmlns="http://schemas.openxmlformats.org/package/2006/relationships"><Relationship Id="rId1" Type="http://schemas.openxmlformats.org/officeDocument/2006/relationships/image" Target="../media/image16.jpg"/></Relationships>
</file>

<file path=xl/drawings/_rels/drawing17.xml.rels><?xml version="1.0" encoding="UTF-8" standalone="yes"?><Relationships xmlns="http://schemas.openxmlformats.org/package/2006/relationships"><Relationship Id="rId1" Type="http://schemas.openxmlformats.org/officeDocument/2006/relationships/image" Target="../media/image17.jpg"/></Relationships>
</file>

<file path=xl/drawings/_rels/drawing18.xml.rels><?xml version="1.0" encoding="UTF-8" standalone="yes"?><Relationships xmlns="http://schemas.openxmlformats.org/package/2006/relationships"><Relationship Id="rId1" Type="http://schemas.openxmlformats.org/officeDocument/2006/relationships/image" Target="../media/image18.jpg"/></Relationships>
</file>

<file path=xl/drawings/_rels/drawing19.xml.rels><?xml version="1.0" encoding="UTF-8" standalone="yes"?><Relationships xmlns="http://schemas.openxmlformats.org/package/2006/relationships"><Relationship Id="rId1" Type="http://schemas.openxmlformats.org/officeDocument/2006/relationships/image" Target="../media/image19.jpg"/></Relationships>
</file>

<file path=xl/drawings/_rels/drawing20.xml.rels><?xml version="1.0" encoding="UTF-8" standalone="yes"?><Relationships xmlns="http://schemas.openxmlformats.org/package/2006/relationships"><Relationship Id="rId1" Type="http://schemas.openxmlformats.org/officeDocument/2006/relationships/image" Target="../media/image20.jpg"/></Relationships>
</file>

<file path=xl/drawings/_rels/drawing21.xml.rels><?xml version="1.0" encoding="UTF-8" standalone="yes"?><Relationships xmlns="http://schemas.openxmlformats.org/package/2006/relationships"><Relationship Id="rId1" Type="http://schemas.openxmlformats.org/officeDocument/2006/relationships/image" Target="../media/image21.jpg"/></Relationships>
</file>

<file path=xl/drawings/_rels/drawing22.xml.rels><?xml version="1.0" encoding="UTF-8" standalone="yes"?><Relationships xmlns="http://schemas.openxmlformats.org/package/2006/relationships"><Relationship Id="rId1" Type="http://schemas.openxmlformats.org/officeDocument/2006/relationships/image" Target="../media/image22.jpg"/></Relationships>
</file>

<file path=xl/drawings/_rels/drawing23.xml.rels><?xml version="1.0" encoding="UTF-8" standalone="yes"?><Relationships xmlns="http://schemas.openxmlformats.org/package/2006/relationships"><Relationship Id="rId1" Type="http://schemas.openxmlformats.org/officeDocument/2006/relationships/image" Target="../media/image23.jpg"/></Relationships>
</file>

<file path=xl/drawings/_rels/drawing24.xml.rels><?xml version="1.0" encoding="UTF-8" standalone="yes"?><Relationships xmlns="http://schemas.openxmlformats.org/package/2006/relationships"><Relationship Id="rId1" Type="http://schemas.openxmlformats.org/officeDocument/2006/relationships/image" Target="../media/image24.jpg"/></Relationships>
</file>

<file path=xl/drawings/_rels/drawing25.xml.rels><?xml version="1.0" encoding="UTF-8" standalone="yes"?><Relationships xmlns="http://schemas.openxmlformats.org/package/2006/relationships"><Relationship Id="rId1" Type="http://schemas.openxmlformats.org/officeDocument/2006/relationships/image" Target="../media/image25.jpg"/></Relationships>
</file>

<file path=xl/drawings/_rels/drawing26.xml.rels><?xml version="1.0" encoding="UTF-8" standalone="yes"?><Relationships xmlns="http://schemas.openxmlformats.org/package/2006/relationships"><Relationship Id="rId1" Type="http://schemas.openxmlformats.org/officeDocument/2006/relationships/image" Target="../media/image26.jpg"/></Relationships>
</file>

<file path=xl/drawings/_rels/drawing27.xml.rels><?xml version="1.0" encoding="UTF-8" standalone="yes"?><Relationships xmlns="http://schemas.openxmlformats.org/package/2006/relationships"><Relationship Id="rId1" Type="http://schemas.openxmlformats.org/officeDocument/2006/relationships/image" Target="../media/image27.jpg"/></Relationships>
</file>

<file path=xl/drawings/_rels/drawing28.xml.rels><?xml version="1.0" encoding="UTF-8" standalone="yes"?><Relationships xmlns="http://schemas.openxmlformats.org/package/2006/relationships"><Relationship Id="rId1" Type="http://schemas.openxmlformats.org/officeDocument/2006/relationships/image" Target="../media/image28.jpg"/></Relationships>
</file>

<file path=xl/drawings/_rels/drawing29.xml.rels><?xml version="1.0" encoding="UTF-8" standalone="yes"?><Relationships xmlns="http://schemas.openxmlformats.org/package/2006/relationships"><Relationship Id="rId1" Type="http://schemas.openxmlformats.org/officeDocument/2006/relationships/image" Target="../media/image29.jpg"/></Relationships>
</file>

<file path=xl/drawings/_rels/drawing30.xml.rels><?xml version="1.0" encoding="UTF-8" standalone="yes"?><Relationships xmlns="http://schemas.openxmlformats.org/package/2006/relationships"><Relationship Id="rId1" Type="http://schemas.openxmlformats.org/officeDocument/2006/relationships/image" Target="../media/image30.jpg"/></Relationships>
</file>

<file path=xl/drawings/_rels/drawing31.xml.rels><?xml version="1.0" encoding="UTF-8" standalone="yes"?><Relationships xmlns="http://schemas.openxmlformats.org/package/2006/relationships"><Relationship Id="rId1" Type="http://schemas.openxmlformats.org/officeDocument/2006/relationships/image" Target="../media/image31.jpg"/></Relationships>
</file>

<file path=xl/drawings/_rels/drawing32.xml.rels><?xml version="1.0" encoding="UTF-8" standalone="yes"?><Relationships xmlns="http://schemas.openxmlformats.org/package/2006/relationships"><Relationship Id="rId1" Type="http://schemas.openxmlformats.org/officeDocument/2006/relationships/image" Target="../media/image32.jpg"/></Relationships>
</file>

<file path=xl/drawings/_rels/drawing33.xml.rels><?xml version="1.0" encoding="UTF-8" standalone="yes"?><Relationships xmlns="http://schemas.openxmlformats.org/package/2006/relationships"><Relationship Id="rId1" Type="http://schemas.openxmlformats.org/officeDocument/2006/relationships/image" Target="../media/image33.jpg"/></Relationships>
</file>

<file path=xl/drawings/_rels/drawing34.xml.rels><?xml version="1.0" encoding="UTF-8" standalone="yes"?><Relationships xmlns="http://schemas.openxmlformats.org/package/2006/relationships"><Relationship Id="rId1" Type="http://schemas.openxmlformats.org/officeDocument/2006/relationships/image" Target="../media/image34.jpg"/></Relationships>
</file>

<file path=xl/drawings/_rels/drawing35.xml.rels><?xml version="1.0" encoding="UTF-8" standalone="yes"?><Relationships xmlns="http://schemas.openxmlformats.org/package/2006/relationships"><Relationship Id="rId1" Type="http://schemas.openxmlformats.org/officeDocument/2006/relationships/image" Target="../media/image35.jpg"/></Relationships>
</file>

<file path=xl/drawings/_rels/drawing36.xml.rels><?xml version="1.0" encoding="UTF-8" standalone="yes"?><Relationships xmlns="http://schemas.openxmlformats.org/package/2006/relationships"><Relationship Id="rId1" Type="http://schemas.openxmlformats.org/officeDocument/2006/relationships/image" Target="../media/image36.jpg"/></Relationships>
</file>

<file path=xl/drawings/_rels/drawing37.xml.rels><?xml version="1.0" encoding="UTF-8" standalone="yes"?><Relationships xmlns="http://schemas.openxmlformats.org/package/2006/relationships"><Relationship Id="rId1" Type="http://schemas.openxmlformats.org/officeDocument/2006/relationships/image" Target="../media/image37.jpg"/></Relationships>
</file>

<file path=xl/drawings/_rels/drawing38.xml.rels><?xml version="1.0" encoding="UTF-8" standalone="yes"?><Relationships xmlns="http://schemas.openxmlformats.org/package/2006/relationships"><Relationship Id="rId1" Type="http://schemas.openxmlformats.org/officeDocument/2006/relationships/image" Target="../media/image38.jpg"/></Relationships>
</file>

<file path=xl/drawings/_rels/drawing39.xml.rels><?xml version="1.0" encoding="UTF-8" standalone="yes"?><Relationships xmlns="http://schemas.openxmlformats.org/package/2006/relationships"><Relationship Id="rId1" Type="http://schemas.openxmlformats.org/officeDocument/2006/relationships/image" Target="../media/image39.jpg"/></Relationships>
</file>

<file path=xl/drawings/_rels/drawing40.xml.rels><?xml version="1.0" encoding="UTF-8" standalone="yes"?><Relationships xmlns="http://schemas.openxmlformats.org/package/2006/relationships"><Relationship Id="rId1" Type="http://schemas.openxmlformats.org/officeDocument/2006/relationships/image" Target="../media/image40.jpg"/></Relationships>
</file>

<file path=xl/drawings/_rels/drawing41.xml.rels><?xml version="1.0" encoding="UTF-8" standalone="yes"?><Relationships xmlns="http://schemas.openxmlformats.org/package/2006/relationships"><Relationship Id="rId1" Type="http://schemas.openxmlformats.org/officeDocument/2006/relationships/image" Target="../media/image41.jpg"/></Relationships>
</file>

<file path=xl/drawings/_rels/drawing42.xml.rels><?xml version="1.0" encoding="UTF-8" standalone="yes"?><Relationships xmlns="http://schemas.openxmlformats.org/package/2006/relationships"><Relationship Id="rId1" Type="http://schemas.openxmlformats.org/officeDocument/2006/relationships/image" Target="../media/image42.jpg"/></Relationships>
</file>

<file path=xl/drawings/_rels/drawing43.xml.rels><?xml version="1.0" encoding="UTF-8" standalone="yes"?><Relationships xmlns="http://schemas.openxmlformats.org/package/2006/relationships"><Relationship Id="rId1" Type="http://schemas.openxmlformats.org/officeDocument/2006/relationships/image" Target="../media/image43.jpg"/></Relationships>
</file>

<file path=xl/drawings/_rels/drawing44.xml.rels><?xml version="1.0" encoding="UTF-8" standalone="yes"?><Relationships xmlns="http://schemas.openxmlformats.org/package/2006/relationships"><Relationship Id="rId1" Type="http://schemas.openxmlformats.org/officeDocument/2006/relationships/image" Target="../media/image44.jpg"/></Relationships>
</file>

<file path=xl/drawings/_rels/drawing45.xml.rels><?xml version="1.0" encoding="UTF-8" standalone="yes"?><Relationships xmlns="http://schemas.openxmlformats.org/package/2006/relationships"><Relationship Id="rId1" Type="http://schemas.openxmlformats.org/officeDocument/2006/relationships/image" Target="../media/image45.jpg"/></Relationships>
</file>

<file path=xl/drawings/_rels/drawing46.xml.rels><?xml version="1.0" encoding="UTF-8" standalone="yes"?><Relationships xmlns="http://schemas.openxmlformats.org/package/2006/relationships"><Relationship Id="rId1" Type="http://schemas.openxmlformats.org/officeDocument/2006/relationships/image" Target="../media/image46.jpg"/></Relationships>
</file>

<file path=xl/drawings/_rels/drawing47.xml.rels><?xml version="1.0" encoding="UTF-8" standalone="yes"?><Relationships xmlns="http://schemas.openxmlformats.org/package/2006/relationships"><Relationship Id="rId1" Type="http://schemas.openxmlformats.org/officeDocument/2006/relationships/image" Target="../media/image47.jpg"/></Relationships>
</file>

<file path=xl/drawings/_rels/drawing48.xml.rels><?xml version="1.0" encoding="UTF-8" standalone="yes"?><Relationships xmlns="http://schemas.openxmlformats.org/package/2006/relationships"><Relationship Id="rId1" Type="http://schemas.openxmlformats.org/officeDocument/2006/relationships/image" Target="../media/image48.jpg"/></Relationships>
</file>

<file path=xl/drawings/_rels/drawing49.xml.rels><?xml version="1.0" encoding="UTF-8" standalone="yes"?><Relationships xmlns="http://schemas.openxmlformats.org/package/2006/relationships"><Relationship Id="rId1" Type="http://schemas.openxmlformats.org/officeDocument/2006/relationships/image" Target="../media/image49.jpg"/></Relationships>
</file>

<file path=xl/drawings/_rels/drawing50.xml.rels><?xml version="1.0" encoding="UTF-8" standalone="yes"?><Relationships xmlns="http://schemas.openxmlformats.org/package/2006/relationships"><Relationship Id="rId1" Type="http://schemas.openxmlformats.org/officeDocument/2006/relationships/image" Target="../media/image50.jpg"/></Relationships>
</file>

<file path=xl/drawings/_rels/drawing51.xml.rels><?xml version="1.0" encoding="UTF-8" standalone="yes"?><Relationships xmlns="http://schemas.openxmlformats.org/package/2006/relationships"><Relationship Id="rId1" Type="http://schemas.openxmlformats.org/officeDocument/2006/relationships/image" Target="../media/image51.jpg"/></Relationships>
</file>

<file path=xl/drawings/_rels/drawing52.xml.rels><?xml version="1.0" encoding="UTF-8" standalone="yes"?><Relationships xmlns="http://schemas.openxmlformats.org/package/2006/relationships"><Relationship Id="rId1" Type="http://schemas.openxmlformats.org/officeDocument/2006/relationships/image" Target="../media/image52.jpg"/></Relationships>
</file>

<file path=xl/drawings/_rels/drawing53.xml.rels><?xml version="1.0" encoding="UTF-8" standalone="yes"?><Relationships xmlns="http://schemas.openxmlformats.org/package/2006/relationships"><Relationship Id="rId1" Type="http://schemas.openxmlformats.org/officeDocument/2006/relationships/image" Target="../media/image53.jpg"/></Relationships>
</file>

<file path=xl/drawings/_rels/drawing54.xml.rels><?xml version="1.0" encoding="UTF-8" standalone="yes"?><Relationships xmlns="http://schemas.openxmlformats.org/package/2006/relationships"><Relationship Id="rId1" Type="http://schemas.openxmlformats.org/officeDocument/2006/relationships/image" Target="../media/image54.jpg"/></Relationships>
</file>

<file path=xl/drawings/_rels/drawing55.xml.rels><?xml version="1.0" encoding="UTF-8" standalone="yes"?><Relationships xmlns="http://schemas.openxmlformats.org/package/2006/relationships"><Relationship Id="rId1" Type="http://schemas.openxmlformats.org/officeDocument/2006/relationships/image" Target="../media/image55.jpg"/></Relationships>
</file>

<file path=xl/drawings/_rels/drawing56.xml.rels><?xml version="1.0" encoding="UTF-8" standalone="yes"?><Relationships xmlns="http://schemas.openxmlformats.org/package/2006/relationships"><Relationship Id="rId1" Type="http://schemas.openxmlformats.org/officeDocument/2006/relationships/image" Target="../media/image56.jpg"/></Relationships>
</file>

<file path=xl/drawings/_rels/drawing57.xml.rels><?xml version="1.0" encoding="UTF-8" standalone="yes"?><Relationships xmlns="http://schemas.openxmlformats.org/package/2006/relationships"><Relationship Id="rId1" Type="http://schemas.openxmlformats.org/officeDocument/2006/relationships/image" Target="../media/image57.jpg"/></Relationships>
</file>

<file path=xl/drawings/_rels/drawing58.xml.rels><?xml version="1.0" encoding="UTF-8" standalone="yes"?><Relationships xmlns="http://schemas.openxmlformats.org/package/2006/relationships"><Relationship Id="rId1" Type="http://schemas.openxmlformats.org/officeDocument/2006/relationships/image" Target="../media/image58.jpg"/></Relationships>
</file>

<file path=xl/drawings/_rels/drawing59.xml.rels><?xml version="1.0" encoding="UTF-8" standalone="yes"?><Relationships xmlns="http://schemas.openxmlformats.org/package/2006/relationships"><Relationship Id="rId1" Type="http://schemas.openxmlformats.org/officeDocument/2006/relationships/image" Target="../media/image59.jpg"/></Relationships>
</file>

<file path=xl/drawings/_rels/drawing60.xml.rels><?xml version="1.0" encoding="UTF-8" standalone="yes"?><Relationships xmlns="http://schemas.openxmlformats.org/package/2006/relationships"><Relationship Id="rId1" Type="http://schemas.openxmlformats.org/officeDocument/2006/relationships/image" Target="../media/image60.jpg"/></Relationships>
</file>

<file path=xl/drawings/_rels/drawing61.xml.rels><?xml version="1.0" encoding="UTF-8" standalone="yes"?><Relationships xmlns="http://schemas.openxmlformats.org/package/2006/relationships"><Relationship Id="rId1" Type="http://schemas.openxmlformats.org/officeDocument/2006/relationships/image" Target="../media/image61.jpg"/></Relationships>
</file>

<file path=xl/drawings/_rels/drawing62.xml.rels><?xml version="1.0" encoding="UTF-8" standalone="yes"?><Relationships xmlns="http://schemas.openxmlformats.org/package/2006/relationships"><Relationship Id="rId1" Type="http://schemas.openxmlformats.org/officeDocument/2006/relationships/image" Target="../media/image62.jpg"/></Relationships>
</file>

<file path=xl/drawings/_rels/drawing63.xml.rels><?xml version="1.0" encoding="UTF-8" standalone="yes"?><Relationships xmlns="http://schemas.openxmlformats.org/package/2006/relationships"><Relationship Id="rId1" Type="http://schemas.openxmlformats.org/officeDocument/2006/relationships/image" Target="../media/image63.jpg"/></Relationships>
</file>

<file path=xl/drawings/_rels/drawing64.xml.rels><?xml version="1.0" encoding="UTF-8" standalone="yes"?><Relationships xmlns="http://schemas.openxmlformats.org/package/2006/relationships"><Relationship Id="rId1" Type="http://schemas.openxmlformats.org/officeDocument/2006/relationships/image" Target="../media/image64.jpg"/></Relationships>
</file>

<file path=xl/drawings/_rels/drawing65.xml.rels><?xml version="1.0" encoding="UTF-8" standalone="yes"?><Relationships xmlns="http://schemas.openxmlformats.org/package/2006/relationships"><Relationship Id="rId1" Type="http://schemas.openxmlformats.org/officeDocument/2006/relationships/image" Target="../media/image65.jpg"/></Relationships>
</file>

<file path=xl/drawings/_rels/drawing66.xml.rels><?xml version="1.0" encoding="UTF-8" standalone="yes"?><Relationships xmlns="http://schemas.openxmlformats.org/package/2006/relationships"><Relationship Id="rId1" Type="http://schemas.openxmlformats.org/officeDocument/2006/relationships/image" Target="../media/image66.jpg"/></Relationships>
</file>

<file path=xl/drawings/_rels/drawing67.xml.rels><?xml version="1.0" encoding="UTF-8" standalone="yes"?><Relationships xmlns="http://schemas.openxmlformats.org/package/2006/relationships"><Relationship Id="rId1" Type="http://schemas.openxmlformats.org/officeDocument/2006/relationships/image" Target="../media/image67.jpg"/></Relationships>
</file>

<file path=xl/drawings/_rels/drawing68.xml.rels><?xml version="1.0" encoding="UTF-8" standalone="yes"?><Relationships xmlns="http://schemas.openxmlformats.org/package/2006/relationships"><Relationship Id="rId1" Type="http://schemas.openxmlformats.org/officeDocument/2006/relationships/image" Target="../media/image68.jpg"/></Relationships>
</file>

<file path=xl/drawings/_rels/drawing69.xml.rels><?xml version="1.0" encoding="UTF-8" standalone="yes"?><Relationships xmlns="http://schemas.openxmlformats.org/package/2006/relationships"><Relationship Id="rId1" Type="http://schemas.openxmlformats.org/officeDocument/2006/relationships/image" Target="../media/image69.jpg"/></Relationships>
</file>

<file path=xl/drawings/_rels/drawing70.xml.rels><?xml version="1.0" encoding="UTF-8" standalone="yes"?><Relationships xmlns="http://schemas.openxmlformats.org/package/2006/relationships"><Relationship Id="rId1" Type="http://schemas.openxmlformats.org/officeDocument/2006/relationships/image" Target="../media/image70.jpg"/></Relationships>
</file>

<file path=xl/drawings/_rels/drawing71.xml.rels><?xml version="1.0" encoding="UTF-8" standalone="yes"?><Relationships xmlns="http://schemas.openxmlformats.org/package/2006/relationships"><Relationship Id="rId1" Type="http://schemas.openxmlformats.org/officeDocument/2006/relationships/image" Target="../media/image71.jpg"/></Relationships>
</file>

<file path=xl/drawings/_rels/drawing72.xml.rels><?xml version="1.0" encoding="UTF-8" standalone="yes"?><Relationships xmlns="http://schemas.openxmlformats.org/package/2006/relationships"><Relationship Id="rId1" Type="http://schemas.openxmlformats.org/officeDocument/2006/relationships/image" Target="../media/image72.jpg"/></Relationships>
</file>

<file path=xl/drawings/_rels/drawing73.xml.rels><?xml version="1.0" encoding="UTF-8" standalone="yes"?><Relationships xmlns="http://schemas.openxmlformats.org/package/2006/relationships"><Relationship Id="rId1" Type="http://schemas.openxmlformats.org/officeDocument/2006/relationships/image" Target="../media/image73.jpg"/></Relationships>
</file>

<file path=xl/drawings/_rels/drawing74.xml.rels><?xml version="1.0" encoding="UTF-8" standalone="yes"?><Relationships xmlns="http://schemas.openxmlformats.org/package/2006/relationships"><Relationship Id="rId1" Type="http://schemas.openxmlformats.org/officeDocument/2006/relationships/image" Target="../media/image74.jpg"/></Relationships>
</file>

<file path=xl/drawings/_rels/drawing75.xml.rels><?xml version="1.0" encoding="UTF-8" standalone="yes"?><Relationships xmlns="http://schemas.openxmlformats.org/package/2006/relationships"><Relationship Id="rId1" Type="http://schemas.openxmlformats.org/officeDocument/2006/relationships/image" Target="../media/image75.jpg"/></Relationships>
</file>

<file path=xl/drawings/_rels/drawing76.xml.rels><?xml version="1.0" encoding="UTF-8" standalone="yes"?><Relationships xmlns="http://schemas.openxmlformats.org/package/2006/relationships"><Relationship Id="rId1" Type="http://schemas.openxmlformats.org/officeDocument/2006/relationships/image" Target="../media/image76.jpg"/></Relationships>
</file>

<file path=xl/drawings/_rels/drawing77.xml.rels><?xml version="1.0" encoding="UTF-8" standalone="yes"?><Relationships xmlns="http://schemas.openxmlformats.org/package/2006/relationships"><Relationship Id="rId1" Type="http://schemas.openxmlformats.org/officeDocument/2006/relationships/image" Target="../media/image77.jpg"/></Relationships>
</file>

<file path=xl/drawings/_rels/drawing78.xml.rels><?xml version="1.0" encoding="UTF-8" standalone="yes"?><Relationships xmlns="http://schemas.openxmlformats.org/package/2006/relationships"><Relationship Id="rId1" Type="http://schemas.openxmlformats.org/officeDocument/2006/relationships/image" Target="../media/image78.jpg"/></Relationships>
</file>

<file path=xl/drawings/_rels/drawing79.xml.rels><?xml version="1.0" encoding="UTF-8" standalone="yes"?><Relationships xmlns="http://schemas.openxmlformats.org/package/2006/relationships"><Relationship Id="rId1" Type="http://schemas.openxmlformats.org/officeDocument/2006/relationships/image" Target="../media/image79.jpg"/></Relationships>
</file>

<file path=xl/drawings/_rels/drawing80.xml.rels><?xml version="1.0" encoding="UTF-8" standalone="yes"?><Relationships xmlns="http://schemas.openxmlformats.org/package/2006/relationships"><Relationship Id="rId1" Type="http://schemas.openxmlformats.org/officeDocument/2006/relationships/image" Target="../media/image80.jpg"/></Relationships>
</file>

<file path=xl/drawings/_rels/drawing81.xml.rels><?xml version="1.0" encoding="UTF-8" standalone="yes"?><Relationships xmlns="http://schemas.openxmlformats.org/package/2006/relationships"><Relationship Id="rId1" Type="http://schemas.openxmlformats.org/officeDocument/2006/relationships/image" Target="../media/image81.jpg"/></Relationships>
</file>

<file path=xl/drawings/_rels/drawing82.xml.rels><?xml version="1.0" encoding="UTF-8" standalone="yes"?><Relationships xmlns="http://schemas.openxmlformats.org/package/2006/relationships"><Relationship Id="rId1" Type="http://schemas.openxmlformats.org/officeDocument/2006/relationships/image" Target="../media/image82.jpg"/></Relationships>
</file>

<file path=xl/drawings/_rels/drawing83.xml.rels><?xml version="1.0" encoding="UTF-8" standalone="yes"?><Relationships xmlns="http://schemas.openxmlformats.org/package/2006/relationships"><Relationship Id="rId1" Type="http://schemas.openxmlformats.org/officeDocument/2006/relationships/image" Target="../media/image83.jpg"/></Relationships>
</file>

<file path=xl/drawings/_rels/drawing84.xml.rels><?xml version="1.0" encoding="UTF-8" standalone="yes"?><Relationships xmlns="http://schemas.openxmlformats.org/package/2006/relationships"><Relationship Id="rId1" Type="http://schemas.openxmlformats.org/officeDocument/2006/relationships/image" Target="../media/image84.jpg"/></Relationships>
</file>

<file path=xl/drawings/_rels/drawing85.xml.rels><?xml version="1.0" encoding="UTF-8" standalone="yes"?><Relationships xmlns="http://schemas.openxmlformats.org/package/2006/relationships"><Relationship Id="rId1" Type="http://schemas.openxmlformats.org/officeDocument/2006/relationships/image" Target="../media/image85.jpg"/></Relationships>
</file>

<file path=xl/drawings/_rels/drawing86.xml.rels><?xml version="1.0" encoding="UTF-8" standalone="yes"?><Relationships xmlns="http://schemas.openxmlformats.org/package/2006/relationships"><Relationship Id="rId1" Type="http://schemas.openxmlformats.org/officeDocument/2006/relationships/image" Target="../media/image86.jpg"/></Relationships>
</file>

<file path=xl/drawings/_rels/drawing87.xml.rels><?xml version="1.0" encoding="UTF-8" standalone="yes"?><Relationships xmlns="http://schemas.openxmlformats.org/package/2006/relationships"><Relationship Id="rId1" Type="http://schemas.openxmlformats.org/officeDocument/2006/relationships/image" Target="../media/image87.jpg"/></Relationships>
</file>

<file path=xl/drawings/_rels/drawing88.xml.rels><?xml version="1.0" encoding="UTF-8" standalone="yes"?><Relationships xmlns="http://schemas.openxmlformats.org/package/2006/relationships"><Relationship Id="rId1" Type="http://schemas.openxmlformats.org/officeDocument/2006/relationships/image" Target="../media/image88.jpg"/></Relationships>
</file>

<file path=xl/drawings/_rels/drawing89.xml.rels><?xml version="1.0" encoding="UTF-8" standalone="yes"?><Relationships xmlns="http://schemas.openxmlformats.org/package/2006/relationships"><Relationship Id="rId1" Type="http://schemas.openxmlformats.org/officeDocument/2006/relationships/image" Target="../media/image89.jpg"/></Relationships>
</file>

<file path=xl/drawings/_rels/drawing90.xml.rels><?xml version="1.0" encoding="UTF-8" standalone="yes"?><Relationships xmlns="http://schemas.openxmlformats.org/package/2006/relationships"><Relationship Id="rId1" Type="http://schemas.openxmlformats.org/officeDocument/2006/relationships/image" Target="../media/image90.jpg"/></Relationships>
</file>

<file path=xl/drawings/_rels/drawing91.xml.rels><?xml version="1.0" encoding="UTF-8" standalone="yes"?><Relationships xmlns="http://schemas.openxmlformats.org/package/2006/relationships"><Relationship Id="rId1" Type="http://schemas.openxmlformats.org/officeDocument/2006/relationships/image" Target="../media/image91.jpg"/></Relationships>
</file>

<file path=xl/drawings/_rels/drawing92.xml.rels><?xml version="1.0" encoding="UTF-8" standalone="yes"?><Relationships xmlns="http://schemas.openxmlformats.org/package/2006/relationships"><Relationship Id="rId1" Type="http://schemas.openxmlformats.org/officeDocument/2006/relationships/image" Target="../media/image92.jpg"/></Relationships>
</file>

<file path=xl/drawings/_rels/drawing93.xml.rels><?xml version="1.0" encoding="UTF-8" standalone="yes"?><Relationships xmlns="http://schemas.openxmlformats.org/package/2006/relationships"><Relationship Id="rId1" Type="http://schemas.openxmlformats.org/officeDocument/2006/relationships/image" Target="../media/image93.jpg"/></Relationships>
</file>

<file path=xl/drawings/_rels/drawing94.xml.rels><?xml version="1.0" encoding="UTF-8" standalone="yes"?><Relationships xmlns="http://schemas.openxmlformats.org/package/2006/relationships"><Relationship Id="rId1" Type="http://schemas.openxmlformats.org/officeDocument/2006/relationships/image" Target="../media/image94.jpg"/></Relationships>
</file>

<file path=xl/drawings/_rels/drawing95.xml.rels><?xml version="1.0" encoding="UTF-8" standalone="yes"?><Relationships xmlns="http://schemas.openxmlformats.org/package/2006/relationships"><Relationship Id="rId1" Type="http://schemas.openxmlformats.org/officeDocument/2006/relationships/image" Target="../media/image95.jpg"/></Relationships>
</file>

<file path=xl/drawings/_rels/drawing96.xml.rels><?xml version="1.0" encoding="UTF-8" standalone="yes"?><Relationships xmlns="http://schemas.openxmlformats.org/package/2006/relationships"><Relationship Id="rId1" Type="http://schemas.openxmlformats.org/officeDocument/2006/relationships/image" Target="../media/image96.jpg"/></Relationships>
</file>

<file path=xl/drawings/_rels/drawing97.xml.rels><?xml version="1.0" encoding="UTF-8" standalone="yes"?><Relationships xmlns="http://schemas.openxmlformats.org/package/2006/relationships"><Relationship Id="rId1" Type="http://schemas.openxmlformats.org/officeDocument/2006/relationships/image" Target="../media/image97.jpg"/></Relationships>
</file>

<file path=xl/drawings/_rels/drawing98.xml.rels><?xml version="1.0" encoding="UTF-8" standalone="yes"?><Relationships xmlns="http://schemas.openxmlformats.org/package/2006/relationships"><Relationship Id="rId1" Type="http://schemas.openxmlformats.org/officeDocument/2006/relationships/image" Target="../media/image98.jpg"/></Relationships>
</file>

<file path=xl/drawings/_rels/drawing99.xml.rels><?xml version="1.0" encoding="UTF-8" standalone="yes"?><Relationships xmlns="http://schemas.openxmlformats.org/package/2006/relationships"><Relationship Id="rId1" Type="http://schemas.openxmlformats.org/officeDocument/2006/relationships/image" Target="../media/image99.jpg"/></Relationships>
</file>

<file path=xl/drawings/_rels/drawing100.xml.rels><?xml version="1.0" encoding="UTF-8" standalone="yes"?><Relationships xmlns="http://schemas.openxmlformats.org/package/2006/relationships"><Relationship Id="rId1" Type="http://schemas.openxmlformats.org/officeDocument/2006/relationships/image" Target="../media/image100.jpg"/></Relationships>
</file>

<file path=xl/drawings/_rels/drawing101.xml.rels><?xml version="1.0" encoding="UTF-8" standalone="yes"?><Relationships xmlns="http://schemas.openxmlformats.org/package/2006/relationships"><Relationship Id="rId1" Type="http://schemas.openxmlformats.org/officeDocument/2006/relationships/image" Target="../media/image101.jpg"/></Relationships>
</file>

<file path=xl/drawings/_rels/drawing102.xml.rels><?xml version="1.0" encoding="UTF-8" standalone="yes"?><Relationships xmlns="http://schemas.openxmlformats.org/package/2006/relationships"><Relationship Id="rId1" Type="http://schemas.openxmlformats.org/officeDocument/2006/relationships/image" Target="../media/image102.jpg"/></Relationships>
</file>

<file path=xl/drawings/_rels/drawing103.xml.rels><?xml version="1.0" encoding="UTF-8" standalone="yes"?><Relationships xmlns="http://schemas.openxmlformats.org/package/2006/relationships"><Relationship Id="rId1" Type="http://schemas.openxmlformats.org/officeDocument/2006/relationships/image" Target="../media/image103.jpg"/></Relationships>
</file>

<file path=xl/drawings/_rels/drawing104.xml.rels><?xml version="1.0" encoding="UTF-8" standalone="yes"?><Relationships xmlns="http://schemas.openxmlformats.org/package/2006/relationships"><Relationship Id="rId1" Type="http://schemas.openxmlformats.org/officeDocument/2006/relationships/image" Target="../media/image104.jpg"/></Relationships>
</file>

<file path=xl/drawings/_rels/drawing105.xml.rels><?xml version="1.0" encoding="UTF-8" standalone="yes"?><Relationships xmlns="http://schemas.openxmlformats.org/package/2006/relationships"><Relationship Id="rId1" Type="http://schemas.openxmlformats.org/officeDocument/2006/relationships/image" Target="../media/image105.jpg"/></Relationships>
</file>

<file path=xl/drawings/_rels/drawing106.xml.rels><?xml version="1.0" encoding="UTF-8" standalone="yes"?><Relationships xmlns="http://schemas.openxmlformats.org/package/2006/relationships"><Relationship Id="rId1" Type="http://schemas.openxmlformats.org/officeDocument/2006/relationships/image" Target="../media/image106.jpg"/></Relationships>
</file>

<file path=xl/drawings/_rels/drawing107.xml.rels><?xml version="1.0" encoding="UTF-8" standalone="yes"?><Relationships xmlns="http://schemas.openxmlformats.org/package/2006/relationships"><Relationship Id="rId1" Type="http://schemas.openxmlformats.org/officeDocument/2006/relationships/image" Target="../media/image107.jpg"/></Relationships>
</file>

<file path=xl/drawings/_rels/drawing108.xml.rels><?xml version="1.0" encoding="UTF-8" standalone="yes"?><Relationships xmlns="http://schemas.openxmlformats.org/package/2006/relationships"><Relationship Id="rId1" Type="http://schemas.openxmlformats.org/officeDocument/2006/relationships/image" Target="../media/image108.jpg"/></Relationships>
</file>

<file path=xl/drawings/_rels/drawing109.xml.rels><?xml version="1.0" encoding="UTF-8" standalone="yes"?><Relationships xmlns="http://schemas.openxmlformats.org/package/2006/relationships"><Relationship Id="rId1" Type="http://schemas.openxmlformats.org/officeDocument/2006/relationships/image" Target="../media/image109.jpg"/></Relationships>
</file>

<file path=xl/drawings/_rels/drawing110.xml.rels><?xml version="1.0" encoding="UTF-8" standalone="yes"?><Relationships xmlns="http://schemas.openxmlformats.org/package/2006/relationships"><Relationship Id="rId1" Type="http://schemas.openxmlformats.org/officeDocument/2006/relationships/image" Target="../media/image110.jpg"/></Relationships>
</file>

<file path=xl/drawings/_rels/drawing111.xml.rels><?xml version="1.0" encoding="UTF-8" standalone="yes"?><Relationships xmlns="http://schemas.openxmlformats.org/package/2006/relationships"><Relationship Id="rId1" Type="http://schemas.openxmlformats.org/officeDocument/2006/relationships/image" Target="../media/image111.jpg"/></Relationships>
</file>

<file path=xl/drawings/_rels/drawing112.xml.rels><?xml version="1.0" encoding="UTF-8" standalone="yes"?><Relationships xmlns="http://schemas.openxmlformats.org/package/2006/relationships"><Relationship Id="rId1" Type="http://schemas.openxmlformats.org/officeDocument/2006/relationships/image" Target="../media/image112.jpg"/></Relationships>
</file>

<file path=xl/drawings/_rels/drawing113.xml.rels><?xml version="1.0" encoding="UTF-8" standalone="yes"?><Relationships xmlns="http://schemas.openxmlformats.org/package/2006/relationships"><Relationship Id="rId1" Type="http://schemas.openxmlformats.org/officeDocument/2006/relationships/image" Target="../media/image113.jpg"/></Relationships>
</file>

<file path=xl/drawings/_rels/drawing114.xml.rels><?xml version="1.0" encoding="UTF-8" standalone="yes"?><Relationships xmlns="http://schemas.openxmlformats.org/package/2006/relationships"><Relationship Id="rId1" Type="http://schemas.openxmlformats.org/officeDocument/2006/relationships/image" Target="../media/image114.jpg"/></Relationships>
</file>

<file path=xl/drawings/_rels/drawing115.xml.rels><?xml version="1.0" encoding="UTF-8" standalone="yes"?><Relationships xmlns="http://schemas.openxmlformats.org/package/2006/relationships"><Relationship Id="rId1" Type="http://schemas.openxmlformats.org/officeDocument/2006/relationships/image" Target="../media/image115.jpg"/></Relationships>
</file>

<file path=xl/drawings/_rels/drawing116.xml.rels><?xml version="1.0" encoding="UTF-8" standalone="yes"?><Relationships xmlns="http://schemas.openxmlformats.org/package/2006/relationships"><Relationship Id="rId1" Type="http://schemas.openxmlformats.org/officeDocument/2006/relationships/image" Target="../media/image116.jpg"/></Relationships>
</file>

<file path=xl/drawings/_rels/drawing117.xml.rels><?xml version="1.0" encoding="UTF-8" standalone="yes"?><Relationships xmlns="http://schemas.openxmlformats.org/package/2006/relationships"><Relationship Id="rId1" Type="http://schemas.openxmlformats.org/officeDocument/2006/relationships/image" Target="../media/image117.jpg"/></Relationships>
</file>

<file path=xl/drawings/_rels/drawing118.xml.rels><?xml version="1.0" encoding="UTF-8" standalone="yes"?><Relationships xmlns="http://schemas.openxmlformats.org/package/2006/relationships"><Relationship Id="rId1" Type="http://schemas.openxmlformats.org/officeDocument/2006/relationships/image" Target="../media/image118.jpg"/></Relationships>
</file>

<file path=xl/drawings/_rels/drawing119.xml.rels><?xml version="1.0" encoding="UTF-8" standalone="yes"?><Relationships xmlns="http://schemas.openxmlformats.org/package/2006/relationships"><Relationship Id="rId1" Type="http://schemas.openxmlformats.org/officeDocument/2006/relationships/image" Target="../media/image119.jpg"/></Relationships>
</file>

<file path=xl/drawings/_rels/drawing120.xml.rels><?xml version="1.0" encoding="UTF-8" standalone="yes"?><Relationships xmlns="http://schemas.openxmlformats.org/package/2006/relationships"><Relationship Id="rId1" Type="http://schemas.openxmlformats.org/officeDocument/2006/relationships/image" Target="../media/image120.jpg"/></Relationships>
</file>

<file path=xl/drawings/_rels/drawing121.xml.rels><?xml version="1.0" encoding="UTF-8" standalone="yes"?><Relationships xmlns="http://schemas.openxmlformats.org/package/2006/relationships"><Relationship Id="rId1" Type="http://schemas.openxmlformats.org/officeDocument/2006/relationships/image" Target="../media/image121.jpg"/></Relationships>
</file>

<file path=xl/drawings/_rels/drawing122.xml.rels><?xml version="1.0" encoding="UTF-8" standalone="yes"?><Relationships xmlns="http://schemas.openxmlformats.org/package/2006/relationships"><Relationship Id="rId1" Type="http://schemas.openxmlformats.org/officeDocument/2006/relationships/image" Target="../media/image122.jpg"/></Relationships>
</file>

<file path=xl/drawings/_rels/drawing123.xml.rels><?xml version="1.0" encoding="UTF-8" standalone="yes"?><Relationships xmlns="http://schemas.openxmlformats.org/package/2006/relationships"><Relationship Id="rId1" Type="http://schemas.openxmlformats.org/officeDocument/2006/relationships/image" Target="../media/image123.jpg"/></Relationships>
</file>

<file path=xl/drawings/_rels/drawing124.xml.rels><?xml version="1.0" encoding="UTF-8" standalone="yes"?><Relationships xmlns="http://schemas.openxmlformats.org/package/2006/relationships"><Relationship Id="rId1" Type="http://schemas.openxmlformats.org/officeDocument/2006/relationships/image" Target="../media/image124.jpg"/></Relationships>
</file>

<file path=xl/drawings/_rels/drawing125.xml.rels><?xml version="1.0" encoding="UTF-8" standalone="yes"?><Relationships xmlns="http://schemas.openxmlformats.org/package/2006/relationships"><Relationship Id="rId1" Type="http://schemas.openxmlformats.org/officeDocument/2006/relationships/image" Target="../media/image125.jpg"/></Relationships>
</file>

<file path=xl/drawings/_rels/drawing126.xml.rels><?xml version="1.0" encoding="UTF-8" standalone="yes"?><Relationships xmlns="http://schemas.openxmlformats.org/package/2006/relationships"><Relationship Id="rId1" Type="http://schemas.openxmlformats.org/officeDocument/2006/relationships/image" Target="../media/image126.jpg"/></Relationships>
</file>

<file path=xl/drawings/_rels/drawing127.xml.rels><?xml version="1.0" encoding="UTF-8" standalone="yes"?><Relationships xmlns="http://schemas.openxmlformats.org/package/2006/relationships"><Relationship Id="rId1" Type="http://schemas.openxmlformats.org/officeDocument/2006/relationships/image" Target="../media/image127.jpg"/></Relationships>
</file>

<file path=xl/drawings/_rels/drawing128.xml.rels><?xml version="1.0" encoding="UTF-8" standalone="yes"?><Relationships xmlns="http://schemas.openxmlformats.org/package/2006/relationships"><Relationship Id="rId1" Type="http://schemas.openxmlformats.org/officeDocument/2006/relationships/image" Target="../media/image128.jpg"/></Relationships>
</file>

<file path=xl/drawings/_rels/drawing129.xml.rels><?xml version="1.0" encoding="UTF-8" standalone="yes"?><Relationships xmlns="http://schemas.openxmlformats.org/package/2006/relationships"><Relationship Id="rId1" Type="http://schemas.openxmlformats.org/officeDocument/2006/relationships/image" Target="../media/image129.jpg"/></Relationships>
</file>

<file path=xl/drawings/_rels/drawing130.xml.rels><?xml version="1.0" encoding="UTF-8" standalone="yes"?><Relationships xmlns="http://schemas.openxmlformats.org/package/2006/relationships"><Relationship Id="rId1" Type="http://schemas.openxmlformats.org/officeDocument/2006/relationships/image" Target="../media/image130.jpg"/></Relationships>
</file>

<file path=xl/drawings/_rels/drawing131.xml.rels><?xml version="1.0" encoding="UTF-8" standalone="yes"?><Relationships xmlns="http://schemas.openxmlformats.org/package/2006/relationships"><Relationship Id="rId1" Type="http://schemas.openxmlformats.org/officeDocument/2006/relationships/image" Target="../media/image131.jpg"/></Relationships>
</file>

<file path=xl/drawings/_rels/drawing132.xml.rels><?xml version="1.0" encoding="UTF-8" standalone="yes"?><Relationships xmlns="http://schemas.openxmlformats.org/package/2006/relationships"><Relationship Id="rId1" Type="http://schemas.openxmlformats.org/officeDocument/2006/relationships/image" Target="../media/image132.jpg"/></Relationships>
</file>

<file path=xl/drawings/_rels/drawing133.xml.rels><?xml version="1.0" encoding="UTF-8" standalone="yes"?><Relationships xmlns="http://schemas.openxmlformats.org/package/2006/relationships"><Relationship Id="rId1" Type="http://schemas.openxmlformats.org/officeDocument/2006/relationships/image" Target="../media/image133.jpg"/></Relationships>
</file>

<file path=xl/drawings/_rels/drawing134.xml.rels><?xml version="1.0" encoding="UTF-8" standalone="yes"?><Relationships xmlns="http://schemas.openxmlformats.org/package/2006/relationships"><Relationship Id="rId1" Type="http://schemas.openxmlformats.org/officeDocument/2006/relationships/image" Target="../media/image134.jpg"/></Relationships>
</file>

<file path=xl/drawings/_rels/drawing135.xml.rels><?xml version="1.0" encoding="UTF-8" standalone="yes"?><Relationships xmlns="http://schemas.openxmlformats.org/package/2006/relationships"><Relationship Id="rId1" Type="http://schemas.openxmlformats.org/officeDocument/2006/relationships/image" Target="../media/image135.jpg"/></Relationships>
</file>

<file path=xl/drawings/_rels/drawing136.xml.rels><?xml version="1.0" encoding="UTF-8" standalone="yes"?><Relationships xmlns="http://schemas.openxmlformats.org/package/2006/relationships"><Relationship Id="rId1" Type="http://schemas.openxmlformats.org/officeDocument/2006/relationships/image" Target="../media/image136.jpg"/></Relationships>
</file>

<file path=xl/drawings/_rels/drawing137.xml.rels><?xml version="1.0" encoding="UTF-8" standalone="yes"?><Relationships xmlns="http://schemas.openxmlformats.org/package/2006/relationships"><Relationship Id="rId1" Type="http://schemas.openxmlformats.org/officeDocument/2006/relationships/image" Target="../media/image137.jpg"/></Relationships>
</file>

<file path=xl/drawings/_rels/drawing138.xml.rels><?xml version="1.0" encoding="UTF-8" standalone="yes"?><Relationships xmlns="http://schemas.openxmlformats.org/package/2006/relationships"><Relationship Id="rId1" Type="http://schemas.openxmlformats.org/officeDocument/2006/relationships/image" Target="../media/image138.jpg"/></Relationships>
</file>

<file path=xl/drawings/_rels/drawing139.xml.rels><?xml version="1.0" encoding="UTF-8" standalone="yes"?><Relationships xmlns="http://schemas.openxmlformats.org/package/2006/relationships"><Relationship Id="rId1" Type="http://schemas.openxmlformats.org/officeDocument/2006/relationships/image" Target="../media/image139.jpg"/></Relationships>
</file>

<file path=xl/drawings/_rels/drawing140.xml.rels><?xml version="1.0" encoding="UTF-8" standalone="yes"?><Relationships xmlns="http://schemas.openxmlformats.org/package/2006/relationships"><Relationship Id="rId1" Type="http://schemas.openxmlformats.org/officeDocument/2006/relationships/image" Target="../media/image140.jpg"/></Relationships>
</file>

<file path=xl/drawings/_rels/drawing141.xml.rels><?xml version="1.0" encoding="UTF-8" standalone="yes"?><Relationships xmlns="http://schemas.openxmlformats.org/package/2006/relationships"><Relationship Id="rId1" Type="http://schemas.openxmlformats.org/officeDocument/2006/relationships/image" Target="../media/image141.jpg"/></Relationships>
</file>

<file path=xl/drawings/_rels/drawing142.xml.rels><?xml version="1.0" encoding="UTF-8" standalone="yes"?><Relationships xmlns="http://schemas.openxmlformats.org/package/2006/relationships"><Relationship Id="rId1" Type="http://schemas.openxmlformats.org/officeDocument/2006/relationships/image" Target="../media/image142.jpg"/></Relationships>
</file>

<file path=xl/drawings/_rels/drawing143.xml.rels><?xml version="1.0" encoding="UTF-8" standalone="yes"?><Relationships xmlns="http://schemas.openxmlformats.org/package/2006/relationships"><Relationship Id="rId1" Type="http://schemas.openxmlformats.org/officeDocument/2006/relationships/image" Target="../media/image143.jpg"/></Relationships>
</file>

<file path=xl/drawings/_rels/drawing144.xml.rels><?xml version="1.0" encoding="UTF-8" standalone="yes"?><Relationships xmlns="http://schemas.openxmlformats.org/package/2006/relationships"><Relationship Id="rId1" Type="http://schemas.openxmlformats.org/officeDocument/2006/relationships/image" Target="../media/image144.jpg"/></Relationships>
</file>

<file path=xl/drawings/_rels/drawing145.xml.rels><?xml version="1.0" encoding="UTF-8" standalone="yes"?><Relationships xmlns="http://schemas.openxmlformats.org/package/2006/relationships"><Relationship Id="rId1" Type="http://schemas.openxmlformats.org/officeDocument/2006/relationships/image" Target="../media/image145.jpg"/></Relationships>
</file>

<file path=xl/drawings/_rels/drawing146.xml.rels><?xml version="1.0" encoding="UTF-8" standalone="yes"?><Relationships xmlns="http://schemas.openxmlformats.org/package/2006/relationships"><Relationship Id="rId1" Type="http://schemas.openxmlformats.org/officeDocument/2006/relationships/image" Target="../media/image146.jpg"/></Relationships>
</file>

<file path=xl/drawings/_rels/drawing147.xml.rels><?xml version="1.0" encoding="UTF-8" standalone="yes"?><Relationships xmlns="http://schemas.openxmlformats.org/package/2006/relationships"><Relationship Id="rId1" Type="http://schemas.openxmlformats.org/officeDocument/2006/relationships/image" Target="../media/image147.jpg"/></Relationships>
</file>

<file path=xl/drawings/_rels/drawing148.xml.rels><?xml version="1.0" encoding="UTF-8" standalone="yes"?><Relationships xmlns="http://schemas.openxmlformats.org/package/2006/relationships"><Relationship Id="rId1" Type="http://schemas.openxmlformats.org/officeDocument/2006/relationships/image" Target="../media/image148.jpg"/></Relationships>
</file>

<file path=xl/drawings/_rels/drawing149.xml.rels><?xml version="1.0" encoding="UTF-8" standalone="yes"?><Relationships xmlns="http://schemas.openxmlformats.org/package/2006/relationships"><Relationship Id="rId1" Type="http://schemas.openxmlformats.org/officeDocument/2006/relationships/image" Target="../media/image149.jpg"/></Relationships>
</file>

<file path=xl/drawings/_rels/drawing150.xml.rels><?xml version="1.0" encoding="UTF-8" standalone="yes"?><Relationships xmlns="http://schemas.openxmlformats.org/package/2006/relationships"><Relationship Id="rId1" Type="http://schemas.openxmlformats.org/officeDocument/2006/relationships/image" Target="../media/image150.jpg"/></Relationships>
</file>

<file path=xl/drawings/_rels/drawing151.xml.rels><?xml version="1.0" encoding="UTF-8" standalone="yes"?><Relationships xmlns="http://schemas.openxmlformats.org/package/2006/relationships"><Relationship Id="rId1" Type="http://schemas.openxmlformats.org/officeDocument/2006/relationships/image" Target="../media/image151.jpg"/></Relationships>
</file>

<file path=xl/drawings/_rels/drawing152.xml.rels><?xml version="1.0" encoding="UTF-8" standalone="yes"?><Relationships xmlns="http://schemas.openxmlformats.org/package/2006/relationships"><Relationship Id="rId1" Type="http://schemas.openxmlformats.org/officeDocument/2006/relationships/image" Target="../media/image152.jpg"/></Relationships>
</file>

<file path=xl/drawings/_rels/drawing153.xml.rels><?xml version="1.0" encoding="UTF-8" standalone="yes"?><Relationships xmlns="http://schemas.openxmlformats.org/package/2006/relationships"><Relationship Id="rId1" Type="http://schemas.openxmlformats.org/officeDocument/2006/relationships/image" Target="../media/image153.jpg"/></Relationships>
</file>

<file path=xl/drawings/_rels/drawing154.xml.rels><?xml version="1.0" encoding="UTF-8" standalone="yes"?><Relationships xmlns="http://schemas.openxmlformats.org/package/2006/relationships"><Relationship Id="rId1" Type="http://schemas.openxmlformats.org/officeDocument/2006/relationships/image" Target="../media/image154.jpg"/></Relationships>
</file>

<file path=xl/drawings/_rels/drawing155.xml.rels><?xml version="1.0" encoding="UTF-8" standalone="yes"?><Relationships xmlns="http://schemas.openxmlformats.org/package/2006/relationships"><Relationship Id="rId1" Type="http://schemas.openxmlformats.org/officeDocument/2006/relationships/image" Target="../media/image155.jpg"/></Relationships>
</file>

<file path=xl/drawings/_rels/drawing156.xml.rels><?xml version="1.0" encoding="UTF-8" standalone="yes"?><Relationships xmlns="http://schemas.openxmlformats.org/package/2006/relationships"><Relationship Id="rId1" Type="http://schemas.openxmlformats.org/officeDocument/2006/relationships/image" Target="../media/image156.jpg"/></Relationships>
</file>

<file path=xl/drawings/_rels/drawing157.xml.rels><?xml version="1.0" encoding="UTF-8" standalone="yes"?><Relationships xmlns="http://schemas.openxmlformats.org/package/2006/relationships"><Relationship Id="rId1" Type="http://schemas.openxmlformats.org/officeDocument/2006/relationships/image" Target="../media/image157.jpg"/></Relationships>
</file>

<file path=xl/drawings/_rels/drawing158.xml.rels><?xml version="1.0" encoding="UTF-8" standalone="yes"?><Relationships xmlns="http://schemas.openxmlformats.org/package/2006/relationships"><Relationship Id="rId1" Type="http://schemas.openxmlformats.org/officeDocument/2006/relationships/image" Target="../media/image158.jpg"/></Relationships>
</file>

<file path=xl/drawings/_rels/drawing159.xml.rels><?xml version="1.0" encoding="UTF-8" standalone="yes"?><Relationships xmlns="http://schemas.openxmlformats.org/package/2006/relationships"><Relationship Id="rId1" Type="http://schemas.openxmlformats.org/officeDocument/2006/relationships/image" Target="../media/image159.jpg"/></Relationships>
</file>

<file path=xl/drawings/_rels/drawing160.xml.rels><?xml version="1.0" encoding="UTF-8" standalone="yes"?><Relationships xmlns="http://schemas.openxmlformats.org/package/2006/relationships"><Relationship Id="rId1" Type="http://schemas.openxmlformats.org/officeDocument/2006/relationships/image" Target="../media/image160.jpg"/></Relationships>
</file>

<file path=xl/drawings/_rels/drawing161.xml.rels><?xml version="1.0" encoding="UTF-8" standalone="yes"?><Relationships xmlns="http://schemas.openxmlformats.org/package/2006/relationships"><Relationship Id="rId1" Type="http://schemas.openxmlformats.org/officeDocument/2006/relationships/image" Target="../media/image161.jpg"/></Relationships>
</file>

<file path=xl/drawings/_rels/drawing162.xml.rels><?xml version="1.0" encoding="UTF-8" standalone="yes"?><Relationships xmlns="http://schemas.openxmlformats.org/package/2006/relationships"><Relationship Id="rId1" Type="http://schemas.openxmlformats.org/officeDocument/2006/relationships/image" Target="../media/image162.jpg"/></Relationships>
</file>

<file path=xl/drawings/_rels/drawing163.xml.rels><?xml version="1.0" encoding="UTF-8" standalone="yes"?><Relationships xmlns="http://schemas.openxmlformats.org/package/2006/relationships"><Relationship Id="rId1" Type="http://schemas.openxmlformats.org/officeDocument/2006/relationships/image" Target="../media/image163.jpg"/></Relationships>
</file>

<file path=xl/drawings/_rels/drawing164.xml.rels><?xml version="1.0" encoding="UTF-8" standalone="yes"?><Relationships xmlns="http://schemas.openxmlformats.org/package/2006/relationships"><Relationship Id="rId1" Type="http://schemas.openxmlformats.org/officeDocument/2006/relationships/image" Target="../media/image164.jpg"/></Relationships>
</file>

<file path=xl/drawings/_rels/drawing165.xml.rels><?xml version="1.0" encoding="UTF-8" standalone="yes"?><Relationships xmlns="http://schemas.openxmlformats.org/package/2006/relationships"><Relationship Id="rId1" Type="http://schemas.openxmlformats.org/officeDocument/2006/relationships/image" Target="../media/image165.jpg"/></Relationships>
</file>

<file path=xl/drawings/_rels/drawing166.xml.rels><?xml version="1.0" encoding="UTF-8" standalone="yes"?><Relationships xmlns="http://schemas.openxmlformats.org/package/2006/relationships"><Relationship Id="rId1" Type="http://schemas.openxmlformats.org/officeDocument/2006/relationships/image" Target="../media/image166.jpg"/></Relationships>
</file>

<file path=xl/drawings/_rels/drawing167.xml.rels><?xml version="1.0" encoding="UTF-8" standalone="yes"?><Relationships xmlns="http://schemas.openxmlformats.org/package/2006/relationships"><Relationship Id="rId1" Type="http://schemas.openxmlformats.org/officeDocument/2006/relationships/image" Target="../media/image167.jpg"/></Relationships>
</file>

<file path=xl/drawings/_rels/drawing168.xml.rels><?xml version="1.0" encoding="UTF-8" standalone="yes"?><Relationships xmlns="http://schemas.openxmlformats.org/package/2006/relationships"><Relationship Id="rId1" Type="http://schemas.openxmlformats.org/officeDocument/2006/relationships/image" Target="../media/image168.jpg"/></Relationships>
</file>

<file path=xl/drawings/_rels/drawing169.xml.rels><?xml version="1.0" encoding="UTF-8" standalone="yes"?><Relationships xmlns="http://schemas.openxmlformats.org/package/2006/relationships"><Relationship Id="rId1" Type="http://schemas.openxmlformats.org/officeDocument/2006/relationships/image" Target="../media/image169.jpg"/></Relationships>
</file>

<file path=xl/drawings/_rels/drawing170.xml.rels><?xml version="1.0" encoding="UTF-8" standalone="yes"?><Relationships xmlns="http://schemas.openxmlformats.org/package/2006/relationships"><Relationship Id="rId1" Type="http://schemas.openxmlformats.org/officeDocument/2006/relationships/image" Target="../media/image170.jpg"/></Relationships>
</file>

<file path=xl/drawings/_rels/drawing171.xml.rels><?xml version="1.0" encoding="UTF-8" standalone="yes"?><Relationships xmlns="http://schemas.openxmlformats.org/package/2006/relationships"><Relationship Id="rId1" Type="http://schemas.openxmlformats.org/officeDocument/2006/relationships/image" Target="../media/image171.jpg"/></Relationships>
</file>

<file path=xl/drawings/_rels/drawing172.xml.rels><?xml version="1.0" encoding="UTF-8" standalone="yes"?><Relationships xmlns="http://schemas.openxmlformats.org/package/2006/relationships"><Relationship Id="rId1" Type="http://schemas.openxmlformats.org/officeDocument/2006/relationships/image" Target="../media/image172.jpg"/></Relationships>
</file>

<file path=xl/drawings/_rels/drawing173.xml.rels><?xml version="1.0" encoding="UTF-8" standalone="yes"?><Relationships xmlns="http://schemas.openxmlformats.org/package/2006/relationships"><Relationship Id="rId1" Type="http://schemas.openxmlformats.org/officeDocument/2006/relationships/image" Target="../media/image173.jpg"/></Relationships>
</file>

<file path=xl/drawings/_rels/drawing174.xml.rels><?xml version="1.0" encoding="UTF-8" standalone="yes"?><Relationships xmlns="http://schemas.openxmlformats.org/package/2006/relationships"><Relationship Id="rId1" Type="http://schemas.openxmlformats.org/officeDocument/2006/relationships/image" Target="../media/image174.jpg"/></Relationships>
</file>

<file path=xl/drawings/_rels/drawing175.xml.rels><?xml version="1.0" encoding="UTF-8" standalone="yes"?><Relationships xmlns="http://schemas.openxmlformats.org/package/2006/relationships"><Relationship Id="rId1" Type="http://schemas.openxmlformats.org/officeDocument/2006/relationships/image" Target="../media/image175.jpg"/></Relationships>
</file>

<file path=xl/drawings/_rels/drawing176.xml.rels><?xml version="1.0" encoding="UTF-8" standalone="yes"?><Relationships xmlns="http://schemas.openxmlformats.org/package/2006/relationships"><Relationship Id="rId1" Type="http://schemas.openxmlformats.org/officeDocument/2006/relationships/image" Target="../media/image176.jpg"/></Relationships>
</file>

<file path=xl/drawings/_rels/drawing177.xml.rels><?xml version="1.0" encoding="UTF-8" standalone="yes"?><Relationships xmlns="http://schemas.openxmlformats.org/package/2006/relationships"><Relationship Id="rId1" Type="http://schemas.openxmlformats.org/officeDocument/2006/relationships/image" Target="../media/image177.jpg"/></Relationships>
</file>

<file path=xl/drawings/_rels/drawing178.xml.rels><?xml version="1.0" encoding="UTF-8" standalone="yes"?><Relationships xmlns="http://schemas.openxmlformats.org/package/2006/relationships"><Relationship Id="rId1" Type="http://schemas.openxmlformats.org/officeDocument/2006/relationships/image" Target="../media/image178.jpg"/></Relationships>
</file>

<file path=xl/drawings/_rels/drawing179.xml.rels><?xml version="1.0" encoding="UTF-8" standalone="yes"?><Relationships xmlns="http://schemas.openxmlformats.org/package/2006/relationships"><Relationship Id="rId1" Type="http://schemas.openxmlformats.org/officeDocument/2006/relationships/image" Target="../media/image179.jpg"/></Relationships>
</file>

<file path=xl/drawings/_rels/drawing180.xml.rels><?xml version="1.0" encoding="UTF-8" standalone="yes"?><Relationships xmlns="http://schemas.openxmlformats.org/package/2006/relationships"><Relationship Id="rId1" Type="http://schemas.openxmlformats.org/officeDocument/2006/relationships/image" Target="../media/image180.jpg"/></Relationships>
</file>

<file path=xl/drawings/_rels/drawing181.xml.rels><?xml version="1.0" encoding="UTF-8" standalone="yes"?><Relationships xmlns="http://schemas.openxmlformats.org/package/2006/relationships"><Relationship Id="rId1" Type="http://schemas.openxmlformats.org/officeDocument/2006/relationships/image" Target="../media/image181.jpg"/></Relationships>
</file>

<file path=xl/drawings/_rels/drawing182.xml.rels><?xml version="1.0" encoding="UTF-8" standalone="yes"?><Relationships xmlns="http://schemas.openxmlformats.org/package/2006/relationships"><Relationship Id="rId1" Type="http://schemas.openxmlformats.org/officeDocument/2006/relationships/image" Target="../media/image182.jpg"/></Relationships>
</file>

<file path=xl/drawings/_rels/drawing183.xml.rels><?xml version="1.0" encoding="UTF-8" standalone="yes"?><Relationships xmlns="http://schemas.openxmlformats.org/package/2006/relationships"><Relationship Id="rId1" Type="http://schemas.openxmlformats.org/officeDocument/2006/relationships/image" Target="../media/image183.jpg"/></Relationships>
</file>

<file path=xl/drawings/_rels/drawing184.xml.rels><?xml version="1.0" encoding="UTF-8" standalone="yes"?><Relationships xmlns="http://schemas.openxmlformats.org/package/2006/relationships"><Relationship Id="rId1" Type="http://schemas.openxmlformats.org/officeDocument/2006/relationships/image" Target="../media/image184.jpg"/></Relationships>
</file>

<file path=xl/drawings/_rels/drawing185.xml.rels><?xml version="1.0" encoding="UTF-8" standalone="yes"?><Relationships xmlns="http://schemas.openxmlformats.org/package/2006/relationships"><Relationship Id="rId1" Type="http://schemas.openxmlformats.org/officeDocument/2006/relationships/image" Target="../media/image185.jpg"/></Relationships>
</file>

<file path=xl/drawings/_rels/drawing186.xml.rels><?xml version="1.0" encoding="UTF-8" standalone="yes"?><Relationships xmlns="http://schemas.openxmlformats.org/package/2006/relationships"><Relationship Id="rId1" Type="http://schemas.openxmlformats.org/officeDocument/2006/relationships/image" Target="../media/image186.jpg"/></Relationships>
</file>

<file path=xl/drawings/_rels/drawing187.xml.rels><?xml version="1.0" encoding="UTF-8" standalone="yes"?><Relationships xmlns="http://schemas.openxmlformats.org/package/2006/relationships"><Relationship Id="rId1" Type="http://schemas.openxmlformats.org/officeDocument/2006/relationships/image" Target="../media/image187.jp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5</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4389120" cy="82296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5.xml"/><Relationship Id="rId2" Type="http://schemas.openxmlformats.org/officeDocument/2006/relationships/printerSettings" Target="../printerSettings/printerSettings35.bin"/><Relationship Id="rIdvml" Type="http://schemas.openxmlformats.org/officeDocument/2006/relationships/vmlDrawing" Target="../drawings/vmlDrawing35.v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36.xml"/><Relationship Id="rId2" Type="http://schemas.openxmlformats.org/officeDocument/2006/relationships/printerSettings" Target="../printerSettings/printerSettings36.bin"/><Relationship Id="rIdvml" Type="http://schemas.openxmlformats.org/officeDocument/2006/relationships/vmlDrawing" Target="../drawings/vmlDrawing36.vml"/></Relationships>
</file>

<file path=xl/worksheets/_rels/sheet37.xml.rels><?xml version="1.0" encoding="UTF-8" standalone="yes"?><Relationships xmlns="http://schemas.openxmlformats.org/package/2006/relationships"><Relationship Id="rId1" Type="http://schemas.openxmlformats.org/officeDocument/2006/relationships/drawing" Target="../drawings/drawing37.xml"/><Relationship Id="rId2" Type="http://schemas.openxmlformats.org/officeDocument/2006/relationships/printerSettings" Target="../printerSettings/printerSettings37.bin"/><Relationship Id="rIdvml" Type="http://schemas.openxmlformats.org/officeDocument/2006/relationships/vmlDrawing" Target="../drawings/vmlDrawing37.vml"/></Relationships>
</file>

<file path=xl/worksheets/_rels/sheet38.xml.rels><?xml version="1.0" encoding="UTF-8" standalone="yes"?><Relationships xmlns="http://schemas.openxmlformats.org/package/2006/relationships"><Relationship Id="rId1" Type="http://schemas.openxmlformats.org/officeDocument/2006/relationships/drawing" Target="../drawings/drawing38.xml"/><Relationship Id="rId2" Type="http://schemas.openxmlformats.org/officeDocument/2006/relationships/printerSettings" Target="../printerSettings/printerSettings38.bin"/><Relationship Id="rIdvml" Type="http://schemas.openxmlformats.org/officeDocument/2006/relationships/vmlDrawing" Target="../drawings/vmlDrawing38.vml"/></Relationships>
</file>

<file path=xl/worksheets/_rels/sheet39.xml.rels><?xml version="1.0" encoding="UTF-8" standalone="yes"?><Relationships xmlns="http://schemas.openxmlformats.org/package/2006/relationships"><Relationship Id="rId1" Type="http://schemas.openxmlformats.org/officeDocument/2006/relationships/drawing" Target="../drawings/drawing39.xml"/><Relationship Id="rId2" Type="http://schemas.openxmlformats.org/officeDocument/2006/relationships/printerSettings" Target="../printerSettings/printerSettings39.bin"/><Relationship Id="rIdvml" Type="http://schemas.openxmlformats.org/officeDocument/2006/relationships/vmlDrawing" Target="../drawings/vmlDrawing39.vml"/></Relationships>
</file>

<file path=xl/worksheets/_rels/sheet40.xml.rels><?xml version="1.0" encoding="UTF-8" standalone="yes"?><Relationships xmlns="http://schemas.openxmlformats.org/package/2006/relationships"><Relationship Id="rId1" Type="http://schemas.openxmlformats.org/officeDocument/2006/relationships/drawing" Target="../drawings/drawing40.xml"/><Relationship Id="rId2" Type="http://schemas.openxmlformats.org/officeDocument/2006/relationships/printerSettings" Target="../printerSettings/printerSettings40.bin"/><Relationship Id="rIdvml" Type="http://schemas.openxmlformats.org/officeDocument/2006/relationships/vmlDrawing" Target="../drawings/vmlDrawing40.vml"/></Relationships>
</file>

<file path=xl/worksheets/_rels/sheet41.xml.rels><?xml version="1.0" encoding="UTF-8" standalone="yes"?><Relationships xmlns="http://schemas.openxmlformats.org/package/2006/relationships"><Relationship Id="rId1" Type="http://schemas.openxmlformats.org/officeDocument/2006/relationships/drawing" Target="../drawings/drawing41.xml"/><Relationship Id="rId2" Type="http://schemas.openxmlformats.org/officeDocument/2006/relationships/printerSettings" Target="../printerSettings/printerSettings41.bin"/><Relationship Id="rIdvml" Type="http://schemas.openxmlformats.org/officeDocument/2006/relationships/vmlDrawing" Target="../drawings/vmlDrawing41.vml"/></Relationships>
</file>

<file path=xl/worksheets/_rels/sheet42.xml.rels><?xml version="1.0" encoding="UTF-8" standalone="yes"?><Relationships xmlns="http://schemas.openxmlformats.org/package/2006/relationships"><Relationship Id="rId1" Type="http://schemas.openxmlformats.org/officeDocument/2006/relationships/drawing" Target="../drawings/drawing42.xml"/><Relationship Id="rId2" Type="http://schemas.openxmlformats.org/officeDocument/2006/relationships/printerSettings" Target="../printerSettings/printerSettings42.bin"/><Relationship Id="rIdvml" Type="http://schemas.openxmlformats.org/officeDocument/2006/relationships/vmlDrawing" Target="../drawings/vmlDrawing42.vml"/></Relationships>
</file>

<file path=xl/worksheets/_rels/sheet43.xml.rels><?xml version="1.0" encoding="UTF-8" standalone="yes"?><Relationships xmlns="http://schemas.openxmlformats.org/package/2006/relationships"><Relationship Id="rId1" Type="http://schemas.openxmlformats.org/officeDocument/2006/relationships/drawing" Target="../drawings/drawing43.xml"/><Relationship Id="rId2" Type="http://schemas.openxmlformats.org/officeDocument/2006/relationships/printerSettings" Target="../printerSettings/printerSettings43.bin"/><Relationship Id="rIdvml" Type="http://schemas.openxmlformats.org/officeDocument/2006/relationships/vmlDrawing" Target="../drawings/vmlDrawing43.vml"/></Relationships>
</file>

<file path=xl/worksheets/_rels/sheet44.xml.rels><?xml version="1.0" encoding="UTF-8" standalone="yes"?><Relationships xmlns="http://schemas.openxmlformats.org/package/2006/relationships"><Relationship Id="rId1" Type="http://schemas.openxmlformats.org/officeDocument/2006/relationships/drawing" Target="../drawings/drawing44.xml"/><Relationship Id="rId2" Type="http://schemas.openxmlformats.org/officeDocument/2006/relationships/printerSettings" Target="../printerSettings/printerSettings44.bin"/><Relationship Id="rIdvml" Type="http://schemas.openxmlformats.org/officeDocument/2006/relationships/vmlDrawing" Target="../drawings/vmlDrawing44.vml"/></Relationships>
</file>

<file path=xl/worksheets/_rels/sheet45.xml.rels><?xml version="1.0" encoding="UTF-8" standalone="yes"?><Relationships xmlns="http://schemas.openxmlformats.org/package/2006/relationships"><Relationship Id="rId1" Type="http://schemas.openxmlformats.org/officeDocument/2006/relationships/drawing" Target="../drawings/drawing45.xml"/><Relationship Id="rId2" Type="http://schemas.openxmlformats.org/officeDocument/2006/relationships/printerSettings" Target="../printerSettings/printerSettings45.bin"/><Relationship Id="rIdvml" Type="http://schemas.openxmlformats.org/officeDocument/2006/relationships/vmlDrawing" Target="../drawings/vmlDrawing45.vml"/></Relationships>
</file>

<file path=xl/worksheets/_rels/sheet46.xml.rels><?xml version="1.0" encoding="UTF-8" standalone="yes"?><Relationships xmlns="http://schemas.openxmlformats.org/package/2006/relationships"><Relationship Id="rId1" Type="http://schemas.openxmlformats.org/officeDocument/2006/relationships/drawing" Target="../drawings/drawing46.xml"/><Relationship Id="rId2" Type="http://schemas.openxmlformats.org/officeDocument/2006/relationships/printerSettings" Target="../printerSettings/printerSettings46.bin"/><Relationship Id="rIdvml" Type="http://schemas.openxmlformats.org/officeDocument/2006/relationships/vmlDrawing" Target="../drawings/vmlDrawing46.vm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47.xml"/><Relationship Id="rId2" Type="http://schemas.openxmlformats.org/officeDocument/2006/relationships/printerSettings" Target="../printerSettings/printerSettings47.bin"/><Relationship Id="rIdvml" Type="http://schemas.openxmlformats.org/officeDocument/2006/relationships/vmlDrawing" Target="../drawings/vmlDrawing47.vm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48.xml"/><Relationship Id="rId2" Type="http://schemas.openxmlformats.org/officeDocument/2006/relationships/printerSettings" Target="../printerSettings/printerSettings48.bin"/><Relationship Id="rIdvml" Type="http://schemas.openxmlformats.org/officeDocument/2006/relationships/vmlDrawing" Target="../drawings/vmlDrawing48.vml"/></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49.xml"/><Relationship Id="rId2" Type="http://schemas.openxmlformats.org/officeDocument/2006/relationships/printerSettings" Target="../printerSettings/printerSettings49.bin"/><Relationship Id="rIdvml" Type="http://schemas.openxmlformats.org/officeDocument/2006/relationships/vmlDrawing" Target="../drawings/vmlDrawing49.vml"/></Relationships>
</file>

<file path=xl/worksheets/_rels/sheet50.xml.rels><?xml version="1.0" encoding="UTF-8" standalone="yes"?><Relationships xmlns="http://schemas.openxmlformats.org/package/2006/relationships"><Relationship Id="rId1" Type="http://schemas.openxmlformats.org/officeDocument/2006/relationships/drawing" Target="../drawings/drawing50.xml"/><Relationship Id="rId2" Type="http://schemas.openxmlformats.org/officeDocument/2006/relationships/printerSettings" Target="../printerSettings/printerSettings50.bin"/><Relationship Id="rIdvml" Type="http://schemas.openxmlformats.org/officeDocument/2006/relationships/vmlDrawing" Target="../drawings/vmlDrawing50.vml"/></Relationships>
</file>

<file path=xl/worksheets/_rels/sheet51.xml.rels><?xml version="1.0" encoding="UTF-8" standalone="yes"?><Relationships xmlns="http://schemas.openxmlformats.org/package/2006/relationships"><Relationship Id="rId1" Type="http://schemas.openxmlformats.org/officeDocument/2006/relationships/drawing" Target="../drawings/drawing51.xml"/><Relationship Id="rId2" Type="http://schemas.openxmlformats.org/officeDocument/2006/relationships/printerSettings" Target="../printerSettings/printerSettings51.bin"/><Relationship Id="rIdvml" Type="http://schemas.openxmlformats.org/officeDocument/2006/relationships/vmlDrawing" Target="../drawings/vmlDrawing51.vml"/></Relationships>
</file>

<file path=xl/worksheets/_rels/sheet52.xml.rels><?xml version="1.0" encoding="UTF-8" standalone="yes"?><Relationships xmlns="http://schemas.openxmlformats.org/package/2006/relationships"><Relationship Id="rId1" Type="http://schemas.openxmlformats.org/officeDocument/2006/relationships/drawing" Target="../drawings/drawing52.xml"/><Relationship Id="rId2" Type="http://schemas.openxmlformats.org/officeDocument/2006/relationships/printerSettings" Target="../printerSettings/printerSettings52.bin"/><Relationship Id="rIdvml" Type="http://schemas.openxmlformats.org/officeDocument/2006/relationships/vmlDrawing" Target="../drawings/vmlDrawing52.vml"/></Relationships>
</file>

<file path=xl/worksheets/_rels/sheet53.xml.rels><?xml version="1.0" encoding="UTF-8" standalone="yes"?><Relationships xmlns="http://schemas.openxmlformats.org/package/2006/relationships"><Relationship Id="rId1" Type="http://schemas.openxmlformats.org/officeDocument/2006/relationships/drawing" Target="../drawings/drawing53.xml"/><Relationship Id="rId2" Type="http://schemas.openxmlformats.org/officeDocument/2006/relationships/printerSettings" Target="../printerSettings/printerSettings53.bin"/><Relationship Id="rIdvml" Type="http://schemas.openxmlformats.org/officeDocument/2006/relationships/vmlDrawing" Target="../drawings/vmlDrawing53.vml"/></Relationships>
</file>

<file path=xl/worksheets/_rels/sheet54.xml.rels><?xml version="1.0" encoding="UTF-8" standalone="yes"?><Relationships xmlns="http://schemas.openxmlformats.org/package/2006/relationships"><Relationship Id="rId1" Type="http://schemas.openxmlformats.org/officeDocument/2006/relationships/drawing" Target="../drawings/drawing54.xml"/><Relationship Id="rId2" Type="http://schemas.openxmlformats.org/officeDocument/2006/relationships/printerSettings" Target="../printerSettings/printerSettings54.bin"/><Relationship Id="rIdvml" Type="http://schemas.openxmlformats.org/officeDocument/2006/relationships/vmlDrawing" Target="../drawings/vmlDrawing54.vml"/></Relationships>
</file>

<file path=xl/worksheets/_rels/sheet55.xml.rels><?xml version="1.0" encoding="UTF-8" standalone="yes"?><Relationships xmlns="http://schemas.openxmlformats.org/package/2006/relationships"><Relationship Id="rId1" Type="http://schemas.openxmlformats.org/officeDocument/2006/relationships/drawing" Target="../drawings/drawing55.xml"/><Relationship Id="rId2" Type="http://schemas.openxmlformats.org/officeDocument/2006/relationships/printerSettings" Target="../printerSettings/printerSettings55.bin"/><Relationship Id="rIdvml" Type="http://schemas.openxmlformats.org/officeDocument/2006/relationships/vmlDrawing" Target="../drawings/vmlDrawing55.vml"/></Relationships>
</file>

<file path=xl/worksheets/_rels/sheet56.xml.rels><?xml version="1.0" encoding="UTF-8" standalone="yes"?><Relationships xmlns="http://schemas.openxmlformats.org/package/2006/relationships"><Relationship Id="rId1" Type="http://schemas.openxmlformats.org/officeDocument/2006/relationships/drawing" Target="../drawings/drawing56.xml"/><Relationship Id="rId2" Type="http://schemas.openxmlformats.org/officeDocument/2006/relationships/printerSettings" Target="../printerSettings/printerSettings56.bin"/><Relationship Id="rIdvml" Type="http://schemas.openxmlformats.org/officeDocument/2006/relationships/vmlDrawing" Target="../drawings/vmlDrawing56.vml"/></Relationships>
</file>

<file path=xl/worksheets/_rels/sheet57.xml.rels><?xml version="1.0" encoding="UTF-8" standalone="yes"?><Relationships xmlns="http://schemas.openxmlformats.org/package/2006/relationships"><Relationship Id="rId1" Type="http://schemas.openxmlformats.org/officeDocument/2006/relationships/drawing" Target="../drawings/drawing57.xml"/><Relationship Id="rId2" Type="http://schemas.openxmlformats.org/officeDocument/2006/relationships/printerSettings" Target="../printerSettings/printerSettings57.bin"/><Relationship Id="rIdvml" Type="http://schemas.openxmlformats.org/officeDocument/2006/relationships/vmlDrawing" Target="../drawings/vmlDrawing57.vml"/></Relationships>
</file>

<file path=xl/worksheets/_rels/sheet58.xml.rels><?xml version="1.0" encoding="UTF-8" standalone="yes"?><Relationships xmlns="http://schemas.openxmlformats.org/package/2006/relationships"><Relationship Id="rId1" Type="http://schemas.openxmlformats.org/officeDocument/2006/relationships/drawing" Target="../drawings/drawing58.xml"/><Relationship Id="rId2" Type="http://schemas.openxmlformats.org/officeDocument/2006/relationships/printerSettings" Target="../printerSettings/printerSettings58.bin"/><Relationship Id="rIdvml" Type="http://schemas.openxmlformats.org/officeDocument/2006/relationships/vmlDrawing" Target="../drawings/vmlDrawing58.vml"/></Relationships>
</file>

<file path=xl/worksheets/_rels/sheet59.xml.rels><?xml version="1.0" encoding="UTF-8" standalone="yes"?><Relationships xmlns="http://schemas.openxmlformats.org/package/2006/relationships"><Relationship Id="rId1" Type="http://schemas.openxmlformats.org/officeDocument/2006/relationships/drawing" Target="../drawings/drawing59.xml"/><Relationship Id="rId2" Type="http://schemas.openxmlformats.org/officeDocument/2006/relationships/printerSettings" Target="../printerSettings/printerSettings59.bin"/><Relationship Id="rIdvml" Type="http://schemas.openxmlformats.org/officeDocument/2006/relationships/vmlDrawing" Target="../drawings/vmlDrawing59.vml"/></Relationships>
</file>

<file path=xl/worksheets/_rels/sheet60.xml.rels><?xml version="1.0" encoding="UTF-8" standalone="yes"?><Relationships xmlns="http://schemas.openxmlformats.org/package/2006/relationships"><Relationship Id="rId1" Type="http://schemas.openxmlformats.org/officeDocument/2006/relationships/drawing" Target="../drawings/drawing60.xml"/><Relationship Id="rId2" Type="http://schemas.openxmlformats.org/officeDocument/2006/relationships/printerSettings" Target="../printerSettings/printerSettings60.bin"/><Relationship Id="rIdvml" Type="http://schemas.openxmlformats.org/officeDocument/2006/relationships/vmlDrawing" Target="../drawings/vmlDrawing60.vml"/></Relationships>
</file>

<file path=xl/worksheets/_rels/sheet61.xml.rels><?xml version="1.0" encoding="UTF-8" standalone="yes"?><Relationships xmlns="http://schemas.openxmlformats.org/package/2006/relationships"><Relationship Id="rId1" Type="http://schemas.openxmlformats.org/officeDocument/2006/relationships/drawing" Target="../drawings/drawing61.xml"/><Relationship Id="rId2" Type="http://schemas.openxmlformats.org/officeDocument/2006/relationships/printerSettings" Target="../printerSettings/printerSettings61.bin"/><Relationship Id="rIdvml" Type="http://schemas.openxmlformats.org/officeDocument/2006/relationships/vmlDrawing" Target="../drawings/vmlDrawing61.vml"/></Relationships>
</file>

<file path=xl/worksheets/_rels/sheet62.xml.rels><?xml version="1.0" encoding="UTF-8" standalone="yes"?><Relationships xmlns="http://schemas.openxmlformats.org/package/2006/relationships"><Relationship Id="rId1" Type="http://schemas.openxmlformats.org/officeDocument/2006/relationships/drawing" Target="../drawings/drawing62.xml"/><Relationship Id="rId2" Type="http://schemas.openxmlformats.org/officeDocument/2006/relationships/printerSettings" Target="../printerSettings/printerSettings62.bin"/><Relationship Id="rIdvml" Type="http://schemas.openxmlformats.org/officeDocument/2006/relationships/vmlDrawing" Target="../drawings/vmlDrawing62.vml"/></Relationships>
</file>

<file path=xl/worksheets/_rels/sheet63.xml.rels><?xml version="1.0" encoding="UTF-8" standalone="yes"?><Relationships xmlns="http://schemas.openxmlformats.org/package/2006/relationships"><Relationship Id="rId1" Type="http://schemas.openxmlformats.org/officeDocument/2006/relationships/drawing" Target="../drawings/drawing63.xml"/><Relationship Id="rId2" Type="http://schemas.openxmlformats.org/officeDocument/2006/relationships/printerSettings" Target="../printerSettings/printerSettings63.bin"/><Relationship Id="rIdvml" Type="http://schemas.openxmlformats.org/officeDocument/2006/relationships/vmlDrawing" Target="../drawings/vmlDrawing63.vml"/></Relationships>
</file>

<file path=xl/worksheets/_rels/sheet64.xml.rels><?xml version="1.0" encoding="UTF-8" standalone="yes"?><Relationships xmlns="http://schemas.openxmlformats.org/package/2006/relationships"><Relationship Id="rId1" Type="http://schemas.openxmlformats.org/officeDocument/2006/relationships/drawing" Target="../drawings/drawing64.xml"/><Relationship Id="rId2" Type="http://schemas.openxmlformats.org/officeDocument/2006/relationships/printerSettings" Target="../printerSettings/printerSettings64.bin"/><Relationship Id="rIdvml" Type="http://schemas.openxmlformats.org/officeDocument/2006/relationships/vmlDrawing" Target="../drawings/vmlDrawing64.vml"/></Relationships>
</file>

<file path=xl/worksheets/_rels/sheet65.xml.rels><?xml version="1.0" encoding="UTF-8" standalone="yes"?><Relationships xmlns="http://schemas.openxmlformats.org/package/2006/relationships"><Relationship Id="rId1" Type="http://schemas.openxmlformats.org/officeDocument/2006/relationships/drawing" Target="../drawings/drawing65.xml"/><Relationship Id="rId2" Type="http://schemas.openxmlformats.org/officeDocument/2006/relationships/printerSettings" Target="../printerSettings/printerSettings65.bin"/><Relationship Id="rIdvml" Type="http://schemas.openxmlformats.org/officeDocument/2006/relationships/vmlDrawing" Target="../drawings/vmlDrawing65.vml"/></Relationships>
</file>

<file path=xl/worksheets/_rels/sheet66.xml.rels><?xml version="1.0" encoding="UTF-8" standalone="yes"?><Relationships xmlns="http://schemas.openxmlformats.org/package/2006/relationships"><Relationship Id="rId1" Type="http://schemas.openxmlformats.org/officeDocument/2006/relationships/drawing" Target="../drawings/drawing66.xml"/><Relationship Id="rId2" Type="http://schemas.openxmlformats.org/officeDocument/2006/relationships/printerSettings" Target="../printerSettings/printerSettings66.bin"/><Relationship Id="rIdvml" Type="http://schemas.openxmlformats.org/officeDocument/2006/relationships/vmlDrawing" Target="../drawings/vmlDrawing66.vml"/></Relationships>
</file>

<file path=xl/worksheets/_rels/sheet67.xml.rels><?xml version="1.0" encoding="UTF-8" standalone="yes"?><Relationships xmlns="http://schemas.openxmlformats.org/package/2006/relationships"><Relationship Id="rId1" Type="http://schemas.openxmlformats.org/officeDocument/2006/relationships/drawing" Target="../drawings/drawing67.xml"/><Relationship Id="rId2" Type="http://schemas.openxmlformats.org/officeDocument/2006/relationships/printerSettings" Target="../printerSettings/printerSettings67.bin"/><Relationship Id="rIdvml" Type="http://schemas.openxmlformats.org/officeDocument/2006/relationships/vmlDrawing" Target="../drawings/vmlDrawing67.vml"/></Relationships>
</file>

<file path=xl/worksheets/_rels/sheet68.xml.rels><?xml version="1.0" encoding="UTF-8" standalone="yes"?><Relationships xmlns="http://schemas.openxmlformats.org/package/2006/relationships"><Relationship Id="rId1" Type="http://schemas.openxmlformats.org/officeDocument/2006/relationships/drawing" Target="../drawings/drawing68.xml"/><Relationship Id="rId2" Type="http://schemas.openxmlformats.org/officeDocument/2006/relationships/printerSettings" Target="../printerSettings/printerSettings68.bin"/><Relationship Id="rIdvml" Type="http://schemas.openxmlformats.org/officeDocument/2006/relationships/vmlDrawing" Target="../drawings/vmlDrawing68.vml"/></Relationships>
</file>

<file path=xl/worksheets/_rels/sheet69.xml.rels><?xml version="1.0" encoding="UTF-8" standalone="yes"?><Relationships xmlns="http://schemas.openxmlformats.org/package/2006/relationships"><Relationship Id="rId1" Type="http://schemas.openxmlformats.org/officeDocument/2006/relationships/drawing" Target="../drawings/drawing69.xml"/><Relationship Id="rId2" Type="http://schemas.openxmlformats.org/officeDocument/2006/relationships/printerSettings" Target="../printerSettings/printerSettings69.bin"/><Relationship Id="rIdvml" Type="http://schemas.openxmlformats.org/officeDocument/2006/relationships/vmlDrawing" Target="../drawings/vmlDrawing69.vml"/></Relationships>
</file>

<file path=xl/worksheets/_rels/sheet70.xml.rels><?xml version="1.0" encoding="UTF-8" standalone="yes"?><Relationships xmlns="http://schemas.openxmlformats.org/package/2006/relationships"><Relationship Id="rId1" Type="http://schemas.openxmlformats.org/officeDocument/2006/relationships/drawing" Target="../drawings/drawing70.xml"/><Relationship Id="rId2" Type="http://schemas.openxmlformats.org/officeDocument/2006/relationships/printerSettings" Target="../printerSettings/printerSettings70.bin"/><Relationship Id="rIdvml" Type="http://schemas.openxmlformats.org/officeDocument/2006/relationships/vmlDrawing" Target="../drawings/vmlDrawing70.vml"/></Relationships>
</file>

<file path=xl/worksheets/_rels/sheet71.xml.rels><?xml version="1.0" encoding="UTF-8" standalone="yes"?><Relationships xmlns="http://schemas.openxmlformats.org/package/2006/relationships"><Relationship Id="rId1" Type="http://schemas.openxmlformats.org/officeDocument/2006/relationships/drawing" Target="../drawings/drawing71.xml"/><Relationship Id="rId2" Type="http://schemas.openxmlformats.org/officeDocument/2006/relationships/printerSettings" Target="../printerSettings/printerSettings71.bin"/><Relationship Id="rIdvml" Type="http://schemas.openxmlformats.org/officeDocument/2006/relationships/vmlDrawing" Target="../drawings/vmlDrawing71.vml"/></Relationships>
</file>

<file path=xl/worksheets/_rels/sheet72.xml.rels><?xml version="1.0" encoding="UTF-8" standalone="yes"?><Relationships xmlns="http://schemas.openxmlformats.org/package/2006/relationships"><Relationship Id="rId1" Type="http://schemas.openxmlformats.org/officeDocument/2006/relationships/drawing" Target="../drawings/drawing72.xml"/><Relationship Id="rId2" Type="http://schemas.openxmlformats.org/officeDocument/2006/relationships/printerSettings" Target="../printerSettings/printerSettings72.bin"/><Relationship Id="rIdvml" Type="http://schemas.openxmlformats.org/officeDocument/2006/relationships/vmlDrawing" Target="../drawings/vmlDrawing72.vml"/></Relationships>
</file>

<file path=xl/worksheets/_rels/sheet73.xml.rels><?xml version="1.0" encoding="UTF-8" standalone="yes"?><Relationships xmlns="http://schemas.openxmlformats.org/package/2006/relationships"><Relationship Id="rId1" Type="http://schemas.openxmlformats.org/officeDocument/2006/relationships/drawing" Target="../drawings/drawing73.xml"/><Relationship Id="rId2" Type="http://schemas.openxmlformats.org/officeDocument/2006/relationships/printerSettings" Target="../printerSettings/printerSettings73.bin"/><Relationship Id="rIdvml" Type="http://schemas.openxmlformats.org/officeDocument/2006/relationships/vmlDrawing" Target="../drawings/vmlDrawing73.vml"/></Relationships>
</file>

<file path=xl/worksheets/_rels/sheet74.xml.rels><?xml version="1.0" encoding="UTF-8" standalone="yes"?><Relationships xmlns="http://schemas.openxmlformats.org/package/2006/relationships"><Relationship Id="rId1" Type="http://schemas.openxmlformats.org/officeDocument/2006/relationships/drawing" Target="../drawings/drawing74.xml"/><Relationship Id="rId2" Type="http://schemas.openxmlformats.org/officeDocument/2006/relationships/printerSettings" Target="../printerSettings/printerSettings74.bin"/><Relationship Id="rIdvml" Type="http://schemas.openxmlformats.org/officeDocument/2006/relationships/vmlDrawing" Target="../drawings/vmlDrawing74.vml"/></Relationships>
</file>

<file path=xl/worksheets/_rels/sheet75.xml.rels><?xml version="1.0" encoding="UTF-8" standalone="yes"?><Relationships xmlns="http://schemas.openxmlformats.org/package/2006/relationships"><Relationship Id="rId1" Type="http://schemas.openxmlformats.org/officeDocument/2006/relationships/drawing" Target="../drawings/drawing75.xml"/><Relationship Id="rId2" Type="http://schemas.openxmlformats.org/officeDocument/2006/relationships/printerSettings" Target="../printerSettings/printerSettings75.bin"/><Relationship Id="rIdvml" Type="http://schemas.openxmlformats.org/officeDocument/2006/relationships/vmlDrawing" Target="../drawings/vmlDrawing75.vml"/></Relationships>
</file>

<file path=xl/worksheets/_rels/sheet76.xml.rels><?xml version="1.0" encoding="UTF-8" standalone="yes"?><Relationships xmlns="http://schemas.openxmlformats.org/package/2006/relationships"><Relationship Id="rId1" Type="http://schemas.openxmlformats.org/officeDocument/2006/relationships/drawing" Target="../drawings/drawing76.xml"/><Relationship Id="rId2" Type="http://schemas.openxmlformats.org/officeDocument/2006/relationships/printerSettings" Target="../printerSettings/printerSettings76.bin"/><Relationship Id="rIdvml" Type="http://schemas.openxmlformats.org/officeDocument/2006/relationships/vmlDrawing" Target="../drawings/vmlDrawing76.vml"/></Relationships>
</file>

<file path=xl/worksheets/_rels/sheet77.xml.rels><?xml version="1.0" encoding="UTF-8" standalone="yes"?><Relationships xmlns="http://schemas.openxmlformats.org/package/2006/relationships"><Relationship Id="rId1" Type="http://schemas.openxmlformats.org/officeDocument/2006/relationships/drawing" Target="../drawings/drawing77.xml"/><Relationship Id="rId2" Type="http://schemas.openxmlformats.org/officeDocument/2006/relationships/printerSettings" Target="../printerSettings/printerSettings77.bin"/><Relationship Id="rIdvml" Type="http://schemas.openxmlformats.org/officeDocument/2006/relationships/vmlDrawing" Target="../drawings/vmlDrawing77.vml"/></Relationships>
</file>

<file path=xl/worksheets/_rels/sheet78.xml.rels><?xml version="1.0" encoding="UTF-8" standalone="yes"?><Relationships xmlns="http://schemas.openxmlformats.org/package/2006/relationships"><Relationship Id="rId1" Type="http://schemas.openxmlformats.org/officeDocument/2006/relationships/drawing" Target="../drawings/drawing78.xml"/><Relationship Id="rId2" Type="http://schemas.openxmlformats.org/officeDocument/2006/relationships/printerSettings" Target="../printerSettings/printerSettings78.bin"/><Relationship Id="rIdvml" Type="http://schemas.openxmlformats.org/officeDocument/2006/relationships/vmlDrawing" Target="../drawings/vmlDrawing78.vml"/></Relationships>
</file>

<file path=xl/worksheets/_rels/sheet79.xml.rels><?xml version="1.0" encoding="UTF-8" standalone="yes"?><Relationships xmlns="http://schemas.openxmlformats.org/package/2006/relationships"><Relationship Id="rId1" Type="http://schemas.openxmlformats.org/officeDocument/2006/relationships/drawing" Target="../drawings/drawing79.xml"/><Relationship Id="rId2" Type="http://schemas.openxmlformats.org/officeDocument/2006/relationships/printerSettings" Target="../printerSettings/printerSettings79.bin"/><Relationship Id="rIdvml" Type="http://schemas.openxmlformats.org/officeDocument/2006/relationships/vmlDrawing" Target="../drawings/vmlDrawing79.vml"/></Relationships>
</file>

<file path=xl/worksheets/_rels/sheet80.xml.rels><?xml version="1.0" encoding="UTF-8" standalone="yes"?><Relationships xmlns="http://schemas.openxmlformats.org/package/2006/relationships"><Relationship Id="rId1" Type="http://schemas.openxmlformats.org/officeDocument/2006/relationships/drawing" Target="../drawings/drawing80.xml"/><Relationship Id="rId2" Type="http://schemas.openxmlformats.org/officeDocument/2006/relationships/printerSettings" Target="../printerSettings/printerSettings80.bin"/><Relationship Id="rIdvml" Type="http://schemas.openxmlformats.org/officeDocument/2006/relationships/vmlDrawing" Target="../drawings/vmlDrawing80.vml"/></Relationships>
</file>

<file path=xl/worksheets/_rels/sheet81.xml.rels><?xml version="1.0" encoding="UTF-8" standalone="yes"?><Relationships xmlns="http://schemas.openxmlformats.org/package/2006/relationships"><Relationship Id="rId1" Type="http://schemas.openxmlformats.org/officeDocument/2006/relationships/drawing" Target="../drawings/drawing81.xml"/><Relationship Id="rId2" Type="http://schemas.openxmlformats.org/officeDocument/2006/relationships/printerSettings" Target="../printerSettings/printerSettings81.bin"/><Relationship Id="rIdvml" Type="http://schemas.openxmlformats.org/officeDocument/2006/relationships/vmlDrawing" Target="../drawings/vmlDrawing81.vml"/></Relationships>
</file>

<file path=xl/worksheets/_rels/sheet82.xml.rels><?xml version="1.0" encoding="UTF-8" standalone="yes"?><Relationships xmlns="http://schemas.openxmlformats.org/package/2006/relationships"><Relationship Id="rId1" Type="http://schemas.openxmlformats.org/officeDocument/2006/relationships/drawing" Target="../drawings/drawing82.xml"/><Relationship Id="rId2" Type="http://schemas.openxmlformats.org/officeDocument/2006/relationships/printerSettings" Target="../printerSettings/printerSettings82.bin"/><Relationship Id="rIdvml" Type="http://schemas.openxmlformats.org/officeDocument/2006/relationships/vmlDrawing" Target="../drawings/vmlDrawing82.vml"/></Relationships>
</file>

<file path=xl/worksheets/_rels/sheet83.xml.rels><?xml version="1.0" encoding="UTF-8" standalone="yes"?><Relationships xmlns="http://schemas.openxmlformats.org/package/2006/relationships"><Relationship Id="rId1" Type="http://schemas.openxmlformats.org/officeDocument/2006/relationships/drawing" Target="../drawings/drawing83.xml"/><Relationship Id="rId2" Type="http://schemas.openxmlformats.org/officeDocument/2006/relationships/printerSettings" Target="../printerSettings/printerSettings83.bin"/><Relationship Id="rIdvml" Type="http://schemas.openxmlformats.org/officeDocument/2006/relationships/vmlDrawing" Target="../drawings/vmlDrawing83.vml"/></Relationships>
</file>

<file path=xl/worksheets/_rels/sheet84.xml.rels><?xml version="1.0" encoding="UTF-8" standalone="yes"?><Relationships xmlns="http://schemas.openxmlformats.org/package/2006/relationships"><Relationship Id="rId1" Type="http://schemas.openxmlformats.org/officeDocument/2006/relationships/drawing" Target="../drawings/drawing84.xml"/><Relationship Id="rId2" Type="http://schemas.openxmlformats.org/officeDocument/2006/relationships/printerSettings" Target="../printerSettings/printerSettings84.bin"/><Relationship Id="rIdvml" Type="http://schemas.openxmlformats.org/officeDocument/2006/relationships/vmlDrawing" Target="../drawings/vmlDrawing84.vml"/></Relationships>
</file>

<file path=xl/worksheets/_rels/sheet85.xml.rels><?xml version="1.0" encoding="UTF-8" standalone="yes"?><Relationships xmlns="http://schemas.openxmlformats.org/package/2006/relationships"><Relationship Id="rId1" Type="http://schemas.openxmlformats.org/officeDocument/2006/relationships/drawing" Target="../drawings/drawing85.xml"/><Relationship Id="rId2" Type="http://schemas.openxmlformats.org/officeDocument/2006/relationships/printerSettings" Target="../printerSettings/printerSettings85.bin"/><Relationship Id="rIdvml" Type="http://schemas.openxmlformats.org/officeDocument/2006/relationships/vmlDrawing" Target="../drawings/vmlDrawing85.vml"/></Relationships>
</file>

<file path=xl/worksheets/_rels/sheet86.xml.rels><?xml version="1.0" encoding="UTF-8" standalone="yes"?><Relationships xmlns="http://schemas.openxmlformats.org/package/2006/relationships"><Relationship Id="rId1" Type="http://schemas.openxmlformats.org/officeDocument/2006/relationships/drawing" Target="../drawings/drawing86.xml"/><Relationship Id="rId2" Type="http://schemas.openxmlformats.org/officeDocument/2006/relationships/printerSettings" Target="../printerSettings/printerSettings86.bin"/><Relationship Id="rIdvml" Type="http://schemas.openxmlformats.org/officeDocument/2006/relationships/vmlDrawing" Target="../drawings/vmlDrawing86.vml"/></Relationships>
</file>

<file path=xl/worksheets/_rels/sheet87.xml.rels><?xml version="1.0" encoding="UTF-8" standalone="yes"?><Relationships xmlns="http://schemas.openxmlformats.org/package/2006/relationships"><Relationship Id="rId1" Type="http://schemas.openxmlformats.org/officeDocument/2006/relationships/drawing" Target="../drawings/drawing87.xml"/><Relationship Id="rId2" Type="http://schemas.openxmlformats.org/officeDocument/2006/relationships/printerSettings" Target="../printerSettings/printerSettings87.bin"/><Relationship Id="rIdvml" Type="http://schemas.openxmlformats.org/officeDocument/2006/relationships/vmlDrawing" Target="../drawings/vmlDrawing87.vml"/></Relationships>
</file>

<file path=xl/worksheets/_rels/sheet88.xml.rels><?xml version="1.0" encoding="UTF-8" standalone="yes"?><Relationships xmlns="http://schemas.openxmlformats.org/package/2006/relationships"><Relationship Id="rId1" Type="http://schemas.openxmlformats.org/officeDocument/2006/relationships/drawing" Target="../drawings/drawing88.xml"/><Relationship Id="rId2" Type="http://schemas.openxmlformats.org/officeDocument/2006/relationships/printerSettings" Target="../printerSettings/printerSettings88.bin"/><Relationship Id="rIdvml" Type="http://schemas.openxmlformats.org/officeDocument/2006/relationships/vmlDrawing" Target="../drawings/vmlDrawing88.vml"/></Relationships>
</file>

<file path=xl/worksheets/_rels/sheet89.xml.rels><?xml version="1.0" encoding="UTF-8" standalone="yes"?><Relationships xmlns="http://schemas.openxmlformats.org/package/2006/relationships"><Relationship Id="rId1" Type="http://schemas.openxmlformats.org/officeDocument/2006/relationships/drawing" Target="../drawings/drawing89.xml"/><Relationship Id="rId2" Type="http://schemas.openxmlformats.org/officeDocument/2006/relationships/printerSettings" Target="../printerSettings/printerSettings89.bin"/><Relationship Id="rIdvml" Type="http://schemas.openxmlformats.org/officeDocument/2006/relationships/vmlDrawing" Target="../drawings/vmlDrawing89.vml"/></Relationships>
</file>

<file path=xl/worksheets/_rels/sheet90.xml.rels><?xml version="1.0" encoding="UTF-8" standalone="yes"?><Relationships xmlns="http://schemas.openxmlformats.org/package/2006/relationships"><Relationship Id="rId1" Type="http://schemas.openxmlformats.org/officeDocument/2006/relationships/drawing" Target="../drawings/drawing90.xml"/><Relationship Id="rId2" Type="http://schemas.openxmlformats.org/officeDocument/2006/relationships/printerSettings" Target="../printerSettings/printerSettings90.bin"/><Relationship Id="rIdvml" Type="http://schemas.openxmlformats.org/officeDocument/2006/relationships/vmlDrawing" Target="../drawings/vmlDrawing90.vml"/></Relationships>
</file>

<file path=xl/worksheets/_rels/sheet91.xml.rels><?xml version="1.0" encoding="UTF-8" standalone="yes"?><Relationships xmlns="http://schemas.openxmlformats.org/package/2006/relationships"><Relationship Id="rId1" Type="http://schemas.openxmlformats.org/officeDocument/2006/relationships/drawing" Target="../drawings/drawing91.xml"/><Relationship Id="rId2" Type="http://schemas.openxmlformats.org/officeDocument/2006/relationships/printerSettings" Target="../printerSettings/printerSettings91.bin"/><Relationship Id="rIdvml" Type="http://schemas.openxmlformats.org/officeDocument/2006/relationships/vmlDrawing" Target="../drawings/vmlDrawing91.vml"/></Relationships>
</file>

<file path=xl/worksheets/_rels/sheet92.xml.rels><?xml version="1.0" encoding="UTF-8" standalone="yes"?><Relationships xmlns="http://schemas.openxmlformats.org/package/2006/relationships"><Relationship Id="rId1" Type="http://schemas.openxmlformats.org/officeDocument/2006/relationships/drawing" Target="../drawings/drawing92.xml"/><Relationship Id="rId2" Type="http://schemas.openxmlformats.org/officeDocument/2006/relationships/printerSettings" Target="../printerSettings/printerSettings92.bin"/><Relationship Id="rIdvml" Type="http://schemas.openxmlformats.org/officeDocument/2006/relationships/vmlDrawing" Target="../drawings/vmlDrawing92.vml"/></Relationships>
</file>

<file path=xl/worksheets/_rels/sheet93.xml.rels><?xml version="1.0" encoding="UTF-8" standalone="yes"?><Relationships xmlns="http://schemas.openxmlformats.org/package/2006/relationships"><Relationship Id="rId1" Type="http://schemas.openxmlformats.org/officeDocument/2006/relationships/drawing" Target="../drawings/drawing93.xml"/><Relationship Id="rId2" Type="http://schemas.openxmlformats.org/officeDocument/2006/relationships/printerSettings" Target="../printerSettings/printerSettings93.bin"/><Relationship Id="rIdvml" Type="http://schemas.openxmlformats.org/officeDocument/2006/relationships/vmlDrawing" Target="../drawings/vmlDrawing93.vml"/></Relationships>
</file>

<file path=xl/worksheets/_rels/sheet94.xml.rels><?xml version="1.0" encoding="UTF-8" standalone="yes"?><Relationships xmlns="http://schemas.openxmlformats.org/package/2006/relationships"><Relationship Id="rId1" Type="http://schemas.openxmlformats.org/officeDocument/2006/relationships/drawing" Target="../drawings/drawing94.xml"/><Relationship Id="rId2" Type="http://schemas.openxmlformats.org/officeDocument/2006/relationships/printerSettings" Target="../printerSettings/printerSettings94.bin"/><Relationship Id="rIdvml" Type="http://schemas.openxmlformats.org/officeDocument/2006/relationships/vmlDrawing" Target="../drawings/vmlDrawing94.vml"/></Relationships>
</file>

<file path=xl/worksheets/_rels/sheet95.xml.rels><?xml version="1.0" encoding="UTF-8" standalone="yes"?><Relationships xmlns="http://schemas.openxmlformats.org/package/2006/relationships"><Relationship Id="rId1" Type="http://schemas.openxmlformats.org/officeDocument/2006/relationships/drawing" Target="../drawings/drawing95.xml"/><Relationship Id="rId2" Type="http://schemas.openxmlformats.org/officeDocument/2006/relationships/printerSettings" Target="../printerSettings/printerSettings95.bin"/><Relationship Id="rIdvml" Type="http://schemas.openxmlformats.org/officeDocument/2006/relationships/vmlDrawing" Target="../drawings/vmlDrawing95.vml"/></Relationships>
</file>

<file path=xl/worksheets/_rels/sheet96.xml.rels><?xml version="1.0" encoding="UTF-8" standalone="yes"?><Relationships xmlns="http://schemas.openxmlformats.org/package/2006/relationships"><Relationship Id="rId1" Type="http://schemas.openxmlformats.org/officeDocument/2006/relationships/drawing" Target="../drawings/drawing96.xml"/><Relationship Id="rId2" Type="http://schemas.openxmlformats.org/officeDocument/2006/relationships/printerSettings" Target="../printerSettings/printerSettings96.bin"/><Relationship Id="rIdvml" Type="http://schemas.openxmlformats.org/officeDocument/2006/relationships/vmlDrawing" Target="../drawings/vmlDrawing96.vml"/></Relationships>
</file>

<file path=xl/worksheets/_rels/sheet97.xml.rels><?xml version="1.0" encoding="UTF-8" standalone="yes"?><Relationships xmlns="http://schemas.openxmlformats.org/package/2006/relationships"><Relationship Id="rId1" Type="http://schemas.openxmlformats.org/officeDocument/2006/relationships/drawing" Target="../drawings/drawing97.xml"/><Relationship Id="rId2" Type="http://schemas.openxmlformats.org/officeDocument/2006/relationships/printerSettings" Target="../printerSettings/printerSettings97.bin"/><Relationship Id="rIdvml" Type="http://schemas.openxmlformats.org/officeDocument/2006/relationships/vmlDrawing" Target="../drawings/vmlDrawing97.vml"/></Relationships>
</file>

<file path=xl/worksheets/_rels/sheet98.xml.rels><?xml version="1.0" encoding="UTF-8" standalone="yes"?><Relationships xmlns="http://schemas.openxmlformats.org/package/2006/relationships"><Relationship Id="rId1" Type="http://schemas.openxmlformats.org/officeDocument/2006/relationships/drawing" Target="../drawings/drawing98.xml"/><Relationship Id="rId2" Type="http://schemas.openxmlformats.org/officeDocument/2006/relationships/printerSettings" Target="../printerSettings/printerSettings98.bin"/><Relationship Id="rIdvml" Type="http://schemas.openxmlformats.org/officeDocument/2006/relationships/vmlDrawing" Target="../drawings/vmlDrawing98.vml"/></Relationships>
</file>

<file path=xl/worksheets/_rels/sheet99.xml.rels><?xml version="1.0" encoding="UTF-8" standalone="yes"?><Relationships xmlns="http://schemas.openxmlformats.org/package/2006/relationships"><Relationship Id="rId1" Type="http://schemas.openxmlformats.org/officeDocument/2006/relationships/drawing" Target="../drawings/drawing99.xml"/><Relationship Id="rId2" Type="http://schemas.openxmlformats.org/officeDocument/2006/relationships/printerSettings" Target="../printerSettings/printerSettings99.bin"/><Relationship Id="rIdvml" Type="http://schemas.openxmlformats.org/officeDocument/2006/relationships/vmlDrawing" Target="../drawings/vmlDrawing99.vml"/></Relationships>
</file>

<file path=xl/worksheets/_rels/sheet100.xml.rels><?xml version="1.0" encoding="UTF-8" standalone="yes"?><Relationships xmlns="http://schemas.openxmlformats.org/package/2006/relationships"><Relationship Id="rId1" Type="http://schemas.openxmlformats.org/officeDocument/2006/relationships/drawing" Target="../drawings/drawing100.xml"/><Relationship Id="rId2" Type="http://schemas.openxmlformats.org/officeDocument/2006/relationships/printerSettings" Target="../printerSettings/printerSettings100.bin"/><Relationship Id="rIdvml" Type="http://schemas.openxmlformats.org/officeDocument/2006/relationships/vmlDrawing" Target="../drawings/vmlDrawing100.vml"/></Relationships>
</file>

<file path=xl/worksheets/_rels/sheet101.xml.rels><?xml version="1.0" encoding="UTF-8" standalone="yes"?><Relationships xmlns="http://schemas.openxmlformats.org/package/2006/relationships"><Relationship Id="rId1" Type="http://schemas.openxmlformats.org/officeDocument/2006/relationships/drawing" Target="../drawings/drawing101.xml"/><Relationship Id="rId2" Type="http://schemas.openxmlformats.org/officeDocument/2006/relationships/printerSettings" Target="../printerSettings/printerSettings101.bin"/><Relationship Id="rIdvml" Type="http://schemas.openxmlformats.org/officeDocument/2006/relationships/vmlDrawing" Target="../drawings/vmlDrawing101.vml"/></Relationships>
</file>

<file path=xl/worksheets/_rels/sheet102.xml.rels><?xml version="1.0" encoding="UTF-8" standalone="yes"?><Relationships xmlns="http://schemas.openxmlformats.org/package/2006/relationships"><Relationship Id="rId1" Type="http://schemas.openxmlformats.org/officeDocument/2006/relationships/drawing" Target="../drawings/drawing102.xml"/><Relationship Id="rId2" Type="http://schemas.openxmlformats.org/officeDocument/2006/relationships/printerSettings" Target="../printerSettings/printerSettings102.bin"/><Relationship Id="rIdvml" Type="http://schemas.openxmlformats.org/officeDocument/2006/relationships/vmlDrawing" Target="../drawings/vmlDrawing102.vml"/></Relationships>
</file>

<file path=xl/worksheets/_rels/sheet103.xml.rels><?xml version="1.0" encoding="UTF-8" standalone="yes"?><Relationships xmlns="http://schemas.openxmlformats.org/package/2006/relationships"><Relationship Id="rId1" Type="http://schemas.openxmlformats.org/officeDocument/2006/relationships/drawing" Target="../drawings/drawing103.xml"/><Relationship Id="rId2" Type="http://schemas.openxmlformats.org/officeDocument/2006/relationships/printerSettings" Target="../printerSettings/printerSettings103.bin"/><Relationship Id="rIdvml" Type="http://schemas.openxmlformats.org/officeDocument/2006/relationships/vmlDrawing" Target="../drawings/vmlDrawing103.vml"/></Relationships>
</file>

<file path=xl/worksheets/_rels/sheet104.xml.rels><?xml version="1.0" encoding="UTF-8" standalone="yes"?><Relationships xmlns="http://schemas.openxmlformats.org/package/2006/relationships"><Relationship Id="rId1" Type="http://schemas.openxmlformats.org/officeDocument/2006/relationships/drawing" Target="../drawings/drawing104.xml"/><Relationship Id="rId2" Type="http://schemas.openxmlformats.org/officeDocument/2006/relationships/printerSettings" Target="../printerSettings/printerSettings104.bin"/><Relationship Id="rIdvml" Type="http://schemas.openxmlformats.org/officeDocument/2006/relationships/vmlDrawing" Target="../drawings/vmlDrawing104.vml"/></Relationships>
</file>

<file path=xl/worksheets/_rels/sheet105.xml.rels><?xml version="1.0" encoding="UTF-8" standalone="yes"?><Relationships xmlns="http://schemas.openxmlformats.org/package/2006/relationships"><Relationship Id="rId1" Type="http://schemas.openxmlformats.org/officeDocument/2006/relationships/drawing" Target="../drawings/drawing105.xml"/><Relationship Id="rId2" Type="http://schemas.openxmlformats.org/officeDocument/2006/relationships/printerSettings" Target="../printerSettings/printerSettings105.bin"/><Relationship Id="rIdvml" Type="http://schemas.openxmlformats.org/officeDocument/2006/relationships/vmlDrawing" Target="../drawings/vmlDrawing105.vml"/></Relationships>
</file>

<file path=xl/worksheets/_rels/sheet106.xml.rels><?xml version="1.0" encoding="UTF-8" standalone="yes"?><Relationships xmlns="http://schemas.openxmlformats.org/package/2006/relationships"><Relationship Id="rId1" Type="http://schemas.openxmlformats.org/officeDocument/2006/relationships/drawing" Target="../drawings/drawing106.xml"/><Relationship Id="rId2" Type="http://schemas.openxmlformats.org/officeDocument/2006/relationships/printerSettings" Target="../printerSettings/printerSettings106.bin"/><Relationship Id="rIdvml" Type="http://schemas.openxmlformats.org/officeDocument/2006/relationships/vmlDrawing" Target="../drawings/vmlDrawing106.vml"/></Relationships>
</file>

<file path=xl/worksheets/_rels/sheet107.xml.rels><?xml version="1.0" encoding="UTF-8" standalone="yes"?><Relationships xmlns="http://schemas.openxmlformats.org/package/2006/relationships"><Relationship Id="rId1" Type="http://schemas.openxmlformats.org/officeDocument/2006/relationships/drawing" Target="../drawings/drawing107.xml"/><Relationship Id="rId2" Type="http://schemas.openxmlformats.org/officeDocument/2006/relationships/printerSettings" Target="../printerSettings/printerSettings107.bin"/><Relationship Id="rIdvml" Type="http://schemas.openxmlformats.org/officeDocument/2006/relationships/vmlDrawing" Target="../drawings/vmlDrawing107.vml"/></Relationships>
</file>

<file path=xl/worksheets/_rels/sheet108.xml.rels><?xml version="1.0" encoding="UTF-8" standalone="yes"?><Relationships xmlns="http://schemas.openxmlformats.org/package/2006/relationships"><Relationship Id="rId1" Type="http://schemas.openxmlformats.org/officeDocument/2006/relationships/drawing" Target="../drawings/drawing108.xml"/><Relationship Id="rId2" Type="http://schemas.openxmlformats.org/officeDocument/2006/relationships/printerSettings" Target="../printerSettings/printerSettings108.bin"/><Relationship Id="rIdvml" Type="http://schemas.openxmlformats.org/officeDocument/2006/relationships/vmlDrawing" Target="../drawings/vmlDrawing108.vml"/></Relationships>
</file>

<file path=xl/worksheets/_rels/sheet109.xml.rels><?xml version="1.0" encoding="UTF-8" standalone="yes"?><Relationships xmlns="http://schemas.openxmlformats.org/package/2006/relationships"><Relationship Id="rId1" Type="http://schemas.openxmlformats.org/officeDocument/2006/relationships/drawing" Target="../drawings/drawing109.xml"/><Relationship Id="rId2" Type="http://schemas.openxmlformats.org/officeDocument/2006/relationships/printerSettings" Target="../printerSettings/printerSettings109.bin"/><Relationship Id="rIdvml" Type="http://schemas.openxmlformats.org/officeDocument/2006/relationships/vmlDrawing" Target="../drawings/vmlDrawing109.vml"/></Relationships>
</file>

<file path=xl/worksheets/_rels/sheet110.xml.rels><?xml version="1.0" encoding="UTF-8" standalone="yes"?><Relationships xmlns="http://schemas.openxmlformats.org/package/2006/relationships"><Relationship Id="rId1" Type="http://schemas.openxmlformats.org/officeDocument/2006/relationships/drawing" Target="../drawings/drawing110.xml"/><Relationship Id="rId2" Type="http://schemas.openxmlformats.org/officeDocument/2006/relationships/printerSettings" Target="../printerSettings/printerSettings110.bin"/><Relationship Id="rIdvml" Type="http://schemas.openxmlformats.org/officeDocument/2006/relationships/vmlDrawing" Target="../drawings/vmlDrawing110.vml"/></Relationships>
</file>

<file path=xl/worksheets/_rels/sheet111.xml.rels><?xml version="1.0" encoding="UTF-8" standalone="yes"?><Relationships xmlns="http://schemas.openxmlformats.org/package/2006/relationships"><Relationship Id="rId1" Type="http://schemas.openxmlformats.org/officeDocument/2006/relationships/drawing" Target="../drawings/drawing111.xml"/><Relationship Id="rId2" Type="http://schemas.openxmlformats.org/officeDocument/2006/relationships/printerSettings" Target="../printerSettings/printerSettings111.bin"/><Relationship Id="rIdvml" Type="http://schemas.openxmlformats.org/officeDocument/2006/relationships/vmlDrawing" Target="../drawings/vmlDrawing111.vml"/></Relationships>
</file>

<file path=xl/worksheets/_rels/sheet112.xml.rels><?xml version="1.0" encoding="UTF-8" standalone="yes"?><Relationships xmlns="http://schemas.openxmlformats.org/package/2006/relationships"><Relationship Id="rId1" Type="http://schemas.openxmlformats.org/officeDocument/2006/relationships/drawing" Target="../drawings/drawing112.xml"/><Relationship Id="rId2" Type="http://schemas.openxmlformats.org/officeDocument/2006/relationships/printerSettings" Target="../printerSettings/printerSettings112.bin"/><Relationship Id="rIdvml" Type="http://schemas.openxmlformats.org/officeDocument/2006/relationships/vmlDrawing" Target="../drawings/vmlDrawing112.vml"/></Relationships>
</file>

<file path=xl/worksheets/_rels/sheet113.xml.rels><?xml version="1.0" encoding="UTF-8" standalone="yes"?><Relationships xmlns="http://schemas.openxmlformats.org/package/2006/relationships"><Relationship Id="rId1" Type="http://schemas.openxmlformats.org/officeDocument/2006/relationships/drawing" Target="../drawings/drawing113.xml"/><Relationship Id="rId2" Type="http://schemas.openxmlformats.org/officeDocument/2006/relationships/printerSettings" Target="../printerSettings/printerSettings113.bin"/><Relationship Id="rIdvml" Type="http://schemas.openxmlformats.org/officeDocument/2006/relationships/vmlDrawing" Target="../drawings/vmlDrawing113.vml"/></Relationships>
</file>

<file path=xl/worksheets/_rels/sheet114.xml.rels><?xml version="1.0" encoding="UTF-8" standalone="yes"?><Relationships xmlns="http://schemas.openxmlformats.org/package/2006/relationships"><Relationship Id="rId1" Type="http://schemas.openxmlformats.org/officeDocument/2006/relationships/drawing" Target="../drawings/drawing114.xml"/><Relationship Id="rId2" Type="http://schemas.openxmlformats.org/officeDocument/2006/relationships/printerSettings" Target="../printerSettings/printerSettings114.bin"/><Relationship Id="rIdvml" Type="http://schemas.openxmlformats.org/officeDocument/2006/relationships/vmlDrawing" Target="../drawings/vmlDrawing114.vml"/></Relationships>
</file>

<file path=xl/worksheets/_rels/sheet115.xml.rels><?xml version="1.0" encoding="UTF-8" standalone="yes"?><Relationships xmlns="http://schemas.openxmlformats.org/package/2006/relationships"><Relationship Id="rId1" Type="http://schemas.openxmlformats.org/officeDocument/2006/relationships/drawing" Target="../drawings/drawing115.xml"/><Relationship Id="rId2" Type="http://schemas.openxmlformats.org/officeDocument/2006/relationships/printerSettings" Target="../printerSettings/printerSettings115.bin"/><Relationship Id="rIdvml" Type="http://schemas.openxmlformats.org/officeDocument/2006/relationships/vmlDrawing" Target="../drawings/vmlDrawing115.vml"/></Relationships>
</file>

<file path=xl/worksheets/_rels/sheet116.xml.rels><?xml version="1.0" encoding="UTF-8" standalone="yes"?><Relationships xmlns="http://schemas.openxmlformats.org/package/2006/relationships"><Relationship Id="rId1" Type="http://schemas.openxmlformats.org/officeDocument/2006/relationships/drawing" Target="../drawings/drawing116.xml"/><Relationship Id="rId2" Type="http://schemas.openxmlformats.org/officeDocument/2006/relationships/printerSettings" Target="../printerSettings/printerSettings116.bin"/><Relationship Id="rIdvml" Type="http://schemas.openxmlformats.org/officeDocument/2006/relationships/vmlDrawing" Target="../drawings/vmlDrawing116.vml"/></Relationships>
</file>

<file path=xl/worksheets/_rels/sheet117.xml.rels><?xml version="1.0" encoding="UTF-8" standalone="yes"?><Relationships xmlns="http://schemas.openxmlformats.org/package/2006/relationships"><Relationship Id="rId1" Type="http://schemas.openxmlformats.org/officeDocument/2006/relationships/drawing" Target="../drawings/drawing117.xml"/><Relationship Id="rId2" Type="http://schemas.openxmlformats.org/officeDocument/2006/relationships/printerSettings" Target="../printerSettings/printerSettings117.bin"/><Relationship Id="rIdvml" Type="http://schemas.openxmlformats.org/officeDocument/2006/relationships/vmlDrawing" Target="../drawings/vmlDrawing117.vml"/></Relationships>
</file>

<file path=xl/worksheets/_rels/sheet118.xml.rels><?xml version="1.0" encoding="UTF-8" standalone="yes"?><Relationships xmlns="http://schemas.openxmlformats.org/package/2006/relationships"><Relationship Id="rId1" Type="http://schemas.openxmlformats.org/officeDocument/2006/relationships/drawing" Target="../drawings/drawing118.xml"/><Relationship Id="rId2" Type="http://schemas.openxmlformats.org/officeDocument/2006/relationships/printerSettings" Target="../printerSettings/printerSettings118.bin"/><Relationship Id="rIdvml" Type="http://schemas.openxmlformats.org/officeDocument/2006/relationships/vmlDrawing" Target="../drawings/vmlDrawing118.vml"/></Relationships>
</file>

<file path=xl/worksheets/_rels/sheet119.xml.rels><?xml version="1.0" encoding="UTF-8" standalone="yes"?><Relationships xmlns="http://schemas.openxmlformats.org/package/2006/relationships"><Relationship Id="rId1" Type="http://schemas.openxmlformats.org/officeDocument/2006/relationships/drawing" Target="../drawings/drawing119.xml"/><Relationship Id="rId2" Type="http://schemas.openxmlformats.org/officeDocument/2006/relationships/printerSettings" Target="../printerSettings/printerSettings119.bin"/><Relationship Id="rIdvml" Type="http://schemas.openxmlformats.org/officeDocument/2006/relationships/vmlDrawing" Target="../drawings/vmlDrawing119.vml"/></Relationships>
</file>

<file path=xl/worksheets/_rels/sheet120.xml.rels><?xml version="1.0" encoding="UTF-8" standalone="yes"?><Relationships xmlns="http://schemas.openxmlformats.org/package/2006/relationships"><Relationship Id="rId1" Type="http://schemas.openxmlformats.org/officeDocument/2006/relationships/drawing" Target="../drawings/drawing120.xml"/><Relationship Id="rId2" Type="http://schemas.openxmlformats.org/officeDocument/2006/relationships/printerSettings" Target="../printerSettings/printerSettings120.bin"/><Relationship Id="rIdvml" Type="http://schemas.openxmlformats.org/officeDocument/2006/relationships/vmlDrawing" Target="../drawings/vmlDrawing120.vml"/></Relationships>
</file>

<file path=xl/worksheets/_rels/sheet121.xml.rels><?xml version="1.0" encoding="UTF-8" standalone="yes"?><Relationships xmlns="http://schemas.openxmlformats.org/package/2006/relationships"><Relationship Id="rId1" Type="http://schemas.openxmlformats.org/officeDocument/2006/relationships/drawing" Target="../drawings/drawing121.xml"/><Relationship Id="rId2" Type="http://schemas.openxmlformats.org/officeDocument/2006/relationships/printerSettings" Target="../printerSettings/printerSettings121.bin"/><Relationship Id="rIdvml" Type="http://schemas.openxmlformats.org/officeDocument/2006/relationships/vmlDrawing" Target="../drawings/vmlDrawing121.vml"/></Relationships>
</file>

<file path=xl/worksheets/_rels/sheet122.xml.rels><?xml version="1.0" encoding="UTF-8" standalone="yes"?><Relationships xmlns="http://schemas.openxmlformats.org/package/2006/relationships"><Relationship Id="rId1" Type="http://schemas.openxmlformats.org/officeDocument/2006/relationships/drawing" Target="../drawings/drawing122.xml"/><Relationship Id="rId2" Type="http://schemas.openxmlformats.org/officeDocument/2006/relationships/printerSettings" Target="../printerSettings/printerSettings122.bin"/><Relationship Id="rIdvml" Type="http://schemas.openxmlformats.org/officeDocument/2006/relationships/vmlDrawing" Target="../drawings/vmlDrawing122.vml"/></Relationships>
</file>

<file path=xl/worksheets/_rels/sheet123.xml.rels><?xml version="1.0" encoding="UTF-8" standalone="yes"?><Relationships xmlns="http://schemas.openxmlformats.org/package/2006/relationships"><Relationship Id="rId1" Type="http://schemas.openxmlformats.org/officeDocument/2006/relationships/drawing" Target="../drawings/drawing123.xml"/><Relationship Id="rId2" Type="http://schemas.openxmlformats.org/officeDocument/2006/relationships/printerSettings" Target="../printerSettings/printerSettings123.bin"/><Relationship Id="rIdvml" Type="http://schemas.openxmlformats.org/officeDocument/2006/relationships/vmlDrawing" Target="../drawings/vmlDrawing123.vml"/></Relationships>
</file>

<file path=xl/worksheets/_rels/sheet124.xml.rels><?xml version="1.0" encoding="UTF-8" standalone="yes"?><Relationships xmlns="http://schemas.openxmlformats.org/package/2006/relationships"><Relationship Id="rId1" Type="http://schemas.openxmlformats.org/officeDocument/2006/relationships/drawing" Target="../drawings/drawing124.xml"/><Relationship Id="rId2" Type="http://schemas.openxmlformats.org/officeDocument/2006/relationships/printerSettings" Target="../printerSettings/printerSettings124.bin"/><Relationship Id="rIdvml" Type="http://schemas.openxmlformats.org/officeDocument/2006/relationships/vmlDrawing" Target="../drawings/vmlDrawing124.vml"/></Relationships>
</file>

<file path=xl/worksheets/_rels/sheet125.xml.rels><?xml version="1.0" encoding="UTF-8" standalone="yes"?><Relationships xmlns="http://schemas.openxmlformats.org/package/2006/relationships"><Relationship Id="rId1" Type="http://schemas.openxmlformats.org/officeDocument/2006/relationships/drawing" Target="../drawings/drawing125.xml"/><Relationship Id="rId2" Type="http://schemas.openxmlformats.org/officeDocument/2006/relationships/printerSettings" Target="../printerSettings/printerSettings125.bin"/><Relationship Id="rIdvml" Type="http://schemas.openxmlformats.org/officeDocument/2006/relationships/vmlDrawing" Target="../drawings/vmlDrawing125.vml"/></Relationships>
</file>

<file path=xl/worksheets/_rels/sheet126.xml.rels><?xml version="1.0" encoding="UTF-8" standalone="yes"?><Relationships xmlns="http://schemas.openxmlformats.org/package/2006/relationships"><Relationship Id="rId1" Type="http://schemas.openxmlformats.org/officeDocument/2006/relationships/drawing" Target="../drawings/drawing126.xml"/><Relationship Id="rId2" Type="http://schemas.openxmlformats.org/officeDocument/2006/relationships/printerSettings" Target="../printerSettings/printerSettings126.bin"/><Relationship Id="rIdvml" Type="http://schemas.openxmlformats.org/officeDocument/2006/relationships/vmlDrawing" Target="../drawings/vmlDrawing126.vml"/></Relationships>
</file>

<file path=xl/worksheets/_rels/sheet127.xml.rels><?xml version="1.0" encoding="UTF-8" standalone="yes"?><Relationships xmlns="http://schemas.openxmlformats.org/package/2006/relationships"><Relationship Id="rId1" Type="http://schemas.openxmlformats.org/officeDocument/2006/relationships/drawing" Target="../drawings/drawing127.xml"/><Relationship Id="rId2" Type="http://schemas.openxmlformats.org/officeDocument/2006/relationships/printerSettings" Target="../printerSettings/printerSettings127.bin"/><Relationship Id="rIdvml" Type="http://schemas.openxmlformats.org/officeDocument/2006/relationships/vmlDrawing" Target="../drawings/vmlDrawing127.vml"/></Relationships>
</file>

<file path=xl/worksheets/_rels/sheet128.xml.rels><?xml version="1.0" encoding="UTF-8" standalone="yes"?><Relationships xmlns="http://schemas.openxmlformats.org/package/2006/relationships"><Relationship Id="rId1" Type="http://schemas.openxmlformats.org/officeDocument/2006/relationships/drawing" Target="../drawings/drawing128.xml"/><Relationship Id="rId2" Type="http://schemas.openxmlformats.org/officeDocument/2006/relationships/printerSettings" Target="../printerSettings/printerSettings128.bin"/><Relationship Id="rIdvml" Type="http://schemas.openxmlformats.org/officeDocument/2006/relationships/vmlDrawing" Target="../drawings/vmlDrawing128.vml"/></Relationships>
</file>

<file path=xl/worksheets/_rels/sheet129.xml.rels><?xml version="1.0" encoding="UTF-8" standalone="yes"?><Relationships xmlns="http://schemas.openxmlformats.org/package/2006/relationships"><Relationship Id="rId1" Type="http://schemas.openxmlformats.org/officeDocument/2006/relationships/drawing" Target="../drawings/drawing129.xml"/><Relationship Id="rId2" Type="http://schemas.openxmlformats.org/officeDocument/2006/relationships/printerSettings" Target="../printerSettings/printerSettings129.bin"/><Relationship Id="rIdvml" Type="http://schemas.openxmlformats.org/officeDocument/2006/relationships/vmlDrawing" Target="../drawings/vmlDrawing129.vml"/></Relationships>
</file>

<file path=xl/worksheets/_rels/sheet130.xml.rels><?xml version="1.0" encoding="UTF-8" standalone="yes"?><Relationships xmlns="http://schemas.openxmlformats.org/package/2006/relationships"><Relationship Id="rId1" Type="http://schemas.openxmlformats.org/officeDocument/2006/relationships/drawing" Target="../drawings/drawing130.xml"/><Relationship Id="rId2" Type="http://schemas.openxmlformats.org/officeDocument/2006/relationships/printerSettings" Target="../printerSettings/printerSettings130.bin"/><Relationship Id="rIdvml" Type="http://schemas.openxmlformats.org/officeDocument/2006/relationships/vmlDrawing" Target="../drawings/vmlDrawing130.vml"/></Relationships>
</file>

<file path=xl/worksheets/_rels/sheet131.xml.rels><?xml version="1.0" encoding="UTF-8" standalone="yes"?><Relationships xmlns="http://schemas.openxmlformats.org/package/2006/relationships"><Relationship Id="rId1" Type="http://schemas.openxmlformats.org/officeDocument/2006/relationships/drawing" Target="../drawings/drawing131.xml"/><Relationship Id="rId2" Type="http://schemas.openxmlformats.org/officeDocument/2006/relationships/printerSettings" Target="../printerSettings/printerSettings131.bin"/><Relationship Id="rIdvml" Type="http://schemas.openxmlformats.org/officeDocument/2006/relationships/vmlDrawing" Target="../drawings/vmlDrawing131.vml"/></Relationships>
</file>

<file path=xl/worksheets/_rels/sheet132.xml.rels><?xml version="1.0" encoding="UTF-8" standalone="yes"?><Relationships xmlns="http://schemas.openxmlformats.org/package/2006/relationships"><Relationship Id="rId1" Type="http://schemas.openxmlformats.org/officeDocument/2006/relationships/drawing" Target="../drawings/drawing132.xml"/><Relationship Id="rId2" Type="http://schemas.openxmlformats.org/officeDocument/2006/relationships/printerSettings" Target="../printerSettings/printerSettings132.bin"/><Relationship Id="rIdvml" Type="http://schemas.openxmlformats.org/officeDocument/2006/relationships/vmlDrawing" Target="../drawings/vmlDrawing132.vml"/></Relationships>
</file>

<file path=xl/worksheets/_rels/sheet133.xml.rels><?xml version="1.0" encoding="UTF-8" standalone="yes"?><Relationships xmlns="http://schemas.openxmlformats.org/package/2006/relationships"><Relationship Id="rId1" Type="http://schemas.openxmlformats.org/officeDocument/2006/relationships/drawing" Target="../drawings/drawing133.xml"/><Relationship Id="rId2" Type="http://schemas.openxmlformats.org/officeDocument/2006/relationships/printerSettings" Target="../printerSettings/printerSettings133.bin"/><Relationship Id="rIdvml" Type="http://schemas.openxmlformats.org/officeDocument/2006/relationships/vmlDrawing" Target="../drawings/vmlDrawing133.vml"/></Relationships>
</file>

<file path=xl/worksheets/_rels/sheet134.xml.rels><?xml version="1.0" encoding="UTF-8" standalone="yes"?><Relationships xmlns="http://schemas.openxmlformats.org/package/2006/relationships"><Relationship Id="rId1" Type="http://schemas.openxmlformats.org/officeDocument/2006/relationships/drawing" Target="../drawings/drawing134.xml"/><Relationship Id="rId2" Type="http://schemas.openxmlformats.org/officeDocument/2006/relationships/printerSettings" Target="../printerSettings/printerSettings134.bin"/><Relationship Id="rIdvml" Type="http://schemas.openxmlformats.org/officeDocument/2006/relationships/vmlDrawing" Target="../drawings/vmlDrawing134.vml"/></Relationships>
</file>

<file path=xl/worksheets/_rels/sheet135.xml.rels><?xml version="1.0" encoding="UTF-8" standalone="yes"?><Relationships xmlns="http://schemas.openxmlformats.org/package/2006/relationships"><Relationship Id="rId1" Type="http://schemas.openxmlformats.org/officeDocument/2006/relationships/drawing" Target="../drawings/drawing135.xml"/><Relationship Id="rId2" Type="http://schemas.openxmlformats.org/officeDocument/2006/relationships/printerSettings" Target="../printerSettings/printerSettings135.bin"/><Relationship Id="rIdvml" Type="http://schemas.openxmlformats.org/officeDocument/2006/relationships/vmlDrawing" Target="../drawings/vmlDrawing135.vml"/></Relationships>
</file>

<file path=xl/worksheets/_rels/sheet136.xml.rels><?xml version="1.0" encoding="UTF-8" standalone="yes"?><Relationships xmlns="http://schemas.openxmlformats.org/package/2006/relationships"><Relationship Id="rId1" Type="http://schemas.openxmlformats.org/officeDocument/2006/relationships/drawing" Target="../drawings/drawing136.xml"/><Relationship Id="rId2" Type="http://schemas.openxmlformats.org/officeDocument/2006/relationships/printerSettings" Target="../printerSettings/printerSettings136.bin"/><Relationship Id="rIdvml" Type="http://schemas.openxmlformats.org/officeDocument/2006/relationships/vmlDrawing" Target="../drawings/vmlDrawing136.vml"/></Relationships>
</file>

<file path=xl/worksheets/_rels/sheet137.xml.rels><?xml version="1.0" encoding="UTF-8" standalone="yes"?><Relationships xmlns="http://schemas.openxmlformats.org/package/2006/relationships"><Relationship Id="rId1" Type="http://schemas.openxmlformats.org/officeDocument/2006/relationships/drawing" Target="../drawings/drawing137.xml"/><Relationship Id="rId2" Type="http://schemas.openxmlformats.org/officeDocument/2006/relationships/printerSettings" Target="../printerSettings/printerSettings137.bin"/><Relationship Id="rIdvml" Type="http://schemas.openxmlformats.org/officeDocument/2006/relationships/vmlDrawing" Target="../drawings/vmlDrawing137.vml"/></Relationships>
</file>

<file path=xl/worksheets/_rels/sheet138.xml.rels><?xml version="1.0" encoding="UTF-8" standalone="yes"?><Relationships xmlns="http://schemas.openxmlformats.org/package/2006/relationships"><Relationship Id="rId1" Type="http://schemas.openxmlformats.org/officeDocument/2006/relationships/drawing" Target="../drawings/drawing138.xml"/><Relationship Id="rId2" Type="http://schemas.openxmlformats.org/officeDocument/2006/relationships/printerSettings" Target="../printerSettings/printerSettings138.bin"/><Relationship Id="rIdvml" Type="http://schemas.openxmlformats.org/officeDocument/2006/relationships/vmlDrawing" Target="../drawings/vmlDrawing138.vml"/></Relationships>
</file>

<file path=xl/worksheets/_rels/sheet139.xml.rels><?xml version="1.0" encoding="UTF-8" standalone="yes"?><Relationships xmlns="http://schemas.openxmlformats.org/package/2006/relationships"><Relationship Id="rId1" Type="http://schemas.openxmlformats.org/officeDocument/2006/relationships/drawing" Target="../drawings/drawing139.xml"/><Relationship Id="rId2" Type="http://schemas.openxmlformats.org/officeDocument/2006/relationships/printerSettings" Target="../printerSettings/printerSettings139.bin"/><Relationship Id="rIdvml" Type="http://schemas.openxmlformats.org/officeDocument/2006/relationships/vmlDrawing" Target="../drawings/vmlDrawing139.vml"/></Relationships>
</file>

<file path=xl/worksheets/_rels/sheet140.xml.rels><?xml version="1.0" encoding="UTF-8" standalone="yes"?><Relationships xmlns="http://schemas.openxmlformats.org/package/2006/relationships"><Relationship Id="rId1" Type="http://schemas.openxmlformats.org/officeDocument/2006/relationships/drawing" Target="../drawings/drawing140.xml"/><Relationship Id="rId2" Type="http://schemas.openxmlformats.org/officeDocument/2006/relationships/printerSettings" Target="../printerSettings/printerSettings140.bin"/><Relationship Id="rIdvml" Type="http://schemas.openxmlformats.org/officeDocument/2006/relationships/vmlDrawing" Target="../drawings/vmlDrawing140.vml"/></Relationships>
</file>

<file path=xl/worksheets/_rels/sheet141.xml.rels><?xml version="1.0" encoding="UTF-8" standalone="yes"?><Relationships xmlns="http://schemas.openxmlformats.org/package/2006/relationships"><Relationship Id="rId1" Type="http://schemas.openxmlformats.org/officeDocument/2006/relationships/drawing" Target="../drawings/drawing141.xml"/><Relationship Id="rId2" Type="http://schemas.openxmlformats.org/officeDocument/2006/relationships/printerSettings" Target="../printerSettings/printerSettings141.bin"/><Relationship Id="rIdvml" Type="http://schemas.openxmlformats.org/officeDocument/2006/relationships/vmlDrawing" Target="../drawings/vmlDrawing141.vml"/></Relationships>
</file>

<file path=xl/worksheets/_rels/sheet142.xml.rels><?xml version="1.0" encoding="UTF-8" standalone="yes"?><Relationships xmlns="http://schemas.openxmlformats.org/package/2006/relationships"><Relationship Id="rId1" Type="http://schemas.openxmlformats.org/officeDocument/2006/relationships/drawing" Target="../drawings/drawing142.xml"/><Relationship Id="rId2" Type="http://schemas.openxmlformats.org/officeDocument/2006/relationships/printerSettings" Target="../printerSettings/printerSettings142.bin"/><Relationship Id="rIdvml" Type="http://schemas.openxmlformats.org/officeDocument/2006/relationships/vmlDrawing" Target="../drawings/vmlDrawing142.vml"/></Relationships>
</file>

<file path=xl/worksheets/_rels/sheet143.xml.rels><?xml version="1.0" encoding="UTF-8" standalone="yes"?><Relationships xmlns="http://schemas.openxmlformats.org/package/2006/relationships"><Relationship Id="rId1" Type="http://schemas.openxmlformats.org/officeDocument/2006/relationships/drawing" Target="../drawings/drawing143.xml"/><Relationship Id="rId2" Type="http://schemas.openxmlformats.org/officeDocument/2006/relationships/printerSettings" Target="../printerSettings/printerSettings143.bin"/><Relationship Id="rIdvml" Type="http://schemas.openxmlformats.org/officeDocument/2006/relationships/vmlDrawing" Target="../drawings/vmlDrawing143.vml"/></Relationships>
</file>

<file path=xl/worksheets/_rels/sheet144.xml.rels><?xml version="1.0" encoding="UTF-8" standalone="yes"?><Relationships xmlns="http://schemas.openxmlformats.org/package/2006/relationships"><Relationship Id="rId1" Type="http://schemas.openxmlformats.org/officeDocument/2006/relationships/drawing" Target="../drawings/drawing144.xml"/><Relationship Id="rId2" Type="http://schemas.openxmlformats.org/officeDocument/2006/relationships/printerSettings" Target="../printerSettings/printerSettings144.bin"/><Relationship Id="rIdvml" Type="http://schemas.openxmlformats.org/officeDocument/2006/relationships/vmlDrawing" Target="../drawings/vmlDrawing144.vml"/></Relationships>
</file>

<file path=xl/worksheets/_rels/sheet145.xml.rels><?xml version="1.0" encoding="UTF-8" standalone="yes"?><Relationships xmlns="http://schemas.openxmlformats.org/package/2006/relationships"><Relationship Id="rId1" Type="http://schemas.openxmlformats.org/officeDocument/2006/relationships/drawing" Target="../drawings/drawing145.xml"/><Relationship Id="rId2" Type="http://schemas.openxmlformats.org/officeDocument/2006/relationships/printerSettings" Target="../printerSettings/printerSettings145.bin"/><Relationship Id="rIdvml" Type="http://schemas.openxmlformats.org/officeDocument/2006/relationships/vmlDrawing" Target="../drawings/vmlDrawing145.vml"/></Relationships>
</file>

<file path=xl/worksheets/_rels/sheet146.xml.rels><?xml version="1.0" encoding="UTF-8" standalone="yes"?><Relationships xmlns="http://schemas.openxmlformats.org/package/2006/relationships"><Relationship Id="rId1" Type="http://schemas.openxmlformats.org/officeDocument/2006/relationships/drawing" Target="../drawings/drawing146.xml"/><Relationship Id="rId2" Type="http://schemas.openxmlformats.org/officeDocument/2006/relationships/printerSettings" Target="../printerSettings/printerSettings146.bin"/><Relationship Id="rIdvml" Type="http://schemas.openxmlformats.org/officeDocument/2006/relationships/vmlDrawing" Target="../drawings/vmlDrawing146.vml"/></Relationships>
</file>

<file path=xl/worksheets/_rels/sheet147.xml.rels><?xml version="1.0" encoding="UTF-8" standalone="yes"?><Relationships xmlns="http://schemas.openxmlformats.org/package/2006/relationships"><Relationship Id="rId1" Type="http://schemas.openxmlformats.org/officeDocument/2006/relationships/drawing" Target="../drawings/drawing147.xml"/><Relationship Id="rId2" Type="http://schemas.openxmlformats.org/officeDocument/2006/relationships/printerSettings" Target="../printerSettings/printerSettings147.bin"/><Relationship Id="rIdvml" Type="http://schemas.openxmlformats.org/officeDocument/2006/relationships/vmlDrawing" Target="../drawings/vmlDrawing147.vml"/></Relationships>
</file>

<file path=xl/worksheets/_rels/sheet148.xml.rels><?xml version="1.0" encoding="UTF-8" standalone="yes"?><Relationships xmlns="http://schemas.openxmlformats.org/package/2006/relationships"><Relationship Id="rId1" Type="http://schemas.openxmlformats.org/officeDocument/2006/relationships/drawing" Target="../drawings/drawing148.xml"/><Relationship Id="rId2" Type="http://schemas.openxmlformats.org/officeDocument/2006/relationships/printerSettings" Target="../printerSettings/printerSettings148.bin"/><Relationship Id="rIdvml" Type="http://schemas.openxmlformats.org/officeDocument/2006/relationships/vmlDrawing" Target="../drawings/vmlDrawing148.vml"/></Relationships>
</file>

<file path=xl/worksheets/_rels/sheet149.xml.rels><?xml version="1.0" encoding="UTF-8" standalone="yes"?><Relationships xmlns="http://schemas.openxmlformats.org/package/2006/relationships"><Relationship Id="rId1" Type="http://schemas.openxmlformats.org/officeDocument/2006/relationships/drawing" Target="../drawings/drawing149.xml"/><Relationship Id="rId2" Type="http://schemas.openxmlformats.org/officeDocument/2006/relationships/printerSettings" Target="../printerSettings/printerSettings149.bin"/><Relationship Id="rIdvml" Type="http://schemas.openxmlformats.org/officeDocument/2006/relationships/vmlDrawing" Target="../drawings/vmlDrawing149.vml"/></Relationships>
</file>

<file path=xl/worksheets/_rels/sheet150.xml.rels><?xml version="1.0" encoding="UTF-8" standalone="yes"?><Relationships xmlns="http://schemas.openxmlformats.org/package/2006/relationships"><Relationship Id="rId1" Type="http://schemas.openxmlformats.org/officeDocument/2006/relationships/drawing" Target="../drawings/drawing150.xml"/><Relationship Id="rId2" Type="http://schemas.openxmlformats.org/officeDocument/2006/relationships/printerSettings" Target="../printerSettings/printerSettings150.bin"/><Relationship Id="rIdvml" Type="http://schemas.openxmlformats.org/officeDocument/2006/relationships/vmlDrawing" Target="../drawings/vmlDrawing150.vml"/></Relationships>
</file>

<file path=xl/worksheets/_rels/sheet151.xml.rels><?xml version="1.0" encoding="UTF-8" standalone="yes"?><Relationships xmlns="http://schemas.openxmlformats.org/package/2006/relationships"><Relationship Id="rId1" Type="http://schemas.openxmlformats.org/officeDocument/2006/relationships/drawing" Target="../drawings/drawing151.xml"/><Relationship Id="rId2" Type="http://schemas.openxmlformats.org/officeDocument/2006/relationships/printerSettings" Target="../printerSettings/printerSettings151.bin"/><Relationship Id="rIdvml" Type="http://schemas.openxmlformats.org/officeDocument/2006/relationships/vmlDrawing" Target="../drawings/vmlDrawing151.vml"/></Relationships>
</file>

<file path=xl/worksheets/_rels/sheet152.xml.rels><?xml version="1.0" encoding="UTF-8" standalone="yes"?><Relationships xmlns="http://schemas.openxmlformats.org/package/2006/relationships"><Relationship Id="rId1" Type="http://schemas.openxmlformats.org/officeDocument/2006/relationships/drawing" Target="../drawings/drawing152.xml"/><Relationship Id="rId2" Type="http://schemas.openxmlformats.org/officeDocument/2006/relationships/printerSettings" Target="../printerSettings/printerSettings152.bin"/><Relationship Id="rIdvml" Type="http://schemas.openxmlformats.org/officeDocument/2006/relationships/vmlDrawing" Target="../drawings/vmlDrawing152.vml"/></Relationships>
</file>

<file path=xl/worksheets/_rels/sheet153.xml.rels><?xml version="1.0" encoding="UTF-8" standalone="yes"?><Relationships xmlns="http://schemas.openxmlformats.org/package/2006/relationships"><Relationship Id="rId1" Type="http://schemas.openxmlformats.org/officeDocument/2006/relationships/drawing" Target="../drawings/drawing153.xml"/><Relationship Id="rId2" Type="http://schemas.openxmlformats.org/officeDocument/2006/relationships/printerSettings" Target="../printerSettings/printerSettings153.bin"/><Relationship Id="rIdvml" Type="http://schemas.openxmlformats.org/officeDocument/2006/relationships/vmlDrawing" Target="../drawings/vmlDrawing153.vml"/></Relationships>
</file>

<file path=xl/worksheets/_rels/sheet154.xml.rels><?xml version="1.0" encoding="UTF-8" standalone="yes"?><Relationships xmlns="http://schemas.openxmlformats.org/package/2006/relationships"><Relationship Id="rId1" Type="http://schemas.openxmlformats.org/officeDocument/2006/relationships/drawing" Target="../drawings/drawing154.xml"/><Relationship Id="rId2" Type="http://schemas.openxmlformats.org/officeDocument/2006/relationships/printerSettings" Target="../printerSettings/printerSettings154.bin"/><Relationship Id="rIdvml" Type="http://schemas.openxmlformats.org/officeDocument/2006/relationships/vmlDrawing" Target="../drawings/vmlDrawing154.vml"/></Relationships>
</file>

<file path=xl/worksheets/_rels/sheet155.xml.rels><?xml version="1.0" encoding="UTF-8" standalone="yes"?><Relationships xmlns="http://schemas.openxmlformats.org/package/2006/relationships"><Relationship Id="rId1" Type="http://schemas.openxmlformats.org/officeDocument/2006/relationships/drawing" Target="../drawings/drawing155.xml"/><Relationship Id="rId2" Type="http://schemas.openxmlformats.org/officeDocument/2006/relationships/printerSettings" Target="../printerSettings/printerSettings155.bin"/><Relationship Id="rIdvml" Type="http://schemas.openxmlformats.org/officeDocument/2006/relationships/vmlDrawing" Target="../drawings/vmlDrawing155.vml"/></Relationships>
</file>

<file path=xl/worksheets/_rels/sheet156.xml.rels><?xml version="1.0" encoding="UTF-8" standalone="yes"?><Relationships xmlns="http://schemas.openxmlformats.org/package/2006/relationships"><Relationship Id="rId1" Type="http://schemas.openxmlformats.org/officeDocument/2006/relationships/drawing" Target="../drawings/drawing156.xml"/><Relationship Id="rId2" Type="http://schemas.openxmlformats.org/officeDocument/2006/relationships/printerSettings" Target="../printerSettings/printerSettings156.bin"/><Relationship Id="rIdvml" Type="http://schemas.openxmlformats.org/officeDocument/2006/relationships/vmlDrawing" Target="../drawings/vmlDrawing156.vml"/></Relationships>
</file>

<file path=xl/worksheets/_rels/sheet157.xml.rels><?xml version="1.0" encoding="UTF-8" standalone="yes"?><Relationships xmlns="http://schemas.openxmlformats.org/package/2006/relationships"><Relationship Id="rId1" Type="http://schemas.openxmlformats.org/officeDocument/2006/relationships/drawing" Target="../drawings/drawing157.xml"/><Relationship Id="rId2" Type="http://schemas.openxmlformats.org/officeDocument/2006/relationships/printerSettings" Target="../printerSettings/printerSettings157.bin"/><Relationship Id="rIdvml" Type="http://schemas.openxmlformats.org/officeDocument/2006/relationships/vmlDrawing" Target="../drawings/vmlDrawing157.vml"/></Relationships>
</file>

<file path=xl/worksheets/_rels/sheet158.xml.rels><?xml version="1.0" encoding="UTF-8" standalone="yes"?><Relationships xmlns="http://schemas.openxmlformats.org/package/2006/relationships"><Relationship Id="rId1" Type="http://schemas.openxmlformats.org/officeDocument/2006/relationships/drawing" Target="../drawings/drawing158.xml"/><Relationship Id="rId2" Type="http://schemas.openxmlformats.org/officeDocument/2006/relationships/printerSettings" Target="../printerSettings/printerSettings158.bin"/><Relationship Id="rIdvml" Type="http://schemas.openxmlformats.org/officeDocument/2006/relationships/vmlDrawing" Target="../drawings/vmlDrawing158.vml"/></Relationships>
</file>

<file path=xl/worksheets/_rels/sheet159.xml.rels><?xml version="1.0" encoding="UTF-8" standalone="yes"?><Relationships xmlns="http://schemas.openxmlformats.org/package/2006/relationships"><Relationship Id="rId1" Type="http://schemas.openxmlformats.org/officeDocument/2006/relationships/drawing" Target="../drawings/drawing159.xml"/><Relationship Id="rId2" Type="http://schemas.openxmlformats.org/officeDocument/2006/relationships/printerSettings" Target="../printerSettings/printerSettings159.bin"/><Relationship Id="rIdvml" Type="http://schemas.openxmlformats.org/officeDocument/2006/relationships/vmlDrawing" Target="../drawings/vmlDrawing159.vml"/></Relationships>
</file>

<file path=xl/worksheets/_rels/sheet160.xml.rels><?xml version="1.0" encoding="UTF-8" standalone="yes"?><Relationships xmlns="http://schemas.openxmlformats.org/package/2006/relationships"><Relationship Id="rId1" Type="http://schemas.openxmlformats.org/officeDocument/2006/relationships/drawing" Target="../drawings/drawing160.xml"/><Relationship Id="rId2" Type="http://schemas.openxmlformats.org/officeDocument/2006/relationships/printerSettings" Target="../printerSettings/printerSettings160.bin"/><Relationship Id="rIdvml" Type="http://schemas.openxmlformats.org/officeDocument/2006/relationships/vmlDrawing" Target="../drawings/vmlDrawing160.vml"/></Relationships>
</file>

<file path=xl/worksheets/_rels/sheet161.xml.rels><?xml version="1.0" encoding="UTF-8" standalone="yes"?><Relationships xmlns="http://schemas.openxmlformats.org/package/2006/relationships"><Relationship Id="rId1" Type="http://schemas.openxmlformats.org/officeDocument/2006/relationships/drawing" Target="../drawings/drawing161.xml"/><Relationship Id="rId2" Type="http://schemas.openxmlformats.org/officeDocument/2006/relationships/printerSettings" Target="../printerSettings/printerSettings161.bin"/><Relationship Id="rIdvml" Type="http://schemas.openxmlformats.org/officeDocument/2006/relationships/vmlDrawing" Target="../drawings/vmlDrawing161.vml"/></Relationships>
</file>

<file path=xl/worksheets/_rels/sheet162.xml.rels><?xml version="1.0" encoding="UTF-8" standalone="yes"?><Relationships xmlns="http://schemas.openxmlformats.org/package/2006/relationships"><Relationship Id="rId1" Type="http://schemas.openxmlformats.org/officeDocument/2006/relationships/drawing" Target="../drawings/drawing162.xml"/><Relationship Id="rId2" Type="http://schemas.openxmlformats.org/officeDocument/2006/relationships/printerSettings" Target="../printerSettings/printerSettings162.bin"/><Relationship Id="rIdvml" Type="http://schemas.openxmlformats.org/officeDocument/2006/relationships/vmlDrawing" Target="../drawings/vmlDrawing162.vml"/></Relationships>
</file>

<file path=xl/worksheets/_rels/sheet163.xml.rels><?xml version="1.0" encoding="UTF-8" standalone="yes"?><Relationships xmlns="http://schemas.openxmlformats.org/package/2006/relationships"><Relationship Id="rId1" Type="http://schemas.openxmlformats.org/officeDocument/2006/relationships/drawing" Target="../drawings/drawing163.xml"/><Relationship Id="rId2" Type="http://schemas.openxmlformats.org/officeDocument/2006/relationships/printerSettings" Target="../printerSettings/printerSettings163.bin"/><Relationship Id="rIdvml" Type="http://schemas.openxmlformats.org/officeDocument/2006/relationships/vmlDrawing" Target="../drawings/vmlDrawing163.vml"/></Relationships>
</file>

<file path=xl/worksheets/_rels/sheet164.xml.rels><?xml version="1.0" encoding="UTF-8" standalone="yes"?><Relationships xmlns="http://schemas.openxmlformats.org/package/2006/relationships"><Relationship Id="rId1" Type="http://schemas.openxmlformats.org/officeDocument/2006/relationships/drawing" Target="../drawings/drawing164.xml"/><Relationship Id="rId2" Type="http://schemas.openxmlformats.org/officeDocument/2006/relationships/printerSettings" Target="../printerSettings/printerSettings164.bin"/><Relationship Id="rIdvml" Type="http://schemas.openxmlformats.org/officeDocument/2006/relationships/vmlDrawing" Target="../drawings/vmlDrawing164.vml"/></Relationships>
</file>

<file path=xl/worksheets/_rels/sheet165.xml.rels><?xml version="1.0" encoding="UTF-8" standalone="yes"?><Relationships xmlns="http://schemas.openxmlformats.org/package/2006/relationships"><Relationship Id="rId1" Type="http://schemas.openxmlformats.org/officeDocument/2006/relationships/drawing" Target="../drawings/drawing165.xml"/><Relationship Id="rId2" Type="http://schemas.openxmlformats.org/officeDocument/2006/relationships/printerSettings" Target="../printerSettings/printerSettings165.bin"/><Relationship Id="rIdvml" Type="http://schemas.openxmlformats.org/officeDocument/2006/relationships/vmlDrawing" Target="../drawings/vmlDrawing165.vml"/></Relationships>
</file>

<file path=xl/worksheets/_rels/sheet166.xml.rels><?xml version="1.0" encoding="UTF-8" standalone="yes"?><Relationships xmlns="http://schemas.openxmlformats.org/package/2006/relationships"><Relationship Id="rId1" Type="http://schemas.openxmlformats.org/officeDocument/2006/relationships/drawing" Target="../drawings/drawing166.xml"/><Relationship Id="rId2" Type="http://schemas.openxmlformats.org/officeDocument/2006/relationships/printerSettings" Target="../printerSettings/printerSettings166.bin"/><Relationship Id="rIdvml" Type="http://schemas.openxmlformats.org/officeDocument/2006/relationships/vmlDrawing" Target="../drawings/vmlDrawing166.vml"/></Relationships>
</file>

<file path=xl/worksheets/_rels/sheet167.xml.rels><?xml version="1.0" encoding="UTF-8" standalone="yes"?><Relationships xmlns="http://schemas.openxmlformats.org/package/2006/relationships"><Relationship Id="rId1" Type="http://schemas.openxmlformats.org/officeDocument/2006/relationships/drawing" Target="../drawings/drawing167.xml"/><Relationship Id="rId2" Type="http://schemas.openxmlformats.org/officeDocument/2006/relationships/printerSettings" Target="../printerSettings/printerSettings167.bin"/><Relationship Id="rIdvml" Type="http://schemas.openxmlformats.org/officeDocument/2006/relationships/vmlDrawing" Target="../drawings/vmlDrawing167.vml"/></Relationships>
</file>

<file path=xl/worksheets/_rels/sheet168.xml.rels><?xml version="1.0" encoding="UTF-8" standalone="yes"?><Relationships xmlns="http://schemas.openxmlformats.org/package/2006/relationships"><Relationship Id="rId1" Type="http://schemas.openxmlformats.org/officeDocument/2006/relationships/drawing" Target="../drawings/drawing168.xml"/><Relationship Id="rId2" Type="http://schemas.openxmlformats.org/officeDocument/2006/relationships/printerSettings" Target="../printerSettings/printerSettings168.bin"/><Relationship Id="rIdvml" Type="http://schemas.openxmlformats.org/officeDocument/2006/relationships/vmlDrawing" Target="../drawings/vmlDrawing168.vml"/></Relationships>
</file>

<file path=xl/worksheets/_rels/sheet169.xml.rels><?xml version="1.0" encoding="UTF-8" standalone="yes"?><Relationships xmlns="http://schemas.openxmlformats.org/package/2006/relationships"><Relationship Id="rId1" Type="http://schemas.openxmlformats.org/officeDocument/2006/relationships/drawing" Target="../drawings/drawing169.xml"/><Relationship Id="rId2" Type="http://schemas.openxmlformats.org/officeDocument/2006/relationships/printerSettings" Target="../printerSettings/printerSettings169.bin"/><Relationship Id="rIdvml" Type="http://schemas.openxmlformats.org/officeDocument/2006/relationships/vmlDrawing" Target="../drawings/vmlDrawing169.vml"/></Relationships>
</file>

<file path=xl/worksheets/_rels/sheet170.xml.rels><?xml version="1.0" encoding="UTF-8" standalone="yes"?><Relationships xmlns="http://schemas.openxmlformats.org/package/2006/relationships"><Relationship Id="rId1" Type="http://schemas.openxmlformats.org/officeDocument/2006/relationships/drawing" Target="../drawings/drawing170.xml"/><Relationship Id="rId2" Type="http://schemas.openxmlformats.org/officeDocument/2006/relationships/printerSettings" Target="../printerSettings/printerSettings170.bin"/><Relationship Id="rIdvml" Type="http://schemas.openxmlformats.org/officeDocument/2006/relationships/vmlDrawing" Target="../drawings/vmlDrawing170.vml"/></Relationships>
</file>

<file path=xl/worksheets/_rels/sheet171.xml.rels><?xml version="1.0" encoding="UTF-8" standalone="yes"?><Relationships xmlns="http://schemas.openxmlformats.org/package/2006/relationships"><Relationship Id="rId1" Type="http://schemas.openxmlformats.org/officeDocument/2006/relationships/drawing" Target="../drawings/drawing171.xml"/><Relationship Id="rId2" Type="http://schemas.openxmlformats.org/officeDocument/2006/relationships/printerSettings" Target="../printerSettings/printerSettings171.bin"/><Relationship Id="rIdvml" Type="http://schemas.openxmlformats.org/officeDocument/2006/relationships/vmlDrawing" Target="../drawings/vmlDrawing171.vml"/></Relationships>
</file>

<file path=xl/worksheets/_rels/sheet172.xml.rels><?xml version="1.0" encoding="UTF-8" standalone="yes"?><Relationships xmlns="http://schemas.openxmlformats.org/package/2006/relationships"><Relationship Id="rId1" Type="http://schemas.openxmlformats.org/officeDocument/2006/relationships/drawing" Target="../drawings/drawing172.xml"/><Relationship Id="rId2" Type="http://schemas.openxmlformats.org/officeDocument/2006/relationships/printerSettings" Target="../printerSettings/printerSettings172.bin"/><Relationship Id="rIdvml" Type="http://schemas.openxmlformats.org/officeDocument/2006/relationships/vmlDrawing" Target="../drawings/vmlDrawing172.vml"/></Relationships>
</file>

<file path=xl/worksheets/_rels/sheet173.xml.rels><?xml version="1.0" encoding="UTF-8" standalone="yes"?><Relationships xmlns="http://schemas.openxmlformats.org/package/2006/relationships"><Relationship Id="rId1" Type="http://schemas.openxmlformats.org/officeDocument/2006/relationships/drawing" Target="../drawings/drawing173.xml"/><Relationship Id="rId2" Type="http://schemas.openxmlformats.org/officeDocument/2006/relationships/printerSettings" Target="../printerSettings/printerSettings173.bin"/><Relationship Id="rIdvml" Type="http://schemas.openxmlformats.org/officeDocument/2006/relationships/vmlDrawing" Target="../drawings/vmlDrawing173.vml"/></Relationships>
</file>

<file path=xl/worksheets/_rels/sheet174.xml.rels><?xml version="1.0" encoding="UTF-8" standalone="yes"?><Relationships xmlns="http://schemas.openxmlformats.org/package/2006/relationships"><Relationship Id="rId1" Type="http://schemas.openxmlformats.org/officeDocument/2006/relationships/drawing" Target="../drawings/drawing174.xml"/><Relationship Id="rId2" Type="http://schemas.openxmlformats.org/officeDocument/2006/relationships/printerSettings" Target="../printerSettings/printerSettings174.bin"/><Relationship Id="rIdvml" Type="http://schemas.openxmlformats.org/officeDocument/2006/relationships/vmlDrawing" Target="../drawings/vmlDrawing174.vml"/></Relationships>
</file>

<file path=xl/worksheets/_rels/sheet175.xml.rels><?xml version="1.0" encoding="UTF-8" standalone="yes"?><Relationships xmlns="http://schemas.openxmlformats.org/package/2006/relationships"><Relationship Id="rId1" Type="http://schemas.openxmlformats.org/officeDocument/2006/relationships/drawing" Target="../drawings/drawing175.xml"/><Relationship Id="rId2" Type="http://schemas.openxmlformats.org/officeDocument/2006/relationships/printerSettings" Target="../printerSettings/printerSettings175.bin"/><Relationship Id="rIdvml" Type="http://schemas.openxmlformats.org/officeDocument/2006/relationships/vmlDrawing" Target="../drawings/vmlDrawing175.vml"/></Relationships>
</file>

<file path=xl/worksheets/_rels/sheet176.xml.rels><?xml version="1.0" encoding="UTF-8" standalone="yes"?><Relationships xmlns="http://schemas.openxmlformats.org/package/2006/relationships"><Relationship Id="rId1" Type="http://schemas.openxmlformats.org/officeDocument/2006/relationships/drawing" Target="../drawings/drawing176.xml"/><Relationship Id="rId2" Type="http://schemas.openxmlformats.org/officeDocument/2006/relationships/printerSettings" Target="../printerSettings/printerSettings176.bin"/><Relationship Id="rIdvml" Type="http://schemas.openxmlformats.org/officeDocument/2006/relationships/vmlDrawing" Target="../drawings/vmlDrawing176.vml"/></Relationships>
</file>

<file path=xl/worksheets/_rels/sheet177.xml.rels><?xml version="1.0" encoding="UTF-8" standalone="yes"?><Relationships xmlns="http://schemas.openxmlformats.org/package/2006/relationships"><Relationship Id="rId1" Type="http://schemas.openxmlformats.org/officeDocument/2006/relationships/drawing" Target="../drawings/drawing177.xml"/><Relationship Id="rId2" Type="http://schemas.openxmlformats.org/officeDocument/2006/relationships/printerSettings" Target="../printerSettings/printerSettings177.bin"/><Relationship Id="rIdvml" Type="http://schemas.openxmlformats.org/officeDocument/2006/relationships/vmlDrawing" Target="../drawings/vmlDrawing177.vml"/></Relationships>
</file>

<file path=xl/worksheets/_rels/sheet178.xml.rels><?xml version="1.0" encoding="UTF-8" standalone="yes"?><Relationships xmlns="http://schemas.openxmlformats.org/package/2006/relationships"><Relationship Id="rId1" Type="http://schemas.openxmlformats.org/officeDocument/2006/relationships/drawing" Target="../drawings/drawing178.xml"/><Relationship Id="rId2" Type="http://schemas.openxmlformats.org/officeDocument/2006/relationships/printerSettings" Target="../printerSettings/printerSettings178.bin"/><Relationship Id="rIdvml" Type="http://schemas.openxmlformats.org/officeDocument/2006/relationships/vmlDrawing" Target="../drawings/vmlDrawing178.vml"/></Relationships>
</file>

<file path=xl/worksheets/_rels/sheet179.xml.rels><?xml version="1.0" encoding="UTF-8" standalone="yes"?><Relationships xmlns="http://schemas.openxmlformats.org/package/2006/relationships"><Relationship Id="rId1" Type="http://schemas.openxmlformats.org/officeDocument/2006/relationships/drawing" Target="../drawings/drawing179.xml"/><Relationship Id="rId2" Type="http://schemas.openxmlformats.org/officeDocument/2006/relationships/printerSettings" Target="../printerSettings/printerSettings179.bin"/><Relationship Id="rIdvml" Type="http://schemas.openxmlformats.org/officeDocument/2006/relationships/vmlDrawing" Target="../drawings/vmlDrawing179.vml"/></Relationships>
</file>

<file path=xl/worksheets/_rels/sheet180.xml.rels><?xml version="1.0" encoding="UTF-8" standalone="yes"?><Relationships xmlns="http://schemas.openxmlformats.org/package/2006/relationships"><Relationship Id="rId1" Type="http://schemas.openxmlformats.org/officeDocument/2006/relationships/drawing" Target="../drawings/drawing180.xml"/><Relationship Id="rId2" Type="http://schemas.openxmlformats.org/officeDocument/2006/relationships/printerSettings" Target="../printerSettings/printerSettings180.bin"/><Relationship Id="rIdvml" Type="http://schemas.openxmlformats.org/officeDocument/2006/relationships/vmlDrawing" Target="../drawings/vmlDrawing180.vml"/></Relationships>
</file>

<file path=xl/worksheets/_rels/sheet181.xml.rels><?xml version="1.0" encoding="UTF-8" standalone="yes"?><Relationships xmlns="http://schemas.openxmlformats.org/package/2006/relationships"><Relationship Id="rId1" Type="http://schemas.openxmlformats.org/officeDocument/2006/relationships/drawing" Target="../drawings/drawing181.xml"/><Relationship Id="rId2" Type="http://schemas.openxmlformats.org/officeDocument/2006/relationships/printerSettings" Target="../printerSettings/printerSettings181.bin"/><Relationship Id="rIdvml" Type="http://schemas.openxmlformats.org/officeDocument/2006/relationships/vmlDrawing" Target="../drawings/vmlDrawing181.vml"/></Relationships>
</file>

<file path=xl/worksheets/_rels/sheet182.xml.rels><?xml version="1.0" encoding="UTF-8" standalone="yes"?><Relationships xmlns="http://schemas.openxmlformats.org/package/2006/relationships"><Relationship Id="rId1" Type="http://schemas.openxmlformats.org/officeDocument/2006/relationships/drawing" Target="../drawings/drawing182.xml"/><Relationship Id="rId2" Type="http://schemas.openxmlformats.org/officeDocument/2006/relationships/printerSettings" Target="../printerSettings/printerSettings182.bin"/><Relationship Id="rIdvml" Type="http://schemas.openxmlformats.org/officeDocument/2006/relationships/vmlDrawing" Target="../drawings/vmlDrawing182.vml"/></Relationships>
</file>

<file path=xl/worksheets/_rels/sheet183.xml.rels><?xml version="1.0" encoding="UTF-8" standalone="yes"?><Relationships xmlns="http://schemas.openxmlformats.org/package/2006/relationships"><Relationship Id="rId1" Type="http://schemas.openxmlformats.org/officeDocument/2006/relationships/drawing" Target="../drawings/drawing183.xml"/><Relationship Id="rId2" Type="http://schemas.openxmlformats.org/officeDocument/2006/relationships/printerSettings" Target="../printerSettings/printerSettings183.bin"/><Relationship Id="rIdvml" Type="http://schemas.openxmlformats.org/officeDocument/2006/relationships/vmlDrawing" Target="../drawings/vmlDrawing183.vml"/></Relationships>
</file>

<file path=xl/worksheets/_rels/sheet184.xml.rels><?xml version="1.0" encoding="UTF-8" standalone="yes"?><Relationships xmlns="http://schemas.openxmlformats.org/package/2006/relationships"><Relationship Id="rId1" Type="http://schemas.openxmlformats.org/officeDocument/2006/relationships/drawing" Target="../drawings/drawing184.xml"/><Relationship Id="rId2" Type="http://schemas.openxmlformats.org/officeDocument/2006/relationships/printerSettings" Target="../printerSettings/printerSettings184.bin"/><Relationship Id="rIdvml" Type="http://schemas.openxmlformats.org/officeDocument/2006/relationships/vmlDrawing" Target="../drawings/vmlDrawing184.vml"/></Relationships>
</file>

<file path=xl/worksheets/_rels/sheet185.xml.rels><?xml version="1.0" encoding="UTF-8" standalone="yes"?><Relationships xmlns="http://schemas.openxmlformats.org/package/2006/relationships"><Relationship Id="rId1" Type="http://schemas.openxmlformats.org/officeDocument/2006/relationships/drawing" Target="../drawings/drawing185.xml"/><Relationship Id="rId2" Type="http://schemas.openxmlformats.org/officeDocument/2006/relationships/printerSettings" Target="../printerSettings/printerSettings185.bin"/><Relationship Id="rIdvml" Type="http://schemas.openxmlformats.org/officeDocument/2006/relationships/vmlDrawing" Target="../drawings/vmlDrawing185.vml"/></Relationships>
</file>

<file path=xl/worksheets/_rels/sheet186.xml.rels><?xml version="1.0" encoding="UTF-8" standalone="yes"?><Relationships xmlns="http://schemas.openxmlformats.org/package/2006/relationships"><Relationship Id="rId1" Type="http://schemas.openxmlformats.org/officeDocument/2006/relationships/drawing" Target="../drawings/drawing186.xml"/><Relationship Id="rId2" Type="http://schemas.openxmlformats.org/officeDocument/2006/relationships/printerSettings" Target="../printerSettings/printerSettings186.bin"/><Relationship Id="rIdvml" Type="http://schemas.openxmlformats.org/officeDocument/2006/relationships/vmlDrawing" Target="../drawings/vmlDrawing186.vml"/></Relationships>
</file>

<file path=xl/worksheets/_rels/sheet187.xml.rels><?xml version="1.0" encoding="UTF-8" standalone="yes"?><Relationships xmlns="http://schemas.openxmlformats.org/package/2006/relationships"><Relationship Id="rId1" Type="http://schemas.openxmlformats.org/officeDocument/2006/relationships/drawing" Target="../drawings/drawing187.xml"/><Relationship Id="rId2" Type="http://schemas.openxmlformats.org/officeDocument/2006/relationships/printerSettings" Target="../printerSettings/printerSettings187.bin"/><Relationship Id="rIdvml" Type="http://schemas.openxmlformats.org/officeDocument/2006/relationships/vmlDrawing" Target="../drawings/vmlDrawing187.vml"/></Relationships>
</file>

<file path=xl/worksheets/_rels/sheet188.xml.rels><?xml version="1.0" encoding="UTF-8" standalone="yes"?><Relationships xmlns="http://schemas.openxmlformats.org/package/2006/relationships"><Relationship Id="rId1" Type="http://schemas.openxmlformats.org/officeDocument/2006/relationships/drawing" Target="../drawings/drawing188.xml"/><Relationship Id="rId2" Type="http://schemas.openxmlformats.org/officeDocument/2006/relationships/printerSettings" Target="../printerSettings/printerSettings188.bin"/><Relationship Id="rIdvml" Type="http://schemas.openxmlformats.org/officeDocument/2006/relationships/vmlDrawing" Target="../drawings/vmlDrawing18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sheetData>
    <row r="7" ht="40" customHeight="1">
      <c r="F7" s="1" t="s">
        <v>0</v>
      </c>
    </row>
    <row r="10" ht="20" customHeight="1">
      <c r="F10" s="2" t="s">
        <v>1</v>
      </c>
      <c r="K10" s="3" t="s">
        <v>2</v>
      </c>
    </row>
    <row r="11" ht="20" customHeight="1">
      <c r="F11" s="2" t="s">
        <v>3</v>
      </c>
      <c r="K11" s="3" t="s">
        <v>4</v>
      </c>
    </row>
    <row r="12" ht="20" customHeight="1">
      <c r="F12" s="2" t="s">
        <v>5</v>
      </c>
      <c r="K12" s="3" t="s">
        <v>6</v>
      </c>
    </row>
    <row r="13" ht="20" customHeight="1">
      <c r="F13" s="2" t="s">
        <v>7</v>
      </c>
      <c r="K13" s="3" t="n">
        <v>1011</v>
      </c>
    </row>
    <row r="14">
      <c r="F14" s="2"/>
    </row>
    <row r="15">
      <c r="F15" s="2"/>
    </row>
    <row r="16">
      <c r="F16" s="2" t="s">
        <v>8</v>
      </c>
    </row>
    <row r="17" ht="50" customHeight="1">
      <c r="F17" s="4" t="s">
        <v>9</v>
      </c>
    </row>
    <row r="19" ht="30" customHeight="1">
      <c r="F19" s="5" t="s">
        <v>10</v>
      </c>
    </row>
    <row r="20">
      <c r="F20" s="6" t="str">
        <f>HYPERLINK("mailto:" &amp; "polling@publicfirst.co.uk" &amp; "?subject="&amp; F7, "polling@publicfirst.co.uk")</f>
      </c>
    </row>
  </sheetData>
  <mergeCells count="2">
    <mergeCell ref="F7:L7"/>
    <mergeCell ref="F17:M17"/>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4" max="4" width="100.71" hidden="0" customWidth="1"/>
    <col min="5" max="5" width="20.71" hidden="0" customWidth="1"/>
  </cols>
  <sheetData>
    <row r="2" ht="40" customHeight="1">
      <c r="D2" s="1" t="s">
        <v>11</v>
      </c>
    </row>
    <row r="6">
      <c r="D6" s="9" t="str">
        <f>=HYPERLINK("#'Full Results'!A1", "Full Results")</f>
      </c>
    </row>
    <row r="8">
      <c r="D8" s="7" t="s">
        <v>12</v>
      </c>
      <c r="E8" s="7" t="s">
        <v>13</v>
      </c>
      <c r="F8" s="7" t="s">
        <v>14</v>
      </c>
    </row>
    <row r="9">
      <c r="C9" t="n">
        <v>1</v>
      </c>
      <c r="D9" s="9" t="str">
        <f>=HYPERLINK("#'Table 1'!A1", "What type of mobile phone do you primarily use?Please select all that apply.")</f>
      </c>
      <c r="E9" s="15" t="str">
        <f>=HYPERLINK("#'Full Results'!A11", "11")</f>
      </c>
      <c r="F9" t="s">
        <v>60</v>
      </c>
    </row>
    <row r="10">
      <c r="C10" t="n">
        <v>2</v>
      </c>
      <c r="D10" s="9" t="str">
        <f>=HYPERLINK("#'Table 2'!A1", "Which of the following, if any, were the most important reasons you use an Android phone?Please select all that apply.")</f>
      </c>
      <c r="E10" s="15" t="str">
        <f>=HYPERLINK("#'Full Results'!A20", "20")</f>
      </c>
      <c r="F10" t="s">
        <v>79</v>
      </c>
    </row>
    <row r="11">
      <c r="C11" t="n">
        <v>3</v>
      </c>
      <c r="D11" s="9" t="str">
        <f>=HYPERLINK("#'Table 3'!A1", "Which of the following types of personal computer do you mainly use?Please select all that apply.")</f>
      </c>
      <c r="E11" s="15" t="str">
        <f>=HYPERLINK("#'Full Results'!A39", "39")</f>
      </c>
      <c r="F11" t="s">
        <v>60</v>
      </c>
    </row>
    <row r="12">
      <c r="C12" t="n">
        <v>4</v>
      </c>
      <c r="D12" s="9" t="str">
        <f>=HYPERLINK("#'Table 4'!A1", "Which of the following, if any, were the most important reasons you use a Chromebook?Please select up to three.")</f>
      </c>
      <c r="E12" s="15" t="str">
        <f>=HYPERLINK("#'Full Results'!A50", "50")</f>
      </c>
      <c r="F12" t="s">
        <v>91</v>
      </c>
    </row>
    <row r="13">
      <c r="C13" t="n">
        <v>5</v>
      </c>
      <c r="D13" s="9" t="str">
        <f>=HYPERLINK("#'Table 5'!A1", "Grid Summary: When was the last time you used the following Google products?")</f>
      </c>
      <c r="E13" s="8"/>
      <c r="F13" t="s">
        <v>60</v>
      </c>
    </row>
    <row r="14">
      <c r="C14" t="n">
        <v>6</v>
      </c>
      <c r="D14" s="9" t="str">
        <f>=HYPERLINK("#'Table 6'!A1", "When was the last time you used the following Google products?: Google Search")</f>
      </c>
      <c r="E14" s="15" t="str">
        <f>=HYPERLINK("#'Full Results'!A66", "66")</f>
      </c>
      <c r="F14" t="s">
        <v>60</v>
      </c>
    </row>
    <row r="15">
      <c r="C15" t="n">
        <v>7</v>
      </c>
      <c r="D15" s="9" t="str">
        <f>=HYPERLINK("#'Table 7'!A1", "When was the last time you used the following Google products?: Google Maps")</f>
      </c>
      <c r="E15" s="15" t="str">
        <f>=HYPERLINK("#'Full Results'!A75", "75")</f>
      </c>
      <c r="F15" t="s">
        <v>60</v>
      </c>
    </row>
    <row r="16">
      <c r="C16" t="n">
        <v>8</v>
      </c>
      <c r="D16" s="9" t="str">
        <f>=HYPERLINK("#'Table 8'!A1", "When was the last time you used the following Google products?: Google Workplace (Google Docs / Google Sheets / Google Slides / Google Drive)")</f>
      </c>
      <c r="E16" s="15" t="str">
        <f>=HYPERLINK("#'Full Results'!A84", "84")</f>
      </c>
      <c r="F16" t="s">
        <v>60</v>
      </c>
    </row>
    <row r="17">
      <c r="C17" t="n">
        <v>9</v>
      </c>
      <c r="D17" s="9" t="str">
        <f>=HYPERLINK("#'Table 9'!A1", "When was the last time you used the following Google products?: Google Assistant")</f>
      </c>
      <c r="E17" s="15" t="str">
        <f>=HYPERLINK("#'Full Results'!A93", "93")</f>
      </c>
      <c r="F17" t="s">
        <v>60</v>
      </c>
    </row>
    <row r="18">
      <c r="C18" t="n">
        <v>10</v>
      </c>
      <c r="D18" s="9" t="str">
        <f>=HYPERLINK("#'Table 10'!A1", "When was the last time you used the following Google products?: YouTube")</f>
      </c>
      <c r="E18" s="15" t="str">
        <f>=HYPERLINK("#'Full Results'!A102", "102")</f>
      </c>
      <c r="F18" t="s">
        <v>60</v>
      </c>
    </row>
    <row r="19">
      <c r="C19" t="n">
        <v>11</v>
      </c>
      <c r="D19" s="9" t="str">
        <f>=HYPERLINK("#'Table 11'!A1", "When was the last time you used the following Google products?: Gmail")</f>
      </c>
      <c r="E19" s="15" t="str">
        <f>=HYPERLINK("#'Full Results'!A111", "111")</f>
      </c>
      <c r="F19" t="s">
        <v>60</v>
      </c>
    </row>
    <row r="20">
      <c r="C20" t="n">
        <v>12</v>
      </c>
      <c r="D20" s="9" t="str">
        <f>=HYPERLINK("#'Table 12'!A1", " On an average day, how many times do you use Google Search as part of your work?")</f>
      </c>
      <c r="E20" s="15" t="str">
        <f>=HYPERLINK("#'Full Results'!A120", "120")</f>
      </c>
      <c r="F20" t="s">
        <v>117</v>
      </c>
    </row>
    <row r="21">
      <c r="C21" t="n">
        <v>13</v>
      </c>
      <c r="D21" s="9" t="str">
        <f>=HYPERLINK("#'Table 13'!A1", " On an average day, how many times do you use Google Search as part of your personal life?")</f>
      </c>
      <c r="E21" s="15" t="str">
        <f>=HYPERLINK("#'Full Results'!A130", "130")</f>
      </c>
      <c r="F21" t="s">
        <v>119</v>
      </c>
    </row>
    <row r="22">
      <c r="C22" t="n">
        <v>14</v>
      </c>
      <c r="D22" s="9" t="str">
        <f>=HYPERLINK("#'Table 14'!A1", "Grid Summary: When thinking about your experience with Google Search, are the following phrases good or bad descriptions of your experience?")</f>
      </c>
      <c r="E22" s="8"/>
      <c r="F22" t="s">
        <v>119</v>
      </c>
    </row>
    <row r="23">
      <c r="C23" t="n">
        <v>15</v>
      </c>
      <c r="D23" s="9" t="str">
        <f>=HYPERLINK("#'Table 15'!A1", "When thinking about your experience with Google Search, are the following phrases good or bad descriptions of your experience?: Fast")</f>
      </c>
      <c r="E23" s="15" t="str">
        <f>=HYPERLINK("#'Full Results'!A140", "140")</f>
      </c>
      <c r="F23" t="s">
        <v>119</v>
      </c>
    </row>
    <row r="24">
      <c r="C24" t="n">
        <v>16</v>
      </c>
      <c r="D24" s="9" t="str">
        <f>=HYPERLINK("#'Table 16'!A1", "When thinking about your experience with Google Search, are the following phrases good or bad descriptions of your experience?: Comprehensive")</f>
      </c>
      <c r="E24" s="15" t="str">
        <f>=HYPERLINK("#'Full Results'!A149", "149")</f>
      </c>
      <c r="F24" t="s">
        <v>119</v>
      </c>
    </row>
    <row r="25">
      <c r="C25" t="n">
        <v>17</v>
      </c>
      <c r="D25" s="9" t="str">
        <f>=HYPERLINK("#'Table 17'!A1", "When thinking about your experience with Google Search, are the following phrases good or bad descriptions of your experience?: Trustworthy")</f>
      </c>
      <c r="E25" s="15" t="str">
        <f>=HYPERLINK("#'Full Results'!A158", "158")</f>
      </c>
      <c r="F25" t="s">
        <v>119</v>
      </c>
    </row>
    <row r="26">
      <c r="C26" t="n">
        <v>18</v>
      </c>
      <c r="D26" s="9" t="str">
        <f>=HYPERLINK("#'Table 18'!A1", "When thinking about your experience with Google Search, are the following phrases good or bad descriptions of your experience?: Accurate")</f>
      </c>
      <c r="E26" s="15" t="str">
        <f>=HYPERLINK("#'Full Results'!A167", "167")</f>
      </c>
      <c r="F26" t="s">
        <v>119</v>
      </c>
    </row>
    <row r="27">
      <c r="C27" t="n">
        <v>19</v>
      </c>
      <c r="D27" s="9" t="str">
        <f>=HYPERLINK("#'Table 19'!A1", "When thinking about your experience with Google Search, are the following phrases good or bad descriptions of your experience?: Reliable")</f>
      </c>
      <c r="E27" s="15" t="str">
        <f>=HYPERLINK("#'Full Results'!A176", "176")</f>
      </c>
      <c r="F27" t="s">
        <v>119</v>
      </c>
    </row>
    <row r="28">
      <c r="C28" t="n">
        <v>20</v>
      </c>
      <c r="D28" s="9" t="str">
        <f>=HYPERLINK("#'Table 20'!A1", "When thinking about your experience with Google Search, are the following phrases good or bad descriptions of your experience?: Relevant")</f>
      </c>
      <c r="E28" s="15" t="str">
        <f>=HYPERLINK("#'Full Results'!A185", "185")</f>
      </c>
      <c r="F28" t="s">
        <v>119</v>
      </c>
    </row>
    <row r="29">
      <c r="C29" t="n">
        <v>21</v>
      </c>
      <c r="D29" s="9" t="str">
        <f>=HYPERLINK("#'Table 21'!A1", "When thinking about your experience with Google Search, are the following phrases good or bad descriptions of your experience?: Helpful")</f>
      </c>
      <c r="E29" s="15" t="str">
        <f>=HYPERLINK("#'Full Results'!A194", "194")</f>
      </c>
      <c r="F29" t="s">
        <v>119</v>
      </c>
    </row>
    <row r="30">
      <c r="C30" t="n">
        <v>22</v>
      </c>
      <c r="D30" s="9" t="str">
        <f>=HYPERLINK("#'Table 22'!A1", "When thinking about your experience with Google Search, are the following phrases good or bad descriptions of your experience?: Easy to use")</f>
      </c>
      <c r="E30" s="15" t="str">
        <f>=HYPERLINK("#'Full Results'!A203", "203")</f>
      </c>
      <c r="F30" t="s">
        <v>119</v>
      </c>
    </row>
    <row r="31">
      <c r="C31" t="n">
        <v>23</v>
      </c>
      <c r="D31" s="9" t="str">
        <f>=HYPERLINK("#'Table 23'!A1", "When thinking about your experience with Google Search, are the following phrases good or bad descriptions of your experience?: Saves me time")</f>
      </c>
      <c r="E31" s="15" t="str">
        <f>=HYPERLINK("#'Full Results'!A212", "212")</f>
      </c>
      <c r="F31" t="s">
        <v>119</v>
      </c>
    </row>
    <row r="32">
      <c r="C32" t="n">
        <v>24</v>
      </c>
      <c r="D32" s="9" t="str">
        <f>=HYPERLINK("#'Table 24'!A1", "When thinking about your experience with Google Search, are the following phrases good or bad descriptions of your experience?: Helps me be more productive")</f>
      </c>
      <c r="E32" s="15" t="str">
        <f>=HYPERLINK("#'Full Results'!A221", "221")</f>
      </c>
      <c r="F32" t="s">
        <v>119</v>
      </c>
    </row>
    <row r="33">
      <c r="C33" t="n">
        <v>25</v>
      </c>
      <c r="D33" s="9" t="str">
        <f>=HYPERLINK("#'Table 25'!A1", "When thinking about your experience with Google Search, are the following phrases good or bad descriptions of your experience?: Confusing")</f>
      </c>
      <c r="E33" s="15" t="str">
        <f>=HYPERLINK("#'Full Results'!A230", "230")</f>
      </c>
      <c r="F33" t="s">
        <v>119</v>
      </c>
    </row>
    <row r="34">
      <c r="C34" t="n">
        <v>26</v>
      </c>
      <c r="D34" s="9" t="str">
        <f>=HYPERLINK("#'Table 26'!A1", "When thinking about your experience with Google Search, are the following phrases good or bad descriptions of your experience?: Misleading")</f>
      </c>
      <c r="E34" s="15" t="str">
        <f>=HYPERLINK("#'Full Results'!A239", "239")</f>
      </c>
      <c r="F34" t="s">
        <v>119</v>
      </c>
    </row>
    <row r="35">
      <c r="C35" t="n">
        <v>27</v>
      </c>
      <c r="D35" s="9" t="str">
        <f>=HYPERLINK("#'Table 27'!A1", "Grid Summary: When thinking about your experience with Google Assistant, are the following phrases good or bad descriptions of your experience?")</f>
      </c>
      <c r="E35" s="8"/>
      <c r="F35" t="s">
        <v>151</v>
      </c>
    </row>
    <row r="36">
      <c r="C36" t="n">
        <v>28</v>
      </c>
      <c r="D36" s="9" t="str">
        <f>=HYPERLINK("#'Table 28'!A1", "When thinking about your experience with Google Assistant, are the following phrases good or bad descriptions of your experience?: Fast")</f>
      </c>
      <c r="E36" s="15" t="str">
        <f>=HYPERLINK("#'Full Results'!A248", "248")</f>
      </c>
      <c r="F36" t="s">
        <v>151</v>
      </c>
    </row>
    <row r="37">
      <c r="C37" t="n">
        <v>29</v>
      </c>
      <c r="D37" s="9" t="str">
        <f>=HYPERLINK("#'Table 29'!A1", "When thinking about your experience with Google Assistant, are the following phrases good or bad descriptions of your experience?: Comprehensive")</f>
      </c>
      <c r="E37" s="15" t="str">
        <f>=HYPERLINK("#'Full Results'!A257", "257")</f>
      </c>
      <c r="F37" t="s">
        <v>151</v>
      </c>
    </row>
    <row r="38">
      <c r="C38" t="n">
        <v>30</v>
      </c>
      <c r="D38" s="9" t="str">
        <f>=HYPERLINK("#'Table 30'!A1", "When thinking about your experience with Google Assistant, are the following phrases good or bad descriptions of your experience?: Trustworthy")</f>
      </c>
      <c r="E38" s="15" t="str">
        <f>=HYPERLINK("#'Full Results'!A266", "266")</f>
      </c>
      <c r="F38" t="s">
        <v>151</v>
      </c>
    </row>
    <row r="39">
      <c r="C39" t="n">
        <v>31</v>
      </c>
      <c r="D39" s="9" t="str">
        <f>=HYPERLINK("#'Table 31'!A1", "When thinking about your experience with Google Assistant, are the following phrases good or bad descriptions of your experience?: Accurate")</f>
      </c>
      <c r="E39" s="15" t="str">
        <f>=HYPERLINK("#'Full Results'!A275", "275")</f>
      </c>
      <c r="F39" t="s">
        <v>151</v>
      </c>
    </row>
    <row r="40">
      <c r="C40" t="n">
        <v>32</v>
      </c>
      <c r="D40" s="9" t="str">
        <f>=HYPERLINK("#'Table 32'!A1", "When thinking about your experience with Google Assistant, are the following phrases good or bad descriptions of your experience?: Reliable")</f>
      </c>
      <c r="E40" s="15" t="str">
        <f>=HYPERLINK("#'Full Results'!A284", "284")</f>
      </c>
      <c r="F40" t="s">
        <v>151</v>
      </c>
    </row>
    <row r="41">
      <c r="C41" t="n">
        <v>33</v>
      </c>
      <c r="D41" s="9" t="str">
        <f>=HYPERLINK("#'Table 33'!A1", "When thinking about your experience with Google Assistant, are the following phrases good or bad descriptions of your experience?: Relevant")</f>
      </c>
      <c r="E41" s="15" t="str">
        <f>=HYPERLINK("#'Full Results'!A293", "293")</f>
      </c>
      <c r="F41" t="s">
        <v>151</v>
      </c>
    </row>
    <row r="42">
      <c r="C42" t="n">
        <v>34</v>
      </c>
      <c r="D42" s="9" t="str">
        <f>=HYPERLINK("#'Table 34'!A1", "When thinking about your experience with Google Assistant, are the following phrases good or bad descriptions of your experience?: Helpful")</f>
      </c>
      <c r="E42" s="15" t="str">
        <f>=HYPERLINK("#'Full Results'!A302", "302")</f>
      </c>
      <c r="F42" t="s">
        <v>151</v>
      </c>
    </row>
    <row r="43">
      <c r="C43" t="n">
        <v>35</v>
      </c>
      <c r="D43" s="9" t="str">
        <f>=HYPERLINK("#'Table 35'!A1", "When thinking about your experience with Google Assistant, are the following phrases good or bad descriptions of your experience?: Easy to use")</f>
      </c>
      <c r="E43" s="15" t="str">
        <f>=HYPERLINK("#'Full Results'!A311", "311")</f>
      </c>
      <c r="F43" t="s">
        <v>151</v>
      </c>
    </row>
    <row r="44">
      <c r="C44" t="n">
        <v>36</v>
      </c>
      <c r="D44" s="9" t="str">
        <f>=HYPERLINK("#'Table 36'!A1", "When thinking about your experience with Google Assistant, are the following phrases good or bad descriptions of your experience?: Saves me time")</f>
      </c>
      <c r="E44" s="15" t="str">
        <f>=HYPERLINK("#'Full Results'!A320", "320")</f>
      </c>
      <c r="F44" t="s">
        <v>151</v>
      </c>
    </row>
    <row r="45">
      <c r="C45" t="n">
        <v>37</v>
      </c>
      <c r="D45" s="9" t="str">
        <f>=HYPERLINK("#'Table 37'!A1", "When thinking about your experience with Google Assistant, are the following phrases good or bad descriptions of your experience?: Confusing")</f>
      </c>
      <c r="E45" s="15" t="str">
        <f>=HYPERLINK("#'Full Results'!A329", "329")</f>
      </c>
      <c r="F45" t="s">
        <v>151</v>
      </c>
    </row>
    <row r="46">
      <c r="C46" t="n">
        <v>38</v>
      </c>
      <c r="D46" s="9" t="str">
        <f>=HYPERLINK("#'Table 38'!A1", "When thinking about your experience with Google Assistant, are the following phrases good or bad descriptions of your experience?: Misleading")</f>
      </c>
      <c r="E46" s="15" t="str">
        <f>=HYPERLINK("#'Full Results'!A338", "338")</f>
      </c>
      <c r="F46" t="s">
        <v>151</v>
      </c>
    </row>
    <row r="47">
      <c r="C47" t="n">
        <v>39</v>
      </c>
      <c r="D47" s="9" t="str">
        <f>=HYPERLINK("#'Table 39'!A1", "Grid Summary: Which of the following have you used Google Search or Google Shopping to do in the last month?")</f>
      </c>
      <c r="E47" s="8"/>
      <c r="F47" t="s">
        <v>119</v>
      </c>
    </row>
    <row r="48">
      <c r="C48" t="n">
        <v>40</v>
      </c>
      <c r="D48" s="9" t="str">
        <f>=HYPERLINK("#'Table 40'!A1", "Which of the following have you used Google Search or Google Shopping to do in the last month?: Find a local business")</f>
      </c>
      <c r="E48" s="15" t="str">
        <f>=HYPERLINK("#'Full Results'!A347", "347")</f>
      </c>
      <c r="F48" t="s">
        <v>119</v>
      </c>
    </row>
    <row r="49">
      <c r="C49" t="n">
        <v>41</v>
      </c>
      <c r="D49" s="9" t="str">
        <f>=HYPERLINK("#'Table 41'!A1", "Which of the following have you used Google Search or Google Shopping to do in the last month?: Compare the prices of products or services")</f>
      </c>
      <c r="E49" s="15" t="str">
        <f>=HYPERLINK("#'Full Results'!A352", "352")</f>
      </c>
      <c r="F49" t="s">
        <v>119</v>
      </c>
    </row>
    <row r="50">
      <c r="C50" t="n">
        <v>42</v>
      </c>
      <c r="D50" s="9" t="str">
        <f>=HYPERLINK("#'Table 42'!A1", "Which of the following have you used Google Search or Google Shopping to do in the last month?: Look for deals or discounts")</f>
      </c>
      <c r="E50" s="15" t="str">
        <f>=HYPERLINK("#'Full Results'!A357", "357")</f>
      </c>
      <c r="F50" t="s">
        <v>119</v>
      </c>
    </row>
    <row r="51">
      <c r="C51" t="n">
        <v>43</v>
      </c>
      <c r="D51" s="9" t="str">
        <f>=HYPERLINK("#'Table 43'!A1", " You said that you had used Google Search or Google Shopping to compare the prices of products or services. Overall, how helpful or unhelpful would you say you find the ability to do this?")</f>
      </c>
      <c r="E51" s="15" t="str">
        <f>=HYPERLINK("#'Full Results'!A362", "362")</f>
      </c>
      <c r="F51" t="s">
        <v>178</v>
      </c>
    </row>
    <row r="52">
      <c r="C52" t="n">
        <v>44</v>
      </c>
      <c r="D52" s="9" t="str">
        <f>=HYPERLINK("#'Table 44'!A1", "Grid Summary: How often, on average, would you say that you used Google Search to learn the following?")</f>
      </c>
      <c r="E52" s="8"/>
      <c r="F52" t="s">
        <v>119</v>
      </c>
    </row>
    <row r="53">
      <c r="C53" t="n">
        <v>45</v>
      </c>
      <c r="D53" s="9" t="str">
        <f>=HYPERLINK("#'Table 45'!A1", "How often, on average, would you say that you used Google Search to learn the following?: Learn a new skill in your personal life")</f>
      </c>
      <c r="E53" s="15" t="str">
        <f>=HYPERLINK("#'Full Results'!A371", "371")</f>
      </c>
      <c r="F53" t="s">
        <v>119</v>
      </c>
    </row>
    <row r="54">
      <c r="C54" t="n">
        <v>46</v>
      </c>
      <c r="D54" s="9" t="str">
        <f>=HYPERLINK("#'Table 46'!A1", "How often, on average, would you say that you used Google Search to learn the following?: Look for a new job")</f>
      </c>
      <c r="E54" s="15" t="str">
        <f>=HYPERLINK("#'Full Results'!A383", "383")</f>
      </c>
      <c r="F54" t="s">
        <v>119</v>
      </c>
    </row>
    <row r="55">
      <c r="C55" t="n">
        <v>47</v>
      </c>
      <c r="D55" s="9" t="str">
        <f>=HYPERLINK("#'Table 47'!A1", "How often, on average, would you say that you used Google Search to learn the following?: Learn a technical or digital skill for your job")</f>
      </c>
      <c r="E55" s="15" t="str">
        <f>=HYPERLINK("#'Full Results'!A395", "395")</f>
      </c>
      <c r="F55" t="s">
        <v>119</v>
      </c>
    </row>
    <row r="56">
      <c r="C56" t="n">
        <v>48</v>
      </c>
      <c r="D56" s="9" t="str">
        <f>=HYPERLINK("#'Table 48'!A1", "How often, on average, would you say that you used Google Search to learn the following?: Learn soft skills for your job (eg time management, communication skills etc)")</f>
      </c>
      <c r="E56" s="15" t="str">
        <f>=HYPERLINK("#'Full Results'!A407", "407")</f>
      </c>
      <c r="F56" t="s">
        <v>119</v>
      </c>
    </row>
    <row r="57">
      <c r="C57" t="n">
        <v>49</v>
      </c>
      <c r="D57" s="9" t="str">
        <f>=HYPERLINK("#'Table 49'!A1", " Which of the following comes closest to your experience?")</f>
      </c>
      <c r="E57" s="15" t="str">
        <f>=HYPERLINK("#'Full Results'!A419", "419")</f>
      </c>
      <c r="F57" t="s">
        <v>60</v>
      </c>
    </row>
    <row r="58">
      <c r="C58" t="n">
        <v>50</v>
      </c>
      <c r="D58" s="9" t="str">
        <f>=HYPERLINK("#'Table 50'!A1", "Grid Summary: Which of the following have you used Google Maps to do in the last month?")</f>
      </c>
      <c r="E58" s="8"/>
      <c r="F58" t="s">
        <v>207</v>
      </c>
    </row>
    <row r="59">
      <c r="C59" t="n">
        <v>51</v>
      </c>
      <c r="D59" s="9" t="str">
        <f>=HYPERLINK("#'Table 51'!A1", "Which of the following have you used Google Maps to do in the last month?: Find a local business")</f>
      </c>
      <c r="E59" s="15" t="str">
        <f>=HYPERLINK("#'Full Results'!A426", "426")</f>
      </c>
      <c r="F59" t="s">
        <v>207</v>
      </c>
    </row>
    <row r="60">
      <c r="C60" t="n">
        <v>52</v>
      </c>
      <c r="D60" s="9" t="str">
        <f>=HYPERLINK("#'Table 52'!A1", "Which of the following have you used Google Maps to do in the last month?: Find out if a local shop or business is open")</f>
      </c>
      <c r="E60" s="15" t="str">
        <f>=HYPERLINK("#'Full Results'!A432", "432")</f>
      </c>
      <c r="F60" t="s">
        <v>207</v>
      </c>
    </row>
    <row r="61">
      <c r="C61" t="n">
        <v>53</v>
      </c>
      <c r="D61" s="9" t="str">
        <f>=HYPERLINK("#'Table 53'!A1", "Which of the following have you used Google Maps to do in the last month?: Get directions while traveling")</f>
      </c>
      <c r="E61" s="15" t="str">
        <f>=HYPERLINK("#'Full Results'!A438", "438")</f>
      </c>
      <c r="F61" t="s">
        <v>207</v>
      </c>
    </row>
    <row r="62">
      <c r="C62" t="n">
        <v>54</v>
      </c>
      <c r="D62" s="9" t="str">
        <f>=HYPERLINK("#'Table 54'!A1", "Which of the following have you used Google Maps to do in the last month?: Avoid traffic congestion or public transport delays")</f>
      </c>
      <c r="E62" s="15" t="str">
        <f>=HYPERLINK("#'Full Results'!A444", "444")</f>
      </c>
      <c r="F62" t="s">
        <v>207</v>
      </c>
    </row>
    <row r="63">
      <c r="C63" t="n">
        <v>55</v>
      </c>
      <c r="D63" s="9" t="str">
        <f>=HYPERLINK("#'Table 55'!A1", "Which of the following have you used Google Maps to do in the last month?: For walking or cycling routes")</f>
      </c>
      <c r="E63" s="15" t="str">
        <f>=HYPERLINK("#'Full Results'!A450", "450")</f>
      </c>
      <c r="F63" t="s">
        <v>207</v>
      </c>
    </row>
    <row r="64">
      <c r="C64" t="n">
        <v>56</v>
      </c>
      <c r="D64" s="9" t="str">
        <f>=HYPERLINK("#'Table 56'!A1", "Which of the following have you used Google Maps to do in the last month?: For public transport routes/times")</f>
      </c>
      <c r="E64" s="15" t="str">
        <f>=HYPERLINK("#'Full Results'!A456", "456")</f>
      </c>
      <c r="F64" t="s">
        <v>207</v>
      </c>
    </row>
    <row r="65">
      <c r="C65" t="n">
        <v>57</v>
      </c>
      <c r="D65" s="9" t="str">
        <f>=HYPERLINK("#'Table 57'!A1", "Which of the following have you used Google Maps to do in the last month?: Search for the most fuel efficient route to a destination")</f>
      </c>
      <c r="E65" s="15" t="str">
        <f>=HYPERLINK("#'Full Results'!A462", "462")</f>
      </c>
      <c r="F65" t="s">
        <v>207</v>
      </c>
    </row>
    <row r="66">
      <c r="C66" t="n">
        <v>58</v>
      </c>
      <c r="D66" s="9" t="str">
        <f>=HYPERLINK("#'Table 58'!A1", "Grid Summary: Which, if any, of the following Google tools or services do you use regularly as part of your job?")</f>
      </c>
      <c r="E66" s="8"/>
      <c r="F66" t="s">
        <v>220</v>
      </c>
    </row>
    <row r="67">
      <c r="C67" t="n">
        <v>59</v>
      </c>
      <c r="D67" s="9" t="str">
        <f>=HYPERLINK("#'Table 59'!A1", "Which, if any, of the following Google tools or services do you use regularly as part of your job?: Google Search")</f>
      </c>
      <c r="E67" s="15" t="str">
        <f>=HYPERLINK("#'Full Results'!A468", "468")</f>
      </c>
      <c r="F67" t="s">
        <v>220</v>
      </c>
    </row>
    <row r="68">
      <c r="C68" t="n">
        <v>60</v>
      </c>
      <c r="D68" s="9" t="str">
        <f>=HYPERLINK("#'Table 60'!A1", "Which, if any, of the following Google tools or services do you use regularly as part of your job?: Google Workspace (eg Google Docs, Sheets, Slides and/or Drive)")</f>
      </c>
      <c r="E68" s="15" t="str">
        <f>=HYPERLINK("#'Full Results'!A474", "474")</f>
      </c>
      <c r="F68" t="s">
        <v>220</v>
      </c>
    </row>
    <row r="69">
      <c r="C69" t="n">
        <v>61</v>
      </c>
      <c r="D69" s="9" t="str">
        <f>=HYPERLINK("#'Table 61'!A1", "Which, if any, of the following Google tools or services do you use regularly as part of your job?: Gmail")</f>
      </c>
      <c r="E69" s="15" t="str">
        <f>=HYPERLINK("#'Full Results'!A480", "480")</f>
      </c>
      <c r="F69" t="s">
        <v>220</v>
      </c>
    </row>
    <row r="70">
      <c r="C70" t="n">
        <v>62</v>
      </c>
      <c r="D70" s="9" t="str">
        <f>=HYPERLINK("#'Table 62'!A1", "Which, if any, of the following Google tools or services do you use regularly as part of your job?: Google Maps")</f>
      </c>
      <c r="E70" s="15" t="str">
        <f>=HYPERLINK("#'Full Results'!A486", "486")</f>
      </c>
      <c r="F70" t="s">
        <v>220</v>
      </c>
    </row>
    <row r="71">
      <c r="C71" t="n">
        <v>63</v>
      </c>
      <c r="D71" s="9" t="str">
        <f>=HYPERLINK("#'Table 63'!A1", "Which, if any, of the following Google tools or services do you use regularly as part of your job?: Google Translate")</f>
      </c>
      <c r="E71" s="15" t="str">
        <f>=HYPERLINK("#'Full Results'!A492", "492")</f>
      </c>
      <c r="F71" t="s">
        <v>220</v>
      </c>
    </row>
    <row r="72">
      <c r="C72" t="n">
        <v>64</v>
      </c>
      <c r="D72" s="9" t="str">
        <f>=HYPERLINK("#'Table 64'!A1", " Imagine you were unable to use any search engine. On average, how would this impact your ability to perform your job?")</f>
      </c>
      <c r="E72" s="15" t="str">
        <f>=HYPERLINK("#'Full Results'!A498", "498")</f>
      </c>
      <c r="F72" t="s">
        <v>220</v>
      </c>
    </row>
    <row r="73">
      <c r="C73" t="n">
        <v>65</v>
      </c>
      <c r="D73" s="9" t="str">
        <f>=HYPERLINK("#'Table 65'!A1", " Imagine you were unable to use Google Workspace specifically. On average, how would this impact your ability to perform your job? Google Workspace includes tools such as Google Docs, Google Sheets, Google Drive, and Google Meet.")</f>
      </c>
      <c r="E73" s="15" t="str">
        <f>=HYPERLINK("#'Full Results'!A506", "506")</f>
      </c>
      <c r="F73" t="s">
        <v>220</v>
      </c>
    </row>
    <row r="74">
      <c r="C74" t="n">
        <v>66</v>
      </c>
      <c r="D74" s="9" t="str">
        <f>=HYPERLINK("#'Table 66'!A1", " How important in your personal life would you say that environmental sustainability is when making decisions?")</f>
      </c>
      <c r="E74" s="15" t="str">
        <f>=HYPERLINK("#'Full Results'!A514", "514")</f>
      </c>
      <c r="F74" t="s">
        <v>60</v>
      </c>
    </row>
    <row r="75">
      <c r="C75" t="n">
        <v>67</v>
      </c>
      <c r="D75" s="9" t="str">
        <f>=HYPERLINK("#'Table 67'!A1", "Google tools offer multiple features to help make it easier to make more sustainable choices. Which, if any, of these features were you aware of?Please select all that apply.")</f>
      </c>
      <c r="E75" s="15" t="str">
        <f>=HYPERLINK("#'Full Results'!A525", "525")</f>
      </c>
      <c r="F75" t="s">
        <v>60</v>
      </c>
    </row>
    <row r="76">
      <c r="C76" t="n">
        <v>68</v>
      </c>
      <c r="D76" s="9" t="str">
        <f>=HYPERLINK("#'Table 68'!A1", " How likely do you think it is that the existence of these features makes it easier to make more informed, sustainable choices?")</f>
      </c>
      <c r="E76" s="15" t="str">
        <f>=HYPERLINK("#'Full Results'!A536", "536")</f>
      </c>
      <c r="F76" t="s">
        <v>60</v>
      </c>
    </row>
    <row r="77">
      <c r="C77" t="n">
        <v>69</v>
      </c>
      <c r="D77" s="9" t="str">
        <f>=HYPERLINK("#'Table 69'!A1", " There has recently been some discussion in the news about “Artificial Intelligence” or “AI”. This is where computers are used to carry out tasks which would normally need a human to do them. How much would you say you know about “AI”?")</f>
      </c>
      <c r="E77" s="15" t="str">
        <f>=HYPERLINK("#'Full Results'!A548", "548")</f>
      </c>
      <c r="F77" t="s">
        <v>60</v>
      </c>
    </row>
    <row r="78">
      <c r="C78" t="n">
        <v>70</v>
      </c>
      <c r="D78" s="9" t="str">
        <f>=HYPERLINK("#'Table 70'!A1", " Based on what you know, which of the following comes closest to your view?")</f>
      </c>
      <c r="E78" s="15" t="str">
        <f>=HYPERLINK("#'Full Results'!A556", "556")</f>
      </c>
      <c r="F78" t="s">
        <v>60</v>
      </c>
    </row>
    <row r="79">
      <c r="C79" t="n">
        <v>71</v>
      </c>
      <c r="D79" s="9" t="str">
        <f>=HYPERLINK("#'Table 71'!A1", "Grid Summary: How interested, if at all, would you be personally in using AI to do the following?")</f>
      </c>
      <c r="E79" s="8"/>
      <c r="F79" t="s">
        <v>60</v>
      </c>
    </row>
    <row r="80">
      <c r="C80" t="n">
        <v>72</v>
      </c>
      <c r="D80" s="9" t="str">
        <f>=HYPERLINK("#'Table 72'!A1", "How interested, if at all, would you be personally in using AI to do the following?: Track your medical data to alert you of a potential condition or health risk")</f>
      </c>
      <c r="E80" s="15" t="str">
        <f>=HYPERLINK("#'Full Results'!A563", "563")</f>
      </c>
      <c r="F80" t="s">
        <v>60</v>
      </c>
    </row>
    <row r="81">
      <c r="C81" t="n">
        <v>73</v>
      </c>
      <c r="D81" s="9" t="str">
        <f>=HYPERLINK("#'Table 73'!A1", "How interested, if at all, would you be personally in using AI to do the following?: Help advise you on how to live healthier ")</f>
      </c>
      <c r="E81" s="15" t="str">
        <f>=HYPERLINK("#'Full Results'!A575", "575")</f>
      </c>
      <c r="F81" t="s">
        <v>60</v>
      </c>
    </row>
    <row r="82">
      <c r="C82" t="n">
        <v>74</v>
      </c>
      <c r="D82" s="9" t="str">
        <f>=HYPERLINK("#'Table 74'!A1", "How interested, if at all, would you be personally in using AI to do the following?: Help reduce your household energy use")</f>
      </c>
      <c r="E82" s="15" t="str">
        <f>=HYPERLINK("#'Full Results'!A587", "587")</f>
      </c>
      <c r="F82" t="s">
        <v>60</v>
      </c>
    </row>
    <row r="83">
      <c r="C83" t="n">
        <v>75</v>
      </c>
      <c r="D83" s="9" t="str">
        <f>=HYPERLINK("#'Table 75'!A1", "How interested, if at all, would you be personally in using AI to do the following?: Helps protect you online (eg. filter out spam and protect from malware)")</f>
      </c>
      <c r="E83" s="15" t="str">
        <f>=HYPERLINK("#'Full Results'!A599", "599")</f>
      </c>
      <c r="F83" t="s">
        <v>60</v>
      </c>
    </row>
    <row r="84">
      <c r="C84" t="n">
        <v>76</v>
      </c>
      <c r="D84" s="9" t="str">
        <f>=HYPERLINK("#'Table 76'!A1", "How interested, if at all, would you be personally in using AI to do the following?: Make it easier for you to make environmentally friendly choices")</f>
      </c>
      <c r="E84" s="15" t="str">
        <f>=HYPERLINK("#'Full Results'!A611", "611")</f>
      </c>
      <c r="F84" t="s">
        <v>60</v>
      </c>
    </row>
    <row r="85">
      <c r="C85" t="n">
        <v>77</v>
      </c>
      <c r="D85" s="9" t="str">
        <f>=HYPERLINK("#'Table 77'!A1", "How interested, if at all, would you be personally in using AI to do the following?: Help process your government and customer service requests")</f>
      </c>
      <c r="E85" s="15" t="str">
        <f>=HYPERLINK("#'Full Results'!A623", "623")</f>
      </c>
      <c r="F85" t="s">
        <v>60</v>
      </c>
    </row>
    <row r="86">
      <c r="C86" t="n">
        <v>78</v>
      </c>
      <c r="D86" s="9" t="str">
        <f>=HYPERLINK("#'Table 78'!A1", "How interested, if at all, would you be personally in using AI to do the following?: Eliminate mindless or repetitive tasks at work")</f>
      </c>
      <c r="E86" s="15" t="str">
        <f>=HYPERLINK("#'Full Results'!A635", "635")</f>
      </c>
      <c r="F86" t="s">
        <v>60</v>
      </c>
    </row>
    <row r="87">
      <c r="C87" t="n">
        <v>79</v>
      </c>
      <c r="D87" s="9" t="str">
        <f>=HYPERLINK("#'Table 79'!A1", "Grid Summary: And would you  support or oppose AI being used more widely in society to do the following?")</f>
      </c>
      <c r="E87" s="8"/>
      <c r="F87" t="s">
        <v>60</v>
      </c>
    </row>
    <row r="88">
      <c r="C88" t="n">
        <v>80</v>
      </c>
      <c r="D88" s="9" t="str">
        <f>=HYPERLINK("#'Table 80'!A1", "And would you  support or oppose AI being used more widely in society to do the following?: Process government and customer service requests faster and more efficiently")</f>
      </c>
      <c r="E88" s="15" t="str">
        <f>=HYPERLINK("#'Full Results'!A647", "647")</f>
      </c>
      <c r="F88" t="s">
        <v>60</v>
      </c>
    </row>
    <row r="89">
      <c r="C89" t="n">
        <v>81</v>
      </c>
      <c r="D89" s="9" t="str">
        <f>=HYPERLINK("#'Table 81'!A1", "And would you  support or oppose AI being used more widely in society to do the following?: Increase the productivity of workers and businesses")</f>
      </c>
      <c r="E89" s="15" t="str">
        <f>=HYPERLINK("#'Full Results'!A659", "659")</f>
      </c>
      <c r="F89" t="s">
        <v>60</v>
      </c>
    </row>
    <row r="90">
      <c r="C90" t="n">
        <v>82</v>
      </c>
      <c r="D90" s="9" t="str">
        <f>=HYPERLINK("#'Table 82'!A1", "And would you  support or oppose AI being used more widely in society to do the following?: Better managing road traffic to reduce congestion")</f>
      </c>
      <c r="E90" s="15" t="str">
        <f>=HYPERLINK("#'Full Results'!A671", "671")</f>
      </c>
      <c r="F90" t="s">
        <v>60</v>
      </c>
    </row>
    <row r="91">
      <c r="C91" t="n">
        <v>83</v>
      </c>
      <c r="D91" s="9" t="str">
        <f>=HYPERLINK("#'Table 83'!A1", "And would you  support or oppose AI being used more widely in society to do the following?: Providing personalised AI tutors and education at school")</f>
      </c>
      <c r="E91" s="15" t="str">
        <f>=HYPERLINK("#'Full Results'!A683", "683")</f>
      </c>
      <c r="F91" t="s">
        <v>60</v>
      </c>
    </row>
    <row r="92">
      <c r="C92" t="n">
        <v>84</v>
      </c>
      <c r="D92" s="9" t="str">
        <f>=HYPERLINK("#'Table 84'!A1", "And would you  support or oppose AI being used more widely in society to do the following?: Make advancements in medicine development")</f>
      </c>
      <c r="E92" s="15" t="str">
        <f>=HYPERLINK("#'Full Results'!A695", "695")</f>
      </c>
      <c r="F92" t="s">
        <v>60</v>
      </c>
    </row>
    <row r="93">
      <c r="C93" t="n">
        <v>85</v>
      </c>
      <c r="D93" s="9" t="str">
        <f>=HYPERLINK("#'Table 85'!A1", "And would you  support or oppose AI being used more widely in society to do the following?: Monitor the health of certain crops and foods to protect food supplies")</f>
      </c>
      <c r="E93" s="15" t="str">
        <f>=HYPERLINK("#'Full Results'!A707", "707")</f>
      </c>
      <c r="F93" t="s">
        <v>60</v>
      </c>
    </row>
    <row r="94">
      <c r="C94" t="n">
        <v>86</v>
      </c>
      <c r="D94" s="9" t="str">
        <f>=HYPERLINK("#'Table 86'!A1", "And would you  support or oppose AI being used more widely in society to do the following?: Reduce the risks people face from extreme weather events (e.g. wildfires, flooding, heatwaves)")</f>
      </c>
      <c r="E94" s="15" t="str">
        <f>=HYPERLINK("#'Full Results'!A719", "719")</f>
      </c>
      <c r="F94" t="s">
        <v>60</v>
      </c>
    </row>
    <row r="95">
      <c r="C95" t="n">
        <v>87</v>
      </c>
      <c r="D95" s="9" t="str">
        <f>=HYPERLINK("#'Table 87'!A1", "And would you  support or oppose AI being used more widely in society to do the following?: Reduce carbon emissions by managing energy use")</f>
      </c>
      <c r="E95" s="15" t="str">
        <f>=HYPERLINK("#'Full Results'!A731", "731")</f>
      </c>
      <c r="F95" t="s">
        <v>60</v>
      </c>
    </row>
    <row r="96">
      <c r="C96" t="n">
        <v>88</v>
      </c>
      <c r="D96" s="9" t="str">
        <f>=HYPERLINK("#'Table 88'!A1", "And would you  support or oppose AI being used more widely in society to do the following?: Manage water quality to ensure a safe supply of water")</f>
      </c>
      <c r="E96" s="15" t="str">
        <f>=HYPERLINK("#'Full Results'!A743", "743")</f>
      </c>
      <c r="F96" t="s">
        <v>60</v>
      </c>
    </row>
    <row r="97">
      <c r="C97" t="n">
        <v>89</v>
      </c>
      <c r="D97" s="9" t="str">
        <f>=HYPERLINK("#'Table 89'!A1", " In general, how likely do you think it is that you will explore more AI powered tools in the next year?")</f>
      </c>
      <c r="E97" s="15" t="str">
        <f>=HYPERLINK("#'Full Results'!A755", "755")</f>
      </c>
      <c r="F97" t="s">
        <v>60</v>
      </c>
    </row>
    <row r="98">
      <c r="C98" t="n">
        <v>90</v>
      </c>
      <c r="D98" s="9" t="str">
        <f>=HYPERLINK("#'Table 90'!A1", "Grid Summary: If you were to guess, which of the following tools make use of AI?")</f>
      </c>
      <c r="E98" s="8"/>
      <c r="F98" t="s">
        <v>60</v>
      </c>
    </row>
    <row r="99">
      <c r="C99" t="n">
        <v>91</v>
      </c>
      <c r="D99" s="9" t="str">
        <f>=HYPERLINK("#'Table 91'!A1", "If you were to guess, which of the following tools make use of AI?: Google Search")</f>
      </c>
      <c r="E99" s="15" t="str">
        <f>=HYPERLINK("#'Full Results'!A767", "767")</f>
      </c>
      <c r="F99" t="s">
        <v>60</v>
      </c>
    </row>
    <row r="100">
      <c r="C100" t="n">
        <v>92</v>
      </c>
      <c r="D100" s="9" t="str">
        <f>=HYPERLINK("#'Table 92'!A1", "If you were to guess, which of the following tools make use of AI?: YouTube")</f>
      </c>
      <c r="E100" s="15" t="str">
        <f>=HYPERLINK("#'Full Results'!A773", "773")</f>
      </c>
      <c r="F100" t="s">
        <v>60</v>
      </c>
    </row>
    <row r="101">
      <c r="C101" t="n">
        <v>93</v>
      </c>
      <c r="D101" s="9" t="str">
        <f>=HYPERLINK("#'Table 93'!A1", "If you were to guess, which of the following tools make use of AI?: Google Maps")</f>
      </c>
      <c r="E101" s="15" t="str">
        <f>=HYPERLINK("#'Full Results'!A779", "779")</f>
      </c>
      <c r="F101" t="s">
        <v>60</v>
      </c>
    </row>
    <row r="102">
      <c r="C102" t="n">
        <v>94</v>
      </c>
      <c r="D102" s="9" t="str">
        <f>=HYPERLINK("#'Table 94'!A1", "If you were to guess, which of the following tools make use of AI?: Google Workspace (Google Docs, Sheets, Slides and Drive)")</f>
      </c>
      <c r="E102" s="15" t="str">
        <f>=HYPERLINK("#'Full Results'!A785", "785")</f>
      </c>
      <c r="F102" t="s">
        <v>60</v>
      </c>
    </row>
    <row r="103">
      <c r="C103" t="n">
        <v>95</v>
      </c>
      <c r="D103" s="9" t="str">
        <f>=HYPERLINK("#'Table 95'!A1", "If you were to guess, which of the following tools make use of AI?: Gmail")</f>
      </c>
      <c r="E103" s="15" t="str">
        <f>=HYPERLINK("#'Full Results'!A791", "791")</f>
      </c>
      <c r="F103" t="s">
        <v>60</v>
      </c>
    </row>
    <row r="104">
      <c r="C104" t="n">
        <v>96</v>
      </c>
      <c r="D104" s="9" t="str">
        <f>=HYPERLINK("#'Table 96'!A1", "If you were to guess, which of the following tools make use of AI?: Google Translate")</f>
      </c>
      <c r="E104" s="15" t="str">
        <f>=HYPERLINK("#'Full Results'!A797", "797")</f>
      </c>
      <c r="F104" t="s">
        <v>60</v>
      </c>
    </row>
    <row r="105">
      <c r="C105" t="n">
        <v>97</v>
      </c>
      <c r="D105" s="9" t="str">
        <f>=HYPERLINK("#'Table 97'!A1", "If you were to guess, which of the following tools make use of AI?: Google Assistant")</f>
      </c>
      <c r="E105" s="15" t="str">
        <f>=HYPERLINK("#'Full Results'!A803", "803")</f>
      </c>
      <c r="F105" t="s">
        <v>60</v>
      </c>
    </row>
    <row r="106">
      <c r="C106" t="n">
        <v>98</v>
      </c>
      <c r="D106" s="9" t="str">
        <f>=HYPERLINK("#'Table 98'!A1", " How worried are you that AI powered tools will be able to do your job better than you in the future?")</f>
      </c>
      <c r="E106" s="15" t="str">
        <f>=HYPERLINK("#'Full Results'!A809", "809")</f>
      </c>
      <c r="F106" t="s">
        <v>60</v>
      </c>
    </row>
    <row r="107">
      <c r="C107" t="n">
        <v>99</v>
      </c>
      <c r="D107" s="9" t="str">
        <f>=HYPERLINK("#'Table 99'!A1", " In the last year, AI tools that are used to generate text or images (“generative AI”) have become much more prominent. Examples of text based generative AI tools include Bard, ChatGPT, and Bing Chat, while image tools include Dall-E, Stable Diff...")</f>
      </c>
      <c r="E107" s="15" t="str">
        <f>=HYPERLINK("#'Full Results'!A818", "818")</f>
      </c>
      <c r="F107" t="s">
        <v>60</v>
      </c>
    </row>
    <row r="108">
      <c r="C108" t="n">
        <v>100</v>
      </c>
      <c r="D108" s="9" t="str">
        <f>=HYPERLINK("#'Table 100'!A1", " When, if ever, do you plan to use generative AI tools as part of your job?")</f>
      </c>
      <c r="E108" s="15" t="str">
        <f>=HYPERLINK("#'Full Results'!A827", "827")</f>
      </c>
      <c r="F108" t="s">
        <v>220</v>
      </c>
    </row>
    <row r="109">
      <c r="C109" t="n">
        <v>101</v>
      </c>
      <c r="D109" s="9" t="str">
        <f>=HYPERLINK("#'Table 101'!A1", " Imagine you had to choose between the following options. Would you prefer to keep access to Google Search or go without access to Google Search for one month and get paid €0.50? ")</f>
      </c>
      <c r="E109" s="15" t="str">
        <f>=HYPERLINK("#'Full Results'!A836", "836")</f>
      </c>
      <c r="F109" t="s">
        <v>347</v>
      </c>
    </row>
    <row r="110">
      <c r="C110" t="n">
        <v>102</v>
      </c>
      <c r="D110" s="9" t="str">
        <f>=HYPERLINK("#'Table 102'!A1", " Imagine you had to choose between the following options. Would you prefer to keep access to Google Search or go without access to Google Search for one month and get paid €1? ")</f>
      </c>
      <c r="E110" s="15" t="str">
        <f>=HYPERLINK("#'Full Results'!A842", "842")</f>
      </c>
      <c r="F110" t="s">
        <v>347</v>
      </c>
    </row>
    <row r="111">
      <c r="C111" t="n">
        <v>103</v>
      </c>
      <c r="D111" s="9" t="str">
        <f>=HYPERLINK("#'Table 103'!A1", " Imagine you had to choose between the following options. Would you prefer to keep access to Google Search or go without access to Google Search for one month and get paid €2.50? ")</f>
      </c>
      <c r="E111" s="15" t="str">
        <f>=HYPERLINK("#'Full Results'!A848", "848")</f>
      </c>
      <c r="F111" t="s">
        <v>347</v>
      </c>
    </row>
    <row r="112">
      <c r="C112" t="n">
        <v>104</v>
      </c>
      <c r="D112" s="9" t="str">
        <f>=HYPERLINK("#'Table 104'!A1", " Imagine you had to choose between the following options. Would you prefer to keep access to Google Search or go without access to Google Search for one month and get paid €5? ")</f>
      </c>
      <c r="E112" s="15" t="str">
        <f>=HYPERLINK("#'Full Results'!A854", "854")</f>
      </c>
      <c r="F112" t="s">
        <v>347</v>
      </c>
    </row>
    <row r="113">
      <c r="C113" t="n">
        <v>105</v>
      </c>
      <c r="D113" s="9" t="str">
        <f>=HYPERLINK("#'Table 105'!A1", " Imagine you had to choose between the following options. Would you prefer to keep access to Google Search or go without access to Google Search for one month and get paid €10? ")</f>
      </c>
      <c r="E113" s="15" t="str">
        <f>=HYPERLINK("#'Full Results'!A860", "860")</f>
      </c>
      <c r="F113" t="s">
        <v>347</v>
      </c>
    </row>
    <row r="114">
      <c r="C114" t="n">
        <v>106</v>
      </c>
      <c r="D114" s="9" t="str">
        <f>=HYPERLINK("#'Table 106'!A1", " Imagine you had to choose between the following options. Would you prefer to keep access to Google Search or go without access to Google Search for one month and get paid €20? ")</f>
      </c>
      <c r="E114" s="15" t="str">
        <f>=HYPERLINK("#'Full Results'!A866", "866")</f>
      </c>
      <c r="F114" t="s">
        <v>347</v>
      </c>
    </row>
    <row r="115">
      <c r="C115" t="n">
        <v>107</v>
      </c>
      <c r="D115" s="9" t="str">
        <f>=HYPERLINK("#'Table 107'!A1", " Imagine you had to choose between the following options. Would you prefer to keep access to Google Search or go without access to Google Search for one month and get paid €50? ")</f>
      </c>
      <c r="E115" s="15" t="str">
        <f>=HYPERLINK("#'Full Results'!A872", "872")</f>
      </c>
      <c r="F115" t="s">
        <v>347</v>
      </c>
    </row>
    <row r="116">
      <c r="C116" t="n">
        <v>108</v>
      </c>
      <c r="D116" s="9" t="str">
        <f>=HYPERLINK("#'Table 108'!A1", " Imagine you had to choose between the following options. Would you prefer to keep access to Google Search or go without access to Google Search for one month and get paid €100? ")</f>
      </c>
      <c r="E116" s="15" t="str">
        <f>=HYPERLINK("#'Full Results'!A878", "878")</f>
      </c>
      <c r="F116" t="s">
        <v>347</v>
      </c>
    </row>
    <row r="117">
      <c r="C117" t="n">
        <v>109</v>
      </c>
      <c r="D117" s="9" t="str">
        <f>=HYPERLINK("#'Table 109'!A1", " Imagine you had to choose between the following options. Would you prefer to keep access to Google Search or go without access to Google Search for one month and get paid €200? ")</f>
      </c>
      <c r="E117" s="15" t="str">
        <f>=HYPERLINK("#'Full Results'!A884", "884")</f>
      </c>
      <c r="F117" t="s">
        <v>347</v>
      </c>
    </row>
    <row r="118">
      <c r="C118" t="n">
        <v>110</v>
      </c>
      <c r="D118" s="9" t="str">
        <f>=HYPERLINK("#'Table 110'!A1", " Imagine you had to choose between the following options. Would you prefer to keep access to Google Search or go without access to Google Search for one month and get paid €500? ")</f>
      </c>
      <c r="E118" s="15" t="str">
        <f>=HYPERLINK("#'Full Results'!A890", "890")</f>
      </c>
      <c r="F118" t="s">
        <v>347</v>
      </c>
    </row>
    <row r="119">
      <c r="C119" t="n">
        <v>111</v>
      </c>
      <c r="D119" s="9" t="str">
        <f>=HYPERLINK("#'Table 111'!A1", " Imagine you had to choose between the following options. Would you prefer to keep access to Google Maps or go without access to Google Maps for one month and get paid €0.50? ")</f>
      </c>
      <c r="E119" s="15" t="str">
        <f>=HYPERLINK("#'Full Results'!A896", "896")</f>
      </c>
      <c r="F119" t="s">
        <v>347</v>
      </c>
    </row>
    <row r="120">
      <c r="C120" t="n">
        <v>112</v>
      </c>
      <c r="D120" s="9" t="str">
        <f>=HYPERLINK("#'Table 112'!A1", " Imagine you had to choose between the following options. Would you prefer to keep access to Google Maps or go without access to Google Maps for one month and get paid €1? ")</f>
      </c>
      <c r="E120" s="15" t="str">
        <f>=HYPERLINK("#'Full Results'!A902", "902")</f>
      </c>
      <c r="F120" t="s">
        <v>347</v>
      </c>
    </row>
    <row r="121">
      <c r="C121" t="n">
        <v>113</v>
      </c>
      <c r="D121" s="9" t="str">
        <f>=HYPERLINK("#'Table 113'!A1", " Imagine you had to choose between the following options. Would you prefer to keep access to Google Maps or go without access to Google Maps for one month and get paid €2.50? ")</f>
      </c>
      <c r="E121" s="15" t="str">
        <f>=HYPERLINK("#'Full Results'!A908", "908")</f>
      </c>
      <c r="F121" t="s">
        <v>347</v>
      </c>
    </row>
    <row r="122">
      <c r="C122" t="n">
        <v>114</v>
      </c>
      <c r="D122" s="9" t="str">
        <f>=HYPERLINK("#'Table 114'!A1", " Imagine you had to choose between the following options. Would you prefer to keep access to Google Maps or go without access to Google Maps for one month and get paid €5? ")</f>
      </c>
      <c r="E122" s="15" t="str">
        <f>=HYPERLINK("#'Full Results'!A914", "914")</f>
      </c>
      <c r="F122" t="s">
        <v>347</v>
      </c>
    </row>
    <row r="123">
      <c r="C123" t="n">
        <v>115</v>
      </c>
      <c r="D123" s="9" t="str">
        <f>=HYPERLINK("#'Table 115'!A1", " Imagine you had to choose between the following options. Would you prefer to keep access to Google Maps or go without access to Google Maps for one month and get paid €10? ")</f>
      </c>
      <c r="E123" s="15" t="str">
        <f>=HYPERLINK("#'Full Results'!A920", "920")</f>
      </c>
      <c r="F123" t="s">
        <v>347</v>
      </c>
    </row>
    <row r="124">
      <c r="C124" t="n">
        <v>116</v>
      </c>
      <c r="D124" s="9" t="str">
        <f>=HYPERLINK("#'Table 116'!A1", " Imagine you had to choose between the following options. Would you prefer to keep access to Google Maps or go without access to Google Maps for one month and get paid €20? ")</f>
      </c>
      <c r="E124" s="15" t="str">
        <f>=HYPERLINK("#'Full Results'!A926", "926")</f>
      </c>
      <c r="F124" t="s">
        <v>347</v>
      </c>
    </row>
    <row r="125">
      <c r="C125" t="n">
        <v>117</v>
      </c>
      <c r="D125" s="9" t="str">
        <f>=HYPERLINK("#'Table 117'!A1", " Imagine you had to choose between the following options. Would you prefer to keep access to Google Maps or go without access to Google Maps for one month and get paid €50? ")</f>
      </c>
      <c r="E125" s="15" t="str">
        <f>=HYPERLINK("#'Full Results'!A932", "932")</f>
      </c>
      <c r="F125" t="s">
        <v>347</v>
      </c>
    </row>
    <row r="126">
      <c r="C126" t="n">
        <v>118</v>
      </c>
      <c r="D126" s="9" t="str">
        <f>=HYPERLINK("#'Table 118'!A1", " Imagine you had to choose between the following options. Would you prefer to keep access to Google Maps or go without access to Google Maps for one month and get paid €100? ")</f>
      </c>
      <c r="E126" s="15" t="str">
        <f>=HYPERLINK("#'Full Results'!A938", "938")</f>
      </c>
      <c r="F126" t="s">
        <v>347</v>
      </c>
    </row>
    <row r="127">
      <c r="C127" t="n">
        <v>119</v>
      </c>
      <c r="D127" s="9" t="str">
        <f>=HYPERLINK("#'Table 119'!A1", " Imagine you had to choose between the following options. Would you prefer to keep access to Google Maps or go without access to Google Maps for one month and get paid €200? ")</f>
      </c>
      <c r="E127" s="15" t="str">
        <f>=HYPERLINK("#'Full Results'!A944", "944")</f>
      </c>
      <c r="F127" t="s">
        <v>347</v>
      </c>
    </row>
    <row r="128">
      <c r="C128" t="n">
        <v>120</v>
      </c>
      <c r="D128" s="9" t="str">
        <f>=HYPERLINK("#'Table 120'!A1", " Imagine you had to choose between the following options. Would you prefer to keep access to Google Maps or go without access to Google Maps for one month and get paid €500? ")</f>
      </c>
      <c r="E128" s="15" t="str">
        <f>=HYPERLINK("#'Full Results'!A950", "950")</f>
      </c>
      <c r="F128" t="s">
        <v>347</v>
      </c>
    </row>
    <row r="129">
      <c r="C129" t="n">
        <v>121</v>
      </c>
      <c r="D129" s="9" t="str">
        <f>=HYPERLINK("#'Table 121'!A1", " Imagine you had to choose between the following options. Would you prefer to keep access to YouTube or go without access to YouTube for one month and get paid €0.50? ")</f>
      </c>
      <c r="E129" s="15" t="str">
        <f>=HYPERLINK("#'Full Results'!A956", "956")</f>
      </c>
      <c r="F129" t="s">
        <v>347</v>
      </c>
    </row>
    <row r="130">
      <c r="C130" t="n">
        <v>122</v>
      </c>
      <c r="D130" s="9" t="str">
        <f>=HYPERLINK("#'Table 122'!A1", " Imagine you had to choose between the following options. Would you prefer to keep access to YouTube or go without access to YouTube for one month and get paid €1? ")</f>
      </c>
      <c r="E130" s="15" t="str">
        <f>=HYPERLINK("#'Full Results'!A962", "962")</f>
      </c>
      <c r="F130" t="s">
        <v>347</v>
      </c>
    </row>
    <row r="131">
      <c r="C131" t="n">
        <v>123</v>
      </c>
      <c r="D131" s="9" t="str">
        <f>=HYPERLINK("#'Table 123'!A1", " Imagine you had to choose between the following options. Would you prefer to keep access to YouTube or go without access to YouTube for one month and get paid €2.50? ")</f>
      </c>
      <c r="E131" s="15" t="str">
        <f>=HYPERLINK("#'Full Results'!A968", "968")</f>
      </c>
      <c r="F131" t="s">
        <v>347</v>
      </c>
    </row>
    <row r="132">
      <c r="C132" t="n">
        <v>124</v>
      </c>
      <c r="D132" s="9" t="str">
        <f>=HYPERLINK("#'Table 124'!A1", " Imagine you had to choose between the following options. Would you prefer to keep access to YouTube or go without access to YouTube for one month and get paid €5? ")</f>
      </c>
      <c r="E132" s="15" t="str">
        <f>=HYPERLINK("#'Full Results'!A974", "974")</f>
      </c>
      <c r="F132" t="s">
        <v>347</v>
      </c>
    </row>
    <row r="133">
      <c r="C133" t="n">
        <v>125</v>
      </c>
      <c r="D133" s="9" t="str">
        <f>=HYPERLINK("#'Table 125'!A1", " Imagine you had to choose between the following options. Would you prefer to keep access to YouTube or go without access to YouTube for one month and get paid €10? ")</f>
      </c>
      <c r="E133" s="15" t="str">
        <f>=HYPERLINK("#'Full Results'!A980", "980")</f>
      </c>
      <c r="F133" t="s">
        <v>347</v>
      </c>
    </row>
    <row r="134">
      <c r="C134" t="n">
        <v>126</v>
      </c>
      <c r="D134" s="9" t="str">
        <f>=HYPERLINK("#'Table 126'!A1", " Imagine you had to choose between the following options. Would you prefer to keep access to YouTube or go without access to YouTube for one month and get paid €20? ")</f>
      </c>
      <c r="E134" s="15" t="str">
        <f>=HYPERLINK("#'Full Results'!A986", "986")</f>
      </c>
      <c r="F134" t="s">
        <v>347</v>
      </c>
    </row>
    <row r="135">
      <c r="C135" t="n">
        <v>127</v>
      </c>
      <c r="D135" s="9" t="str">
        <f>=HYPERLINK("#'Table 127'!A1", " Imagine you had to choose between the following options. Would you prefer to keep access to YouTube or go without access to YouTube for one month and get paid €50? ")</f>
      </c>
      <c r="E135" s="15" t="str">
        <f>=HYPERLINK("#'Full Results'!A992", "992")</f>
      </c>
      <c r="F135" t="s">
        <v>347</v>
      </c>
    </row>
    <row r="136">
      <c r="C136" t="n">
        <v>128</v>
      </c>
      <c r="D136" s="9" t="str">
        <f>=HYPERLINK("#'Table 128'!A1", " Imagine you had to choose between the following options. Would you prefer to keep access to YouTube or go without access to YouTube for one month and get paid €100? ")</f>
      </c>
      <c r="E136" s="15" t="str">
        <f>=HYPERLINK("#'Full Results'!A998", "998")</f>
      </c>
      <c r="F136" t="s">
        <v>347</v>
      </c>
    </row>
    <row r="137">
      <c r="C137" t="n">
        <v>129</v>
      </c>
      <c r="D137" s="9" t="str">
        <f>=HYPERLINK("#'Table 129'!A1", " Imagine you had to choose between the following options. Would you prefer to keep access to YouTube or go without access to YouTube for one month and get paid €200? ")</f>
      </c>
      <c r="E137" s="15" t="str">
        <f>=HYPERLINK("#'Full Results'!A1004", "1004")</f>
      </c>
      <c r="F137" t="s">
        <v>347</v>
      </c>
    </row>
    <row r="138">
      <c r="C138" t="n">
        <v>130</v>
      </c>
      <c r="D138" s="9" t="str">
        <f>=HYPERLINK("#'Table 130'!A1", " Imagine you had to choose between the following options. Would you prefer to keep access to YouTube or go without access to YouTube for one month and get paid €500? ")</f>
      </c>
      <c r="E138" s="15" t="str">
        <f>=HYPERLINK("#'Full Results'!A1010", "1010")</f>
      </c>
      <c r="F138" t="s">
        <v>347</v>
      </c>
    </row>
    <row r="139">
      <c r="C139" t="n">
        <v>131</v>
      </c>
      <c r="D139" s="9" t="str">
        <f>=HYPERLINK("#'Table 131'!A1", " Imagine you had to choose between the following options. Would you prefer to keep access to Gmail or go without access to Gmail for one month and get paid €0.50? ")</f>
      </c>
      <c r="E139" s="15" t="str">
        <f>=HYPERLINK("#'Full Results'!A1016", "1016")</f>
      </c>
      <c r="F139" t="s">
        <v>347</v>
      </c>
    </row>
    <row r="140">
      <c r="C140" t="n">
        <v>132</v>
      </c>
      <c r="D140" s="9" t="str">
        <f>=HYPERLINK("#'Table 132'!A1", " Imagine you had to choose between the following options. Would you prefer to keep access to Gmail or go without access to Gmail for one month and get paid €1? ")</f>
      </c>
      <c r="E140" s="15" t="str">
        <f>=HYPERLINK("#'Full Results'!A1022", "1022")</f>
      </c>
      <c r="F140" t="s">
        <v>347</v>
      </c>
    </row>
    <row r="141">
      <c r="C141" t="n">
        <v>133</v>
      </c>
      <c r="D141" s="9" t="str">
        <f>=HYPERLINK("#'Table 133'!A1", " Imagine you had to choose between the following options. Would you prefer to keep access to Gmail or go without access to Gmail for one month and get paid €2.50? ")</f>
      </c>
      <c r="E141" s="15" t="str">
        <f>=HYPERLINK("#'Full Results'!A1028", "1028")</f>
      </c>
      <c r="F141" t="s">
        <v>347</v>
      </c>
    </row>
    <row r="142">
      <c r="C142" t="n">
        <v>134</v>
      </c>
      <c r="D142" s="9" t="str">
        <f>=HYPERLINK("#'Table 134'!A1", " Imagine you had to choose between the following options. Would you prefer to keep access to Gmail or go without access to Gmail for one month and get paid €5? ")</f>
      </c>
      <c r="E142" s="15" t="str">
        <f>=HYPERLINK("#'Full Results'!A1034", "1034")</f>
      </c>
      <c r="F142" t="s">
        <v>347</v>
      </c>
    </row>
    <row r="143">
      <c r="C143" t="n">
        <v>135</v>
      </c>
      <c r="D143" s="9" t="str">
        <f>=HYPERLINK("#'Table 135'!A1", " Imagine you had to choose between the following options. Would you prefer to keep access to Gmail or go without access to Gmail for one month and get paid €10? ")</f>
      </c>
      <c r="E143" s="15" t="str">
        <f>=HYPERLINK("#'Full Results'!A1040", "1040")</f>
      </c>
      <c r="F143" t="s">
        <v>347</v>
      </c>
    </row>
    <row r="144">
      <c r="C144" t="n">
        <v>136</v>
      </c>
      <c r="D144" s="9" t="str">
        <f>=HYPERLINK("#'Table 136'!A1", " Imagine you had to choose between the following options. Would you prefer to keep access to Gmail or go without access to Gmail for one month and get paid €20? ")</f>
      </c>
      <c r="E144" s="15" t="str">
        <f>=HYPERLINK("#'Full Results'!A1046", "1046")</f>
      </c>
      <c r="F144" t="s">
        <v>347</v>
      </c>
    </row>
    <row r="145">
      <c r="C145" t="n">
        <v>137</v>
      </c>
      <c r="D145" s="9" t="str">
        <f>=HYPERLINK("#'Table 137'!A1", " Imagine you had to choose between the following options. Would you prefer to keep access to Gmail or go without access to Gmail for one month and get paid €50? ")</f>
      </c>
      <c r="E145" s="15" t="str">
        <f>=HYPERLINK("#'Full Results'!A1052", "1052")</f>
      </c>
      <c r="F145" t="s">
        <v>347</v>
      </c>
    </row>
    <row r="146">
      <c r="C146" t="n">
        <v>138</v>
      </c>
      <c r="D146" s="9" t="str">
        <f>=HYPERLINK("#'Table 138'!A1", " Imagine you had to choose between the following options. Would you prefer to keep access to Gmail or go without access to Gmail for one month and get paid €100? ")</f>
      </c>
      <c r="E146" s="15" t="str">
        <f>=HYPERLINK("#'Full Results'!A1058", "1058")</f>
      </c>
      <c r="F146" t="s">
        <v>347</v>
      </c>
    </row>
    <row r="147">
      <c r="C147" t="n">
        <v>139</v>
      </c>
      <c r="D147" s="9" t="str">
        <f>=HYPERLINK("#'Table 139'!A1", " Imagine you had to choose between the following options. Would you prefer to keep access to Gmail or go without access to Gmail for one month and get paid €200? ")</f>
      </c>
      <c r="E147" s="15" t="str">
        <f>=HYPERLINK("#'Full Results'!A1064", "1064")</f>
      </c>
      <c r="F147" t="s">
        <v>347</v>
      </c>
    </row>
    <row r="148">
      <c r="C148" t="n">
        <v>140</v>
      </c>
      <c r="D148" s="9" t="str">
        <f>=HYPERLINK("#'Table 140'!A1", " Imagine you had to choose between the following options. Would you prefer to keep access to Gmail or go without access to Gmail for one month and get paid €500? ")</f>
      </c>
      <c r="E148" s="15" t="str">
        <f>=HYPERLINK("#'Full Results'!A1070", "1070")</f>
      </c>
      <c r="F148" t="s">
        <v>347</v>
      </c>
    </row>
    <row r="149">
      <c r="C149" t="n">
        <v>141</v>
      </c>
      <c r="D149" s="9" t="str">
        <f>=HYPERLINK("#'Table 141'!A1", " Imagine you had to choose between the following options. Would you prefer to keep access to Google Workspace (Google Docs, Sheets, Slides and Drive) or go without access to Google Workspace (Google Docs, Sheets, Slides and Drive) for one month a...")</f>
      </c>
      <c r="E149" s="15" t="str">
        <f>=HYPERLINK("#'Full Results'!A1076", "1076")</f>
      </c>
      <c r="F149" t="s">
        <v>347</v>
      </c>
    </row>
    <row r="150">
      <c r="C150" t="n">
        <v>142</v>
      </c>
      <c r="D150" s="9" t="str">
        <f>=HYPERLINK("#'Table 142'!A1", " Imagine you had to choose between the following options. Would you prefer to keep access to Google Workspace (Google Docs, Sheets, Slides and Drive) or go without access to Google Workspace (Google Docs, Sheets, Slides and Drive) for one month a...")</f>
      </c>
      <c r="E150" s="15" t="str">
        <f>=HYPERLINK("#'Full Results'!A1082", "1082")</f>
      </c>
      <c r="F150" t="s">
        <v>347</v>
      </c>
    </row>
    <row r="151">
      <c r="C151" t="n">
        <v>143</v>
      </c>
      <c r="D151" s="9" t="str">
        <f>=HYPERLINK("#'Table 143'!A1", " Imagine you had to choose between the following options. Would you prefer to keep access to Google Workspace (Google Docs, Sheets, Slides and Drive) or go without access to Google Workspace (Google Docs, Sheets, Slides and Drive) for one month a...")</f>
      </c>
      <c r="E151" s="15" t="str">
        <f>=HYPERLINK("#'Full Results'!A1088", "1088")</f>
      </c>
      <c r="F151" t="s">
        <v>347</v>
      </c>
    </row>
    <row r="152">
      <c r="C152" t="n">
        <v>144</v>
      </c>
      <c r="D152" s="9" t="str">
        <f>=HYPERLINK("#'Table 144'!A1", " Imagine you had to choose between the following options. Would you prefer to keep access to Google Workspace (Google Docs, Sheets, Slides and Drive) or go without access to Google Workspace (Google Docs, Sheets, Slides and Drive) for one month a...")</f>
      </c>
      <c r="E152" s="15" t="str">
        <f>=HYPERLINK("#'Full Results'!A1094", "1094")</f>
      </c>
      <c r="F152" t="s">
        <v>347</v>
      </c>
    </row>
    <row r="153">
      <c r="C153" t="n">
        <v>145</v>
      </c>
      <c r="D153" s="9" t="str">
        <f>=HYPERLINK("#'Table 145'!A1", " Imagine you had to choose between the following options. Would you prefer to keep access to Google Workspace (Google Docs, Sheets, Slides and Drive) or go without access to Google Workspace (Google Docs, Sheets, Slides and Drive) for one month a...")</f>
      </c>
      <c r="E153" s="15" t="str">
        <f>=HYPERLINK("#'Full Results'!A1100", "1100")</f>
      </c>
      <c r="F153" t="s">
        <v>347</v>
      </c>
    </row>
    <row r="154">
      <c r="C154" t="n">
        <v>146</v>
      </c>
      <c r="D154" s="9" t="str">
        <f>=HYPERLINK("#'Table 146'!A1", " Imagine you had to choose between the following options. Would you prefer to keep access to Google Workspace (Google Docs, Sheets, Slides and Drive) or go without access to Google Workspace (Google Docs, Sheets, Slides and Drive) for one month a...")</f>
      </c>
      <c r="E154" s="15" t="str">
        <f>=HYPERLINK("#'Full Results'!A1106", "1106")</f>
      </c>
      <c r="F154" t="s">
        <v>347</v>
      </c>
    </row>
    <row r="155">
      <c r="C155" t="n">
        <v>147</v>
      </c>
      <c r="D155" s="9" t="str">
        <f>=HYPERLINK("#'Table 147'!A1", " Imagine you had to choose between the following options. Would you prefer to keep access to Google Workspace (Google Docs, Sheets, Slides and Drive) or go without access to Google Workspace (Google Docs, Sheets, Slides and Drive) for one month a...")</f>
      </c>
      <c r="E155" s="15" t="str">
        <f>=HYPERLINK("#'Full Results'!A1112", "1112")</f>
      </c>
      <c r="F155" t="s">
        <v>347</v>
      </c>
    </row>
    <row r="156">
      <c r="C156" t="n">
        <v>148</v>
      </c>
      <c r="D156" s="9" t="str">
        <f>=HYPERLINK("#'Table 148'!A1", " Imagine you had to choose between the following options. Would you prefer to keep access to Google Workspace (Google Docs, Sheets, Slides and Drive) or go without access to Google Workspace (Google Docs, Sheets, Slides and Drive)for one month an...")</f>
      </c>
      <c r="E156" s="15" t="str">
        <f>=HYPERLINK("#'Full Results'!A1118", "1118")</f>
      </c>
      <c r="F156" t="s">
        <v>347</v>
      </c>
    </row>
    <row r="157">
      <c r="C157" t="n">
        <v>149</v>
      </c>
      <c r="D157" s="9" t="str">
        <f>=HYPERLINK("#'Table 149'!A1", " Imagine you had to choose between the following options. Would you prefer to keep access to Google Workspace (Google Docs, Sheets, Slides and Drive) or go without access to Google Workspace (Google Docs, Sheets, Slides and Drive) for one month a...")</f>
      </c>
      <c r="E157" s="15" t="str">
        <f>=HYPERLINK("#'Full Results'!A1124", "1124")</f>
      </c>
      <c r="F157" t="s">
        <v>347</v>
      </c>
    </row>
    <row r="158">
      <c r="C158" t="n">
        <v>150</v>
      </c>
      <c r="D158" s="9" t="str">
        <f>=HYPERLINK("#'Table 150'!A1", " Imagine you had to choose between the following options. Would you prefer to keep access to Google Workspace (Google Docs, Sheets, Slides and Drive) or go without access to Google Workspace (Google Docs, Sheets, Slides and Drive) for one month a...")</f>
      </c>
      <c r="E158" s="15" t="str">
        <f>=HYPERLINK("#'Full Results'!A1130", "1130")</f>
      </c>
      <c r="F158" t="s">
        <v>347</v>
      </c>
    </row>
    <row r="159">
      <c r="C159" t="n">
        <v>151</v>
      </c>
      <c r="D159" s="9" t="str">
        <f>=HYPERLINK("#'Table 151'!A1", "Which of the following types of content do you or your household currently have paid subscriptions for?Please select all that apply")</f>
      </c>
      <c r="E159" s="15" t="str">
        <f>=HYPERLINK("#'Full Results'!A1136", "1136")</f>
      </c>
      <c r="F159" t="s">
        <v>60</v>
      </c>
    </row>
    <row r="160">
      <c r="C160" t="n">
        <v>152</v>
      </c>
      <c r="D160" s="9" t="str">
        <f>=HYPERLINK("#'Table 152'!A1", "And which of the following types of content would you or your household definitely NOT pay for?Please select all that apply.")</f>
      </c>
      <c r="E160" s="15" t="str">
        <f>=HYPERLINK("#'Full Results'!A1151", "1151")</f>
      </c>
      <c r="F160" t="s">
        <v>60</v>
      </c>
    </row>
    <row r="161">
      <c r="C161" t="n">
        <v>153</v>
      </c>
      <c r="D161" s="9" t="str">
        <f>=HYPERLINK("#'Table 153'!A1", "Which, if any, of the following products do you think have been the most helpful innovations of the last thirty years?Please select up to ten.")</f>
      </c>
      <c r="E161" s="15" t="str">
        <f>=HYPERLINK("#'Full Results'!A1166", "1166")</f>
      </c>
      <c r="F161" t="s">
        <v>60</v>
      </c>
    </row>
    <row r="162">
      <c r="C162" t="n">
        <v>154</v>
      </c>
      <c r="D162" s="9" t="str">
        <f>=HYPERLINK("#'Table 154'!A1", " Overall, how familiar are you with Google’s work with AI?")</f>
      </c>
      <c r="E162" s="15" t="str">
        <f>=HYPERLINK("#'Full Results'!A1204", "1204")</f>
      </c>
      <c r="F162" t="s">
        <v>60</v>
      </c>
    </row>
    <row r="163">
      <c r="C163" t="n">
        <v>155</v>
      </c>
      <c r="D163" s="9" t="str">
        <f>=HYPERLINK("#'Table 155'!A1", "Grid Summary: As far as you are aware, in your opinion are the following phrases good or bad descriptions of Google’s work with AI?")</f>
      </c>
      <c r="E163" s="8"/>
      <c r="F163" t="s">
        <v>60</v>
      </c>
    </row>
    <row r="164">
      <c r="C164" t="n">
        <v>156</v>
      </c>
      <c r="D164" s="9" t="str">
        <f>=HYPERLINK("#'Table 156'!A1", "As far as you are aware, in your opinion are the following phrases good or bad descriptions of Google’s work with AI?: World leader")</f>
      </c>
      <c r="E164" s="15" t="str">
        <f>=HYPERLINK("#'Full Results'!A1213", "1213")</f>
      </c>
      <c r="F164" t="s">
        <v>60</v>
      </c>
    </row>
    <row r="165">
      <c r="C165" t="n">
        <v>157</v>
      </c>
      <c r="D165" s="9" t="str">
        <f>=HYPERLINK("#'Table 157'!A1", "As far as you are aware, in your opinion are the following phrases good or bad descriptions of Google’s work with AI?: Responsible approach")</f>
      </c>
      <c r="E165" s="15" t="str">
        <f>=HYPERLINK("#'Full Results'!A1222", "1222")</f>
      </c>
      <c r="F165" t="s">
        <v>60</v>
      </c>
    </row>
    <row r="166">
      <c r="C166" t="n">
        <v>158</v>
      </c>
      <c r="D166" s="9" t="str">
        <f>=HYPERLINK("#'Table 158'!A1", "As far as you are aware, in your opinion are the following phrases good or bad descriptions of Google’s work with AI?: Bold approach")</f>
      </c>
      <c r="E166" s="15" t="str">
        <f>=HYPERLINK("#'Full Results'!A1231", "1231")</f>
      </c>
      <c r="F166" t="s">
        <v>60</v>
      </c>
    </row>
    <row r="167">
      <c r="C167" t="n">
        <v>159</v>
      </c>
      <c r="D167" s="9" t="str">
        <f>=HYPERLINK("#'Table 159'!A1", "As far as you are aware, in your opinion are the following phrases good or bad descriptions of Google’s work with AI?: Safe approach")</f>
      </c>
      <c r="E167" s="15" t="str">
        <f>=HYPERLINK("#'Full Results'!A1240", "1240")</f>
      </c>
      <c r="F167" t="s">
        <v>60</v>
      </c>
    </row>
    <row r="168">
      <c r="C168" t="n">
        <v>160</v>
      </c>
      <c r="D168" s="9" t="str">
        <f>=HYPERLINK("#'Table 160'!A1", "As far as you are aware, in your opinion are the following phrases good or bad descriptions of Google’s work with AI?: Transparent")</f>
      </c>
      <c r="E168" s="15" t="str">
        <f>=HYPERLINK("#'Full Results'!A1249", "1249")</f>
      </c>
      <c r="F168" t="s">
        <v>60</v>
      </c>
    </row>
    <row r="169">
      <c r="C169" t="n">
        <v>161</v>
      </c>
      <c r="D169" s="9" t="str">
        <f>=HYPERLINK("#'Table 161'!A1", "As far as you are aware, in your opinion are the following phrases good or bad descriptions of Google’s work with AI?: Prevents AI misuse or harm")</f>
      </c>
      <c r="E169" s="15" t="str">
        <f>=HYPERLINK("#'Full Results'!A1258", "1258")</f>
      </c>
      <c r="F169" t="s">
        <v>60</v>
      </c>
    </row>
    <row r="170">
      <c r="C170" t="n">
        <v>162</v>
      </c>
      <c r="D170" s="9" t="str">
        <f>=HYPERLINK("#'Table 162'!A1", "As far as you are aware, in your opinion are the following phrases good or bad descriptions of Google’s work with AI?: Follows clear guidelines for ethical AI development and release")</f>
      </c>
      <c r="E170" s="15" t="str">
        <f>=HYPERLINK("#'Full Results'!A1267", "1267")</f>
      </c>
      <c r="F170" t="s">
        <v>60</v>
      </c>
    </row>
    <row r="171">
      <c r="C171" t="n">
        <v>163</v>
      </c>
      <c r="D171" s="9" t="str">
        <f>=HYPERLINK("#'Table 163'!A1", "As far as you are aware, in your opinion are the following phrases good or bad descriptions of Google’s work with AI?: Unbiased")</f>
      </c>
      <c r="E171" s="15" t="str">
        <f>=HYPERLINK("#'Full Results'!A1276", "1276")</f>
      </c>
      <c r="F171" t="s">
        <v>60</v>
      </c>
    </row>
    <row r="172">
      <c r="C172" t="n">
        <v>164</v>
      </c>
      <c r="D172" s="9" t="str">
        <f>=HYPERLINK("#'Table 164'!A1", "As far as you are aware, in your opinion are the following phrases good or bad descriptions of Google’s work with AI?: Reckless")</f>
      </c>
      <c r="E172" s="15" t="str">
        <f>=HYPERLINK("#'Full Results'!A1285", "1285")</f>
      </c>
      <c r="F172" t="s">
        <v>60</v>
      </c>
    </row>
    <row r="173">
      <c r="C173" t="n">
        <v>165</v>
      </c>
      <c r="D173" s="9" t="str">
        <f>=HYPERLINK("#'Table 165'!A1", "As far as you are aware, in your opinion are the following phrases good or bad descriptions of Google’s work with AI?: Slow")</f>
      </c>
      <c r="E173" s="15" t="str">
        <f>=HYPERLINK("#'Full Results'!A1294", "1294")</f>
      </c>
      <c r="F173" t="s">
        <v>60</v>
      </c>
    </row>
    <row r="174">
      <c r="C174" t="n">
        <v>166</v>
      </c>
      <c r="D174" s="9" t="str">
        <f>=HYPERLINK("#'Table 166'!A1", " You said that you expect to use AI tools at your job in the future, or already use AI tools for your job. Do you think this will make you more or less productive?")</f>
      </c>
      <c r="E174" s="15" t="str">
        <f>=HYPERLINK("#'Full Results'!A1303", "1303")</f>
      </c>
      <c r="F174" t="s">
        <v>523</v>
      </c>
    </row>
    <row r="175">
      <c r="C175" t="n">
        <v>167</v>
      </c>
      <c r="D175" s="9" t="str">
        <f>=HYPERLINK("#'Table 167'!A1", "Grid Summary: Thinking back to your last full day of work, how long did you have to spend doing the following types of task?")</f>
      </c>
      <c r="E175" s="8"/>
      <c r="F175" t="s">
        <v>60</v>
      </c>
    </row>
    <row r="176">
      <c r="C176" t="n">
        <v>168</v>
      </c>
      <c r="D176" s="9" t="str">
        <f>=HYPERLINK("#'Table 168'!A1", "Thinking back to your last full day of work, how long did you have to spend doing the following types of task?: Writing or reading email	 ")</f>
      </c>
      <c r="E176" s="15" t="str">
        <f>=HYPERLINK("#'Full Results'!A1312", "1312")</f>
      </c>
      <c r="F176" t="s">
        <v>60</v>
      </c>
    </row>
    <row r="177">
      <c r="C177" t="n">
        <v>169</v>
      </c>
      <c r="D177" s="9" t="str">
        <f>=HYPERLINK("#'Table 169'!A1", "Thinking back to your last full day of work, how long did you have to spend doing the following types of task?: Researching a topic online	 ")</f>
      </c>
      <c r="E177" s="15" t="str">
        <f>=HYPERLINK("#'Full Results'!A1323", "1323")</f>
      </c>
      <c r="F177" t="s">
        <v>60</v>
      </c>
    </row>
    <row r="178">
      <c r="C178" t="n">
        <v>170</v>
      </c>
      <c r="D178" s="9" t="str">
        <f>=HYPERLINK("#'Table 170'!A1", "Thinking back to your last full day of work, how long did you have to spend doing the following types of task?: Writing or editing a document")</f>
      </c>
      <c r="E178" s="15" t="str">
        <f>=HYPERLINK("#'Full Results'!A1334", "1334")</f>
      </c>
      <c r="F178" t="s">
        <v>60</v>
      </c>
    </row>
    <row r="179">
      <c r="C179" t="n">
        <v>171</v>
      </c>
      <c r="D179" s="9" t="str">
        <f>=HYPERLINK("#'Table 171'!A1", "Thinking back to your last full day of work, how long did you have to spend doing the following types of task?: Creating or analysing a spreadsheet")</f>
      </c>
      <c r="E179" s="15" t="str">
        <f>=HYPERLINK("#'Full Results'!A1345", "1345")</f>
      </c>
      <c r="F179" t="s">
        <v>60</v>
      </c>
    </row>
    <row r="180">
      <c r="C180" t="n">
        <v>172</v>
      </c>
      <c r="D180" s="9" t="str">
        <f>=HYPERLINK("#'Table 172'!A1", "Thinking back to your last full day of work, how long did you have to spend doing the following types of task?: Writing or editing a slide show")</f>
      </c>
      <c r="E180" s="15" t="str">
        <f>=HYPERLINK("#'Full Results'!A1356", "1356")</f>
      </c>
      <c r="F180" t="s">
        <v>60</v>
      </c>
    </row>
    <row r="181">
      <c r="C181" t="n">
        <v>173</v>
      </c>
      <c r="D181" s="9" t="str">
        <f>=HYPERLINK("#'Table 173'!A1", "Thinking back to your last full day of work, how long did you have to spend doing the following types of task?: Attending meetings")</f>
      </c>
      <c r="E181" s="15" t="str">
        <f>=HYPERLINK("#'Full Results'!A1367", "1367")</f>
      </c>
      <c r="F181" t="s">
        <v>60</v>
      </c>
    </row>
    <row r="182">
      <c r="C182" t="n">
        <v>174</v>
      </c>
      <c r="D182" s="9" t="str">
        <f>=HYPERLINK("#'Table 174'!A1", "When learning new skills for work, which of the following tools have you ever used to learn the following from scratch? Basic digital skills (e.g. basic word processing/spreadsheets/presentation software)By “from scratch”, we mean that before lea...")</f>
      </c>
      <c r="E182" s="15" t="str">
        <f>=HYPERLINK("#'Full Results'!A1378", "1378")</f>
      </c>
      <c r="F182" t="s">
        <v>220</v>
      </c>
    </row>
    <row r="183">
      <c r="C183" t="n">
        <v>175</v>
      </c>
      <c r="D183" s="9" t="str">
        <f>=HYPERLINK("#'Table 175'!A1", "When learning new skills for work, which of the following tools have you ever used to learn the following from scratch? Advanced word processing/spreadsheet/presentation software skillsBy “from scratch”, we mean that before learning you had no or...")</f>
      </c>
      <c r="E183" s="15" t="str">
        <f>=HYPERLINK("#'Full Results'!A1389", "1389")</f>
      </c>
      <c r="F183" t="s">
        <v>220</v>
      </c>
    </row>
    <row r="184">
      <c r="C184" t="n">
        <v>176</v>
      </c>
      <c r="D184" s="9" t="str">
        <f>=HYPERLINK("#'Table 176'!A1", "When learning new skills for work, which of the following tools have you ever used to learn the following from scratch? Project management software (e.g. SAP, Microsoft Project)By “from scratch”, we mean that before learning you had no or limited...")</f>
      </c>
      <c r="E184" s="15" t="str">
        <f>=HYPERLINK("#'Full Results'!A1400", "1400")</f>
      </c>
      <c r="F184" t="s">
        <v>220</v>
      </c>
    </row>
    <row r="185">
      <c r="C185" t="n">
        <v>177</v>
      </c>
      <c r="D185" s="9" t="str">
        <f>=HYPERLINK("#'Table 177'!A1", "When learning new skills for work, which of the following tools have you ever used to learn the following from scratch? Programming (e.g  in Java, SQL, Python)By “from scratch”, we mean that before learning you had no or limited ability in these ...")</f>
      </c>
      <c r="E185" s="15" t="str">
        <f>=HYPERLINK("#'Full Results'!A1411", "1411")</f>
      </c>
      <c r="F185" t="s">
        <v>220</v>
      </c>
    </row>
    <row r="186">
      <c r="C186" t="n">
        <v>178</v>
      </c>
      <c r="D186" s="9" t="str">
        <f>=HYPERLINK("#'Table 178'!A1", "When learning new skills for work, which of the following tools have you ever used to learn the following from scratch? Networking supportBy “from scratch”, we mean that before learning you had no or limited ability in these areas")</f>
      </c>
      <c r="E186" s="15" t="str">
        <f>=HYPERLINK("#'Full Results'!A1422", "1422")</f>
      </c>
      <c r="F186" t="s">
        <v>220</v>
      </c>
    </row>
    <row r="187">
      <c r="C187" t="n">
        <v>179</v>
      </c>
      <c r="D187" s="9" t="str">
        <f>=HYPERLINK("#'Table 179'!A1", "When learning new skills for work, which of the following tools have you ever used to learn the following from scratch? Big data analysis (e.g. in R, Stata and other data science tools)By “from scratch”, we mean that before learning you had no or...")</f>
      </c>
      <c r="E187" s="15" t="str">
        <f>=HYPERLINK("#'Full Results'!A1433", "1433")</f>
      </c>
      <c r="F187" t="s">
        <v>220</v>
      </c>
    </row>
    <row r="188">
      <c r="C188" t="n">
        <v>180</v>
      </c>
      <c r="D188" s="9" t="str">
        <f>=HYPERLINK("#'Table 180'!A1", "When learning new skills for work, which of the following tools have you ever used to learn the following from scratch? Digital creative design (e.g. Photoshop, Final Cut)By “from scratch”, we mean that before learning you had no or limited abili...")</f>
      </c>
      <c r="E188" s="15" t="str">
        <f>=HYPERLINK("#'Full Results'!A1444", "1444")</f>
      </c>
      <c r="F188" t="s">
        <v>220</v>
      </c>
    </row>
    <row r="189">
      <c r="C189" t="n">
        <v>181</v>
      </c>
      <c r="D189" s="9" t="str">
        <f>=HYPERLINK("#'Table 181'!A1", "When learning new skills for work, which of the following tools have you ever used to learn the following from scratch? Client relationship management software (e.g. Salesforce)By “from scratch”, we mean that before learning you had no or limited...")</f>
      </c>
      <c r="E189" s="15" t="str">
        <f>=HYPERLINK("#'Full Results'!A1455", "1455")</f>
      </c>
      <c r="F189" t="s">
        <v>220</v>
      </c>
    </row>
    <row r="190">
      <c r="C190" t="n">
        <v>182</v>
      </c>
      <c r="D190" s="9" t="str">
        <f>=HYPERLINK("#'Table 182'!A1", "When learning new skills for work, which of the following tools have you ever used to learn the following from scratch? Digital marketing and analytics (e.g. Google analytics)By “from scratch”, we mean that before learning you had no or limited a...")</f>
      </c>
      <c r="E190" s="15" t="str">
        <f>=HYPERLINK("#'Full Results'!A1466", "1466")</f>
      </c>
      <c r="F190" t="s">
        <v>220</v>
      </c>
    </row>
    <row r="191">
      <c r="C191" t="n">
        <v>183</v>
      </c>
      <c r="D191" s="9" t="str">
        <f>=HYPERLINK("#'Table 183'!A1", "When learning new skills for work, which of the following tools have you ever used to learn the following from scratch? Manufacturing and physical design (e.g. Computer Aided Design (CAD) softwareBy “from scratch”, we mean that before learning yo...")</f>
      </c>
      <c r="E191" s="15" t="str">
        <f>=HYPERLINK("#'Full Results'!A1477", "1477")</f>
      </c>
      <c r="F191" t="s">
        <v>220</v>
      </c>
    </row>
    <row r="192">
      <c r="C192" t="n">
        <v>184</v>
      </c>
      <c r="D192" s="9" t="str">
        <f>=HYPERLINK("#'Table 184'!A1", "You said you used self-directed internet research to learn a skill from scratch. Which tools were important to you for this?")</f>
      </c>
      <c r="E192" s="15" t="str">
        <f>=HYPERLINK("#'Full Results'!A1488", "1488")</f>
      </c>
      <c r="F192" t="s">
        <v>569</v>
      </c>
    </row>
  </sheetData>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8" xSplit="2" topLeftCell="C9" activePane="bottomRight" state="frozen"/>
      <selection pane="bottomRight"/>
    </sheetView>
  </sheetViews>
  <sheetFormatPr defaultRowHeight="15.0" baseColWidth="10"/>
  <cols>
    <col min="2" max="2" width="20.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 t="s">
        <v>570</v>
      </c>
    </row>
    <row r="5" ht="30" customHeight="1">
      <c r="B5" s="14"/>
      <c r="C5" s="14"/>
      <c r="D5" s="14" t="s">
        <v>47</v>
      </c>
      <c r="E5" s="14"/>
      <c r="F5" s="14"/>
      <c r="G5" s="14" t="s">
        <v>48</v>
      </c>
      <c r="H5" s="14"/>
      <c r="I5" s="14"/>
      <c r="J5" s="14"/>
      <c r="K5" s="14"/>
      <c r="L5" s="14"/>
      <c r="M5" s="14"/>
      <c r="N5" s="14" t="s">
        <v>49</v>
      </c>
      <c r="O5" s="14"/>
      <c r="P5" s="14"/>
      <c r="Q5" s="14"/>
      <c r="R5" s="14"/>
      <c r="S5" s="14"/>
      <c r="T5" s="14" t="s">
        <v>50</v>
      </c>
      <c r="U5" s="14"/>
      <c r="V5" s="14"/>
      <c r="W5" s="14"/>
      <c r="X5" s="14"/>
      <c r="Y5" s="14" t="s">
        <v>51</v>
      </c>
      <c r="Z5" s="14"/>
      <c r="AA5" s="14"/>
      <c r="AB5" s="14"/>
      <c r="AC5" s="14"/>
      <c r="AD5" s="14"/>
      <c r="AE5" s="14"/>
      <c r="AF5" s="14" t="s">
        <v>42</v>
      </c>
      <c r="AG5" s="14"/>
      <c r="AH5" s="14" t="s">
        <v>43</v>
      </c>
      <c r="AI5" s="14"/>
      <c r="AJ5" s="14" t="s">
        <v>52</v>
      </c>
      <c r="AK5" s="14"/>
      <c r="AL5" s="1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2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2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11">
      <c r="B11" s="7" t="s">
        <v>59</v>
      </c>
    </row>
    <row r="12">
      <c r="B12" s="26" t="s">
        <v>60</v>
      </c>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row>
    <row r="13">
      <c r="B13" t="s">
        <v>53</v>
      </c>
      <c r="C13" s="19" t="n">
        <v>0.617876924306828</v>
      </c>
      <c r="D13" s="19" t="n">
        <v>0.658136766274245</v>
      </c>
      <c r="E13" s="19" t="n">
        <v>0.578775531098176</v>
      </c>
      <c r="F13" s="19"/>
      <c r="G13" s="19" t="n">
        <v>0.494875526339516</v>
      </c>
      <c r="H13" s="19" t="n">
        <v>0.573437147668421</v>
      </c>
      <c r="I13" s="19" t="n">
        <v>0.596203061454041</v>
      </c>
      <c r="J13" s="19" t="n">
        <v>0.731842357171683</v>
      </c>
      <c r="K13" s="19" t="n">
        <v>0.733973071416561</v>
      </c>
      <c r="L13" s="19" t="n">
        <v>0.555797815158397</v>
      </c>
      <c r="M13" s="19"/>
      <c r="N13" s="19" t="n">
        <v>0.524095248652161</v>
      </c>
      <c r="O13" s="19" t="n">
        <v>0.633334295144193</v>
      </c>
      <c r="P13" s="19" t="n">
        <v>0.627672891979031</v>
      </c>
      <c r="Q13" s="19" t="n">
        <v>0.643520566594463</v>
      </c>
      <c r="R13" s="19" t="n">
        <v>0.596308557642621</v>
      </c>
      <c r="S13" s="19"/>
      <c r="T13" s="19" t="n">
        <v>0.607374402954664</v>
      </c>
      <c r="U13" s="19" t="n">
        <v>0.605458583272155</v>
      </c>
      <c r="V13" s="19" t="n">
        <v>0.62761459392829</v>
      </c>
      <c r="W13" s="19" t="n">
        <v>0.617258504127092</v>
      </c>
      <c r="X13" s="19"/>
      <c r="Y13" s="19" t="n">
        <v>0.622878111175675</v>
      </c>
      <c r="Z13" s="19" t="n">
        <v>0.657744395459706</v>
      </c>
      <c r="AA13" s="19" t="n">
        <v>0.566797408531407</v>
      </c>
      <c r="AB13" s="19" t="n">
        <v>0.695804534843804</v>
      </c>
      <c r="AC13" s="19" t="n">
        <v>0.524067355186579</v>
      </c>
      <c r="AD13" s="19" t="n">
        <v>0.820668274551686</v>
      </c>
      <c r="AE13" s="19"/>
      <c r="AF13" s="19" t="n">
        <v>1</v>
      </c>
      <c r="AG13" s="19"/>
      <c r="AH13" s="19" t="n">
        <v>0.626855794272774</v>
      </c>
      <c r="AI13" s="19"/>
      <c r="AJ13" s="19" t="n">
        <v>0.601931922909513</v>
      </c>
      <c r="AK13" s="19" t="n">
        <v>0.615934599670885</v>
      </c>
      <c r="AL13" s="19" t="n">
        <v>0.677766754419116</v>
      </c>
    </row>
    <row r="14">
      <c r="B14" t="s">
        <v>54</v>
      </c>
      <c r="C14" s="19" t="n">
        <v>0.358228490815635</v>
      </c>
      <c r="D14" s="19" t="n">
        <v>0.344887694553912</v>
      </c>
      <c r="E14" s="19" t="n">
        <v>0.370331637525192</v>
      </c>
      <c r="F14" s="19"/>
      <c r="G14" s="19" t="n">
        <v>0.588638323703308</v>
      </c>
      <c r="H14" s="19" t="n">
        <v>0.603206523592366</v>
      </c>
      <c r="I14" s="19" t="n">
        <v>0.463665267048896</v>
      </c>
      <c r="J14" s="19" t="n">
        <v>0.241582712884642</v>
      </c>
      <c r="K14" s="19" t="n">
        <v>0.19239678283345</v>
      </c>
      <c r="L14" s="19" t="n">
        <v>0.222592611817274</v>
      </c>
      <c r="M14" s="19"/>
      <c r="N14" s="19" t="n">
        <v>0.42593515248676</v>
      </c>
      <c r="O14" s="19" t="n">
        <v>0.267667874645018</v>
      </c>
      <c r="P14" s="19" t="n">
        <v>0.298903190458966</v>
      </c>
      <c r="Q14" s="19" t="n">
        <v>0.370962104892921</v>
      </c>
      <c r="R14" s="19" t="n">
        <v>0.559824743890254</v>
      </c>
      <c r="S14" s="19"/>
      <c r="T14" s="19" t="n">
        <v>0.273492891805298</v>
      </c>
      <c r="U14" s="19" t="n">
        <v>0.290202122749017</v>
      </c>
      <c r="V14" s="19" t="n">
        <v>0.377590795914155</v>
      </c>
      <c r="W14" s="19" t="n">
        <v>0.537308490797153</v>
      </c>
      <c r="X14" s="19"/>
      <c r="Y14" s="19" t="n">
        <v>0.478942357313402</v>
      </c>
      <c r="Z14" s="19" t="n">
        <v>0.351438230559821</v>
      </c>
      <c r="AA14" s="19" t="n">
        <v>0.223718161185621</v>
      </c>
      <c r="AB14" s="19" t="n">
        <v>0.240289703382703</v>
      </c>
      <c r="AC14" s="19" t="n">
        <v>0.445870937379736</v>
      </c>
      <c r="AD14" s="19" t="n">
        <v>0.134920456865976</v>
      </c>
      <c r="AE14" s="19"/>
      <c r="AF14" s="19" t="n">
        <v>0.101930406128391</v>
      </c>
      <c r="AG14" s="19"/>
      <c r="AH14" s="19" t="n">
        <v>0.36394421365532</v>
      </c>
      <c r="AI14" s="19"/>
      <c r="AJ14" s="19" t="n">
        <v>0.312472190621193</v>
      </c>
      <c r="AK14" s="19" t="n">
        <v>0.390181220284079</v>
      </c>
      <c r="AL14" s="19" t="n">
        <v>0.317921325763543</v>
      </c>
    </row>
    <row r="15">
      <c r="B15" t="s">
        <v>55</v>
      </c>
      <c r="C15" s="19" t="n">
        <v>0.078567574788095</v>
      </c>
      <c r="D15" s="19" t="n">
        <v>0.102018252224684</v>
      </c>
      <c r="E15" s="19" t="n">
        <v>0.0552420569189616</v>
      </c>
      <c r="F15" s="19"/>
      <c r="G15" s="19" t="n">
        <v>0.0519942191007158</v>
      </c>
      <c r="H15" s="19" t="n">
        <v>0.0847140171069439</v>
      </c>
      <c r="I15" s="19" t="n">
        <v>0.0242538162320809</v>
      </c>
      <c r="J15" s="19" t="n">
        <v>0.0407090280248337</v>
      </c>
      <c r="K15" s="19" t="n">
        <v>0.0463796460958606</v>
      </c>
      <c r="L15" s="19" t="n">
        <v>0.169444489209904</v>
      </c>
      <c r="M15" s="19"/>
      <c r="N15" s="19" t="n">
        <v>0.0470877254101346</v>
      </c>
      <c r="O15" s="19" t="n">
        <v>0.0853667156020137</v>
      </c>
      <c r="P15" s="19" t="n">
        <v>0.0753546237515448</v>
      </c>
      <c r="Q15" s="19" t="n">
        <v>0.0656474977160463</v>
      </c>
      <c r="R15" s="19" t="n">
        <v>0.101016983280486</v>
      </c>
      <c r="S15" s="19"/>
      <c r="T15" s="19" t="n">
        <v>0.111251480121197</v>
      </c>
      <c r="U15" s="19" t="n">
        <v>0.081413388290032</v>
      </c>
      <c r="V15" s="19" t="n">
        <v>0.0546920790438143</v>
      </c>
      <c r="W15" s="19" t="n">
        <v>0.0886322501581053</v>
      </c>
      <c r="X15" s="19"/>
      <c r="Y15" s="19" t="n">
        <v>0.0587928456032029</v>
      </c>
      <c r="Z15" s="19" t="n">
        <v>0.0321586166902293</v>
      </c>
      <c r="AA15" s="19" t="n">
        <v>0.154664947070482</v>
      </c>
      <c r="AB15" s="19" t="n">
        <v>0.0389160315918552</v>
      </c>
      <c r="AC15" s="19" t="n">
        <v>0</v>
      </c>
      <c r="AD15" s="19" t="n">
        <v>0.0534706401800646</v>
      </c>
      <c r="AE15" s="19"/>
      <c r="AF15" s="19" t="n">
        <v>0.0341232556194152</v>
      </c>
      <c r="AG15" s="19"/>
      <c r="AH15" s="19" t="n">
        <v>0.0736744112488976</v>
      </c>
      <c r="AI15" s="19"/>
      <c r="AJ15" s="19" t="n">
        <v>0.060866132024307</v>
      </c>
      <c r="AK15" s="19" t="n">
        <v>0.0954261859056708</v>
      </c>
      <c r="AL15" s="19" t="n">
        <v>0.0375473527161125</v>
      </c>
    </row>
    <row r="16">
      <c r="B16" t="s">
        <v>56</v>
      </c>
      <c r="C16" s="19" t="n">
        <v>0.0110444448830332</v>
      </c>
      <c r="D16" s="19" t="n">
        <v>0</v>
      </c>
      <c r="E16" s="19" t="n">
        <v>0.0221238087577171</v>
      </c>
      <c r="F16" s="19"/>
      <c r="G16" s="19" t="n">
        <v>0.0238338356121513</v>
      </c>
      <c r="H16" s="19" t="n">
        <v>0</v>
      </c>
      <c r="I16" s="19" t="n">
        <v>0</v>
      </c>
      <c r="J16" s="19" t="n">
        <v>0</v>
      </c>
      <c r="K16" s="19" t="n">
        <v>0.00512847187136084</v>
      </c>
      <c r="L16" s="19" t="n">
        <v>0.032075414137461</v>
      </c>
      <c r="M16" s="19"/>
      <c r="N16" s="19" t="n">
        <v>0</v>
      </c>
      <c r="O16" s="19" t="n">
        <v>0.0143841259071055</v>
      </c>
      <c r="P16" s="19" t="n">
        <v>0.0168739603909221</v>
      </c>
      <c r="Q16" s="19" t="n">
        <v>0.0127279277544062</v>
      </c>
      <c r="R16" s="19" t="n">
        <v>0</v>
      </c>
      <c r="S16" s="19"/>
      <c r="T16" s="19" t="n">
        <v>0.00997847137772447</v>
      </c>
      <c r="U16" s="19" t="n">
        <v>0.00288565908309707</v>
      </c>
      <c r="V16" s="19" t="n">
        <v>0</v>
      </c>
      <c r="W16" s="19" t="n">
        <v>0.0042548136151747</v>
      </c>
      <c r="X16" s="19"/>
      <c r="Y16" s="19" t="n">
        <v>0</v>
      </c>
      <c r="Z16" s="19" t="n">
        <v>0</v>
      </c>
      <c r="AA16" s="19" t="n">
        <v>0.0233253255357371</v>
      </c>
      <c r="AB16" s="19" t="n">
        <v>0.0184474404797497</v>
      </c>
      <c r="AC16" s="19" t="n">
        <v>0.0427104917929251</v>
      </c>
      <c r="AD16" s="19" t="n">
        <v>0</v>
      </c>
      <c r="AE16" s="19"/>
      <c r="AF16" s="19" t="n">
        <v>0</v>
      </c>
      <c r="AG16" s="19"/>
      <c r="AH16" s="19" t="n">
        <v>0.00926121826351753</v>
      </c>
      <c r="AI16" s="19"/>
      <c r="AJ16" s="19" t="n">
        <v>0.016985814346131</v>
      </c>
      <c r="AK16" s="19" t="n">
        <v>0.00799409165269205</v>
      </c>
      <c r="AL16" s="19" t="n">
        <v>0.0100666645052676</v>
      </c>
    </row>
    <row r="17">
      <c r="B17" t="s">
        <v>57</v>
      </c>
      <c r="C17" s="19" t="n">
        <v>0.00776289279996671</v>
      </c>
      <c r="D17" s="19" t="n">
        <v>0.00898039313214795</v>
      </c>
      <c r="E17" s="19" t="n">
        <v>0.00655908723848839</v>
      </c>
      <c r="F17" s="19"/>
      <c r="G17" s="19" t="n">
        <v>0</v>
      </c>
      <c r="H17" s="19" t="n">
        <v>0</v>
      </c>
      <c r="I17" s="19" t="n">
        <v>0</v>
      </c>
      <c r="J17" s="19" t="n">
        <v>0.0111107398950298</v>
      </c>
      <c r="K17" s="19" t="n">
        <v>0.00567786493476014</v>
      </c>
      <c r="L17" s="19" t="n">
        <v>0.0204894152197655</v>
      </c>
      <c r="M17" s="19"/>
      <c r="N17" s="19" t="n">
        <v>0</v>
      </c>
      <c r="O17" s="19" t="n">
        <v>0.013832830650742</v>
      </c>
      <c r="P17" s="19" t="n">
        <v>0.0100625269551366</v>
      </c>
      <c r="Q17" s="19" t="n">
        <v>0.00544040133311953</v>
      </c>
      <c r="R17" s="19" t="n">
        <v>0</v>
      </c>
      <c r="S17" s="19"/>
      <c r="T17" s="19" t="n">
        <v>0</v>
      </c>
      <c r="U17" s="19" t="n">
        <v>0.0138287956119858</v>
      </c>
      <c r="V17" s="19" t="n">
        <v>0.0066337199849206</v>
      </c>
      <c r="W17" s="19" t="n">
        <v>0</v>
      </c>
      <c r="X17" s="19"/>
      <c r="Y17" s="19" t="n">
        <v>0.00409467492541112</v>
      </c>
      <c r="Z17" s="19" t="n">
        <v>0</v>
      </c>
      <c r="AA17" s="19" t="n">
        <v>0.0207208011881882</v>
      </c>
      <c r="AB17" s="19" t="n">
        <v>0</v>
      </c>
      <c r="AC17" s="19" t="n">
        <v>0</v>
      </c>
      <c r="AD17" s="19" t="n">
        <v>0</v>
      </c>
      <c r="AE17" s="19"/>
      <c r="AF17" s="19" t="n">
        <v>0</v>
      </c>
      <c r="AG17" s="19"/>
      <c r="AH17" s="19" t="n">
        <v>0.00483262347370206</v>
      </c>
      <c r="AI17" s="19"/>
      <c r="AJ17" s="19" t="n">
        <v>0.00850947189016228</v>
      </c>
      <c r="AK17" s="19" t="n">
        <v>0.00873088960510983</v>
      </c>
      <c r="AL17" s="19" t="n">
        <v>0</v>
      </c>
    </row>
    <row r="18">
      <c r="B18" t="s">
        <v>58</v>
      </c>
      <c r="C18" s="19" t="n">
        <v>0.0283233429325966</v>
      </c>
      <c r="D18" s="19" t="n">
        <v>0.034615118738239</v>
      </c>
      <c r="E18" s="19" t="n">
        <v>0.0220792987239196</v>
      </c>
      <c r="F18" s="19"/>
      <c r="G18" s="19" t="n">
        <v>0</v>
      </c>
      <c r="H18" s="19" t="n">
        <v>0.0642565334841981</v>
      </c>
      <c r="I18" s="19" t="n">
        <v>0.0165968734767737</v>
      </c>
      <c r="J18" s="19" t="n">
        <v>0.0163536137770321</v>
      </c>
      <c r="K18" s="19" t="n">
        <v>0.0246501390663997</v>
      </c>
      <c r="L18" s="19" t="n">
        <v>0.0344839614860827</v>
      </c>
      <c r="M18" s="19"/>
      <c r="N18" s="19" t="n">
        <v>0.0240905795368052</v>
      </c>
      <c r="O18" s="19" t="n">
        <v>0.0302617706589646</v>
      </c>
      <c r="P18" s="19" t="n">
        <v>0.0230441635640267</v>
      </c>
      <c r="Q18" s="19" t="n">
        <v>0.0171854324158832</v>
      </c>
      <c r="R18" s="19" t="n">
        <v>0.0468722621843944</v>
      </c>
      <c r="S18" s="19"/>
      <c r="T18" s="19" t="n">
        <v>0.00414645230873202</v>
      </c>
      <c r="U18" s="19" t="n">
        <v>0.0390700888529091</v>
      </c>
      <c r="V18" s="19" t="n">
        <v>0.0222523070150663</v>
      </c>
      <c r="W18" s="19" t="n">
        <v>0.0358163495019826</v>
      </c>
      <c r="X18" s="19"/>
      <c r="Y18" s="19" t="n">
        <v>0.0375844492374519</v>
      </c>
      <c r="Z18" s="19" t="n">
        <v>0</v>
      </c>
      <c r="AA18" s="19" t="n">
        <v>0.0364368151419726</v>
      </c>
      <c r="AB18" s="19" t="n">
        <v>0.010473226701537</v>
      </c>
      <c r="AC18" s="19" t="n">
        <v>0</v>
      </c>
      <c r="AD18" s="19" t="n">
        <v>0</v>
      </c>
      <c r="AE18" s="19"/>
      <c r="AF18" s="19" t="n">
        <v>0.00857015908330802</v>
      </c>
      <c r="AG18" s="19"/>
      <c r="AH18" s="19" t="n">
        <v>0.0279667967858697</v>
      </c>
      <c r="AI18" s="19"/>
      <c r="AJ18" s="19" t="n">
        <v>0.0307860634979085</v>
      </c>
      <c r="AK18" s="19" t="n">
        <v>0.0292977776903334</v>
      </c>
      <c r="AL18" s="19" t="n">
        <v>0.0152601169914067</v>
      </c>
    </row>
    <row r="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row>
    <row r="20">
      <c r="B20" s="7" t="s">
        <v>78</v>
      </c>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row>
    <row r="21">
      <c r="B21" s="26" t="s">
        <v>79</v>
      </c>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row>
    <row r="22">
      <c r="B22" t="s">
        <v>63</v>
      </c>
      <c r="C22" s="19" t="n">
        <v>0.438458839095376</v>
      </c>
      <c r="D22" s="19" t="n">
        <v>0.458456326321916</v>
      </c>
      <c r="E22" s="19" t="n">
        <v>0.415691841411084</v>
      </c>
      <c r="F22" s="19"/>
      <c r="G22" s="19" t="n">
        <v>0.659593628688845</v>
      </c>
      <c r="H22" s="19" t="n">
        <v>0.50972779628378</v>
      </c>
      <c r="I22" s="19" t="n">
        <v>0.458703166536533</v>
      </c>
      <c r="J22" s="19" t="n">
        <v>0.365727914395603</v>
      </c>
      <c r="K22" s="19" t="n">
        <v>0.398566289847221</v>
      </c>
      <c r="L22" s="19" t="n">
        <v>0.395054242906546</v>
      </c>
      <c r="M22" s="19"/>
      <c r="N22" s="19" t="n">
        <v>0.375606466292297</v>
      </c>
      <c r="O22" s="19" t="n">
        <v>0.409277744820311</v>
      </c>
      <c r="P22" s="19" t="n">
        <v>0.409977406918511</v>
      </c>
      <c r="Q22" s="19" t="n">
        <v>0.526599178679575</v>
      </c>
      <c r="R22" s="19" t="n">
        <v>0.467494722575287</v>
      </c>
      <c r="S22" s="19"/>
      <c r="T22" s="19" t="n">
        <v>0.445222145106716</v>
      </c>
      <c r="U22" s="19" t="n">
        <v>0.445048468927147</v>
      </c>
      <c r="V22" s="19" t="n">
        <v>0.50012841546124</v>
      </c>
      <c r="W22" s="19" t="n">
        <v>0.384319478184252</v>
      </c>
      <c r="X22" s="19"/>
      <c r="Y22" s="19" t="n">
        <v>0.413485456205483</v>
      </c>
      <c r="Z22" s="19" t="n">
        <v>0.429963383283318</v>
      </c>
      <c r="AA22" s="19" t="n">
        <v>0.405048549466515</v>
      </c>
      <c r="AB22" s="19" t="n">
        <v>0.483589544271502</v>
      </c>
      <c r="AC22" s="19" t="n">
        <v>0.689482990747538</v>
      </c>
      <c r="AD22" s="19" t="n">
        <v>0.479652360158236</v>
      </c>
      <c r="AE22" s="19"/>
      <c r="AF22" s="19" t="n">
        <v>0.438458839095376</v>
      </c>
      <c r="AG22" s="19"/>
      <c r="AH22" s="19" t="n">
        <v>0.438854882499787</v>
      </c>
      <c r="AI22" s="19"/>
      <c r="AJ22" s="19" t="n">
        <v>0.480301678774083</v>
      </c>
      <c r="AK22" s="19" t="n">
        <v>0.411418781794454</v>
      </c>
      <c r="AL22" s="19" t="n">
        <v>0.463407555213901</v>
      </c>
    </row>
    <row r="23">
      <c r="B23" t="s">
        <v>64</v>
      </c>
      <c r="C23" s="19" t="n">
        <v>0.411312763769166</v>
      </c>
      <c r="D23" s="19" t="n">
        <v>0.373843283408987</v>
      </c>
      <c r="E23" s="19" t="n">
        <v>0.453971501986016</v>
      </c>
      <c r="F23" s="19"/>
      <c r="G23" s="19" t="n">
        <v>0.38281091955553</v>
      </c>
      <c r="H23" s="19" t="n">
        <v>0.429921380805678</v>
      </c>
      <c r="I23" s="19" t="n">
        <v>0.430223464366585</v>
      </c>
      <c r="J23" s="19" t="n">
        <v>0.463004860729177</v>
      </c>
      <c r="K23" s="19" t="n">
        <v>0.362415849831845</v>
      </c>
      <c r="L23" s="19" t="n">
        <v>0.393715722511413</v>
      </c>
      <c r="M23" s="19"/>
      <c r="N23" s="19" t="n">
        <v>0.366556154647097</v>
      </c>
      <c r="O23" s="19" t="n">
        <v>0.409784563458876</v>
      </c>
      <c r="P23" s="19" t="n">
        <v>0.448681629393723</v>
      </c>
      <c r="Q23" s="19" t="n">
        <v>0.427635369730661</v>
      </c>
      <c r="R23" s="19" t="n">
        <v>0.354416828246265</v>
      </c>
      <c r="S23" s="19"/>
      <c r="T23" s="19" t="n">
        <v>0.390734797966859</v>
      </c>
      <c r="U23" s="19" t="n">
        <v>0.448647148204461</v>
      </c>
      <c r="V23" s="19" t="n">
        <v>0.404654883091854</v>
      </c>
      <c r="W23" s="19" t="n">
        <v>0.404935063077843</v>
      </c>
      <c r="X23" s="19"/>
      <c r="Y23" s="19" t="n">
        <v>0.425473448826678</v>
      </c>
      <c r="Z23" s="19" t="n">
        <v>0.407048353835721</v>
      </c>
      <c r="AA23" s="19" t="n">
        <v>0.404052648648287</v>
      </c>
      <c r="AB23" s="19" t="n">
        <v>0.448461848295309</v>
      </c>
      <c r="AC23" s="19" t="n">
        <v>0.345585823634588</v>
      </c>
      <c r="AD23" s="19" t="n">
        <v>0.286118118436906</v>
      </c>
      <c r="AE23" s="19"/>
      <c r="AF23" s="19" t="n">
        <v>0.411312763769166</v>
      </c>
      <c r="AG23" s="19"/>
      <c r="AH23" s="19" t="n">
        <v>0.413872898575457</v>
      </c>
      <c r="AI23" s="19"/>
      <c r="AJ23" s="19" t="n">
        <v>0.476529774398851</v>
      </c>
      <c r="AK23" s="19" t="n">
        <v>0.369901774840304</v>
      </c>
      <c r="AL23" s="19" t="n">
        <v>0.446426258961439</v>
      </c>
    </row>
    <row r="24">
      <c r="B24" t="s">
        <v>65</v>
      </c>
      <c r="C24" s="19" t="n">
        <v>0.315721045732233</v>
      </c>
      <c r="D24" s="19" t="n">
        <v>0.321673758491602</v>
      </c>
      <c r="E24" s="19" t="n">
        <v>0.308943924383311</v>
      </c>
      <c r="F24" s="19"/>
      <c r="G24" s="19" t="n">
        <v>0.312933621649043</v>
      </c>
      <c r="H24" s="19" t="n">
        <v>0.315691782467878</v>
      </c>
      <c r="I24" s="19" t="n">
        <v>0.354330400487838</v>
      </c>
      <c r="J24" s="19" t="n">
        <v>0.336545387317619</v>
      </c>
      <c r="K24" s="19" t="n">
        <v>0.307036396964985</v>
      </c>
      <c r="L24" s="19" t="n">
        <v>0.2783442725216</v>
      </c>
      <c r="M24" s="19"/>
      <c r="N24" s="19" t="n">
        <v>0.223108642055048</v>
      </c>
      <c r="O24" s="19" t="n">
        <v>0.337112907637978</v>
      </c>
      <c r="P24" s="19" t="n">
        <v>0.348126661483635</v>
      </c>
      <c r="Q24" s="19" t="n">
        <v>0.254305521495962</v>
      </c>
      <c r="R24" s="19" t="n">
        <v>0.333123847948637</v>
      </c>
      <c r="S24" s="19"/>
      <c r="T24" s="19" t="n">
        <v>0.286606573571743</v>
      </c>
      <c r="U24" s="19" t="n">
        <v>0.276899448952418</v>
      </c>
      <c r="V24" s="19" t="n">
        <v>0.313984693524124</v>
      </c>
      <c r="W24" s="19" t="n">
        <v>0.371792886634932</v>
      </c>
      <c r="X24" s="19"/>
      <c r="Y24" s="19" t="n">
        <v>0.330788032996384</v>
      </c>
      <c r="Z24" s="19" t="n">
        <v>0.304256907377857</v>
      </c>
      <c r="AA24" s="19" t="n">
        <v>0.277472498748046</v>
      </c>
      <c r="AB24" s="19" t="n">
        <v>0.351849599970001</v>
      </c>
      <c r="AC24" s="19" t="n">
        <v>0.389394676622727</v>
      </c>
      <c r="AD24" s="19" t="n">
        <v>0.231996878859174</v>
      </c>
      <c r="AE24" s="19"/>
      <c r="AF24" s="19" t="n">
        <v>0.315721045732233</v>
      </c>
      <c r="AG24" s="19"/>
      <c r="AH24" s="19" t="n">
        <v>0.316779918326491</v>
      </c>
      <c r="AI24" s="19"/>
      <c r="AJ24" s="19" t="n">
        <v>0.309479943351884</v>
      </c>
      <c r="AK24" s="19" t="n">
        <v>0.323803902547371</v>
      </c>
      <c r="AL24" s="19" t="n">
        <v>0.291192365594625</v>
      </c>
    </row>
    <row r="25">
      <c r="B25" t="s">
        <v>66</v>
      </c>
      <c r="C25" s="19" t="n">
        <v>0.31233088431695</v>
      </c>
      <c r="D25" s="19" t="n">
        <v>0.368725639107461</v>
      </c>
      <c r="E25" s="19" t="n">
        <v>0.248125855096192</v>
      </c>
      <c r="F25" s="19"/>
      <c r="G25" s="19" t="n">
        <v>0.469073568144034</v>
      </c>
      <c r="H25" s="19" t="n">
        <v>0.330149423938975</v>
      </c>
      <c r="I25" s="19" t="n">
        <v>0.390519303266479</v>
      </c>
      <c r="J25" s="19" t="n">
        <v>0.331735598085692</v>
      </c>
      <c r="K25" s="19" t="n">
        <v>0.233873716814338</v>
      </c>
      <c r="L25" s="19" t="n">
        <v>0.240511062595385</v>
      </c>
      <c r="M25" s="19"/>
      <c r="N25" s="19" t="n">
        <v>0.208667105894284</v>
      </c>
      <c r="O25" s="19" t="n">
        <v>0.38313715842869</v>
      </c>
      <c r="P25" s="19" t="n">
        <v>0.266203855493948</v>
      </c>
      <c r="Q25" s="19" t="n">
        <v>0.282156822762595</v>
      </c>
      <c r="R25" s="19" t="n">
        <v>0.337273882713046</v>
      </c>
      <c r="S25" s="19"/>
      <c r="T25" s="19" t="n">
        <v>0.310288869308775</v>
      </c>
      <c r="U25" s="19" t="n">
        <v>0.243869971630913</v>
      </c>
      <c r="V25" s="19" t="n">
        <v>0.308648657384035</v>
      </c>
      <c r="W25" s="19" t="n">
        <v>0.42514228023488</v>
      </c>
      <c r="X25" s="19"/>
      <c r="Y25" s="19" t="n">
        <v>0.339308220742528</v>
      </c>
      <c r="Z25" s="19" t="n">
        <v>0.286729870841236</v>
      </c>
      <c r="AA25" s="19" t="n">
        <v>0.258920617212317</v>
      </c>
      <c r="AB25" s="19" t="n">
        <v>0.305546536561184</v>
      </c>
      <c r="AC25" s="19" t="n">
        <v>0.468784705470966</v>
      </c>
      <c r="AD25" s="19" t="n">
        <v>0.264490090909867</v>
      </c>
      <c r="AE25" s="19"/>
      <c r="AF25" s="19" t="n">
        <v>0.31233088431695</v>
      </c>
      <c r="AG25" s="19"/>
      <c r="AH25" s="19" t="n">
        <v>0.314397496095297</v>
      </c>
      <c r="AI25" s="19"/>
      <c r="AJ25" s="19" t="n">
        <v>0.210157585870937</v>
      </c>
      <c r="AK25" s="19" t="n">
        <v>0.382936054405232</v>
      </c>
      <c r="AL25" s="19" t="n">
        <v>0.227889177732359</v>
      </c>
    </row>
    <row r="26">
      <c r="B26" t="s">
        <v>67</v>
      </c>
      <c r="C26" s="19" t="n">
        <v>0.184437165755663</v>
      </c>
      <c r="D26" s="19" t="n">
        <v>0.175241727884971</v>
      </c>
      <c r="E26" s="19" t="n">
        <v>0.194906106694915</v>
      </c>
      <c r="F26" s="19"/>
      <c r="G26" s="19" t="n">
        <v>0.413839246320405</v>
      </c>
      <c r="H26" s="19" t="n">
        <v>0.224582303828806</v>
      </c>
      <c r="I26" s="19" t="n">
        <v>0.159539379286761</v>
      </c>
      <c r="J26" s="19" t="n">
        <v>0.1840281436427</v>
      </c>
      <c r="K26" s="19" t="n">
        <v>0.146451713456304</v>
      </c>
      <c r="L26" s="19" t="n">
        <v>0.12586744858218</v>
      </c>
      <c r="M26" s="19"/>
      <c r="N26" s="19" t="n">
        <v>0.149570486860946</v>
      </c>
      <c r="O26" s="19" t="n">
        <v>0.180251541217244</v>
      </c>
      <c r="P26" s="19" t="n">
        <v>0.141039435080557</v>
      </c>
      <c r="Q26" s="19" t="n">
        <v>0.216120796966311</v>
      </c>
      <c r="R26" s="19" t="n">
        <v>0.242945945575551</v>
      </c>
      <c r="S26" s="19"/>
      <c r="T26" s="19" t="n">
        <v>0.161982822827364</v>
      </c>
      <c r="U26" s="19" t="n">
        <v>0.149403265661214</v>
      </c>
      <c r="V26" s="19" t="n">
        <v>0.201823347693311</v>
      </c>
      <c r="W26" s="19" t="n">
        <v>0.226992463934747</v>
      </c>
      <c r="X26" s="19"/>
      <c r="Y26" s="19" t="n">
        <v>0.188182195413585</v>
      </c>
      <c r="Z26" s="19" t="n">
        <v>0.252385718249187</v>
      </c>
      <c r="AA26" s="19" t="n">
        <v>0.132427492714103</v>
      </c>
      <c r="AB26" s="19" t="n">
        <v>0.222177895579807</v>
      </c>
      <c r="AC26" s="19" t="n">
        <v>0.384498713500206</v>
      </c>
      <c r="AD26" s="19" t="n">
        <v>0.035864182662577</v>
      </c>
      <c r="AE26" s="19"/>
      <c r="AF26" s="19" t="n">
        <v>0.184437165755663</v>
      </c>
      <c r="AG26" s="19"/>
      <c r="AH26" s="19" t="n">
        <v>0.187900738746606</v>
      </c>
      <c r="AI26" s="19"/>
      <c r="AJ26" s="19" t="n">
        <v>0.211881814318862</v>
      </c>
      <c r="AK26" s="19" t="n">
        <v>0.171359045941525</v>
      </c>
      <c r="AL26" s="19" t="n">
        <v>0.176870988991546</v>
      </c>
    </row>
    <row r="27">
      <c r="B27" t="s">
        <v>68</v>
      </c>
      <c r="C27" s="19" t="n">
        <v>0.169108075850499</v>
      </c>
      <c r="D27" s="19" t="n">
        <v>0.176472025553543</v>
      </c>
      <c r="E27" s="19" t="n">
        <v>0.16072427122859</v>
      </c>
      <c r="F27" s="19"/>
      <c r="G27" s="19" t="n">
        <v>0.325907061492945</v>
      </c>
      <c r="H27" s="19" t="n">
        <v>0.293498235018803</v>
      </c>
      <c r="I27" s="19" t="n">
        <v>0.105834463253208</v>
      </c>
      <c r="J27" s="19" t="n">
        <v>0.178913657179896</v>
      </c>
      <c r="K27" s="19" t="n">
        <v>0.165814218343089</v>
      </c>
      <c r="L27" s="19" t="n">
        <v>0.0662787510379275</v>
      </c>
      <c r="M27" s="19"/>
      <c r="N27" s="19" t="n">
        <v>0.102816622118914</v>
      </c>
      <c r="O27" s="19" t="n">
        <v>0.201230807577897</v>
      </c>
      <c r="P27" s="19" t="n">
        <v>0.135868615080281</v>
      </c>
      <c r="Q27" s="19" t="n">
        <v>0.161215153825414</v>
      </c>
      <c r="R27" s="19" t="n">
        <v>0.202554283094459</v>
      </c>
      <c r="S27" s="19"/>
      <c r="T27" s="19" t="n">
        <v>0.125029445602887</v>
      </c>
      <c r="U27" s="19" t="n">
        <v>0.174008042465098</v>
      </c>
      <c r="V27" s="19" t="n">
        <v>0.183209452080419</v>
      </c>
      <c r="W27" s="19" t="n">
        <v>0.184604779259295</v>
      </c>
      <c r="X27" s="19"/>
      <c r="Y27" s="19" t="n">
        <v>0.201639243958467</v>
      </c>
      <c r="Z27" s="19" t="n">
        <v>0.139109860753631</v>
      </c>
      <c r="AA27" s="19" t="n">
        <v>0.0820158640495752</v>
      </c>
      <c r="AB27" s="19" t="n">
        <v>0.210865689713565</v>
      </c>
      <c r="AC27" s="19" t="n">
        <v>0.329519728016022</v>
      </c>
      <c r="AD27" s="19" t="n">
        <v>0.138262305278902</v>
      </c>
      <c r="AE27" s="19"/>
      <c r="AF27" s="19" t="n">
        <v>0.169108075850499</v>
      </c>
      <c r="AG27" s="19"/>
      <c r="AH27" s="19" t="n">
        <v>0.169544902345744</v>
      </c>
      <c r="AI27" s="19"/>
      <c r="AJ27" s="19" t="n">
        <v>0.128753748360547</v>
      </c>
      <c r="AK27" s="19" t="n">
        <v>0.198088789756642</v>
      </c>
      <c r="AL27" s="19" t="n">
        <v>0.130133299842057</v>
      </c>
    </row>
    <row r="28">
      <c r="B28" t="s">
        <v>69</v>
      </c>
      <c r="C28" s="19" t="n">
        <v>0.165955051788237</v>
      </c>
      <c r="D28" s="19" t="n">
        <v>0.166967952911272</v>
      </c>
      <c r="E28" s="19" t="n">
        <v>0.164801871028008</v>
      </c>
      <c r="F28" s="19"/>
      <c r="G28" s="19" t="n">
        <v>0.248528389816181</v>
      </c>
      <c r="H28" s="19" t="n">
        <v>0.229111788233104</v>
      </c>
      <c r="I28" s="19" t="n">
        <v>0.185635207250896</v>
      </c>
      <c r="J28" s="19" t="n">
        <v>0.193488462367187</v>
      </c>
      <c r="K28" s="19" t="n">
        <v>0.104814334769402</v>
      </c>
      <c r="L28" s="19" t="n">
        <v>0.109250055986437</v>
      </c>
      <c r="M28" s="19"/>
      <c r="N28" s="19" t="n">
        <v>0.186749246575954</v>
      </c>
      <c r="O28" s="19" t="n">
        <v>0.125483745829579</v>
      </c>
      <c r="P28" s="19" t="n">
        <v>0.145076004455911</v>
      </c>
      <c r="Q28" s="19" t="n">
        <v>0.170484899671783</v>
      </c>
      <c r="R28" s="19" t="n">
        <v>0.260188198628065</v>
      </c>
      <c r="S28" s="19"/>
      <c r="T28" s="19" t="n">
        <v>0.106559074180937</v>
      </c>
      <c r="U28" s="19" t="n">
        <v>0.153954169911573</v>
      </c>
      <c r="V28" s="19" t="n">
        <v>0.197680085969953</v>
      </c>
      <c r="W28" s="19" t="n">
        <v>0.222951886193342</v>
      </c>
      <c r="X28" s="19"/>
      <c r="Y28" s="19" t="n">
        <v>0.200884324960753</v>
      </c>
      <c r="Z28" s="19" t="n">
        <v>0.145644870831445</v>
      </c>
      <c r="AA28" s="19" t="n">
        <v>0.130730171999859</v>
      </c>
      <c r="AB28" s="19" t="n">
        <v>0.093042321890868</v>
      </c>
      <c r="AC28" s="19" t="n">
        <v>0.208548036849471</v>
      </c>
      <c r="AD28" s="19" t="n">
        <v>0.213048967370716</v>
      </c>
      <c r="AE28" s="19"/>
      <c r="AF28" s="19" t="n">
        <v>0.165955051788237</v>
      </c>
      <c r="AG28" s="19"/>
      <c r="AH28" s="19" t="n">
        <v>0.168670221272017</v>
      </c>
      <c r="AI28" s="19"/>
      <c r="AJ28" s="19" t="n">
        <v>0.150591559708556</v>
      </c>
      <c r="AK28" s="19" t="n">
        <v>0.181866459659431</v>
      </c>
      <c r="AL28" s="19" t="n">
        <v>0.126053267516164</v>
      </c>
    </row>
    <row r="29">
      <c r="B29" t="s">
        <v>70</v>
      </c>
      <c r="C29" s="19" t="n">
        <v>0.152253372303303</v>
      </c>
      <c r="D29" s="19" t="n">
        <v>0.203273470005124</v>
      </c>
      <c r="E29" s="19" t="n">
        <v>0.094167352141327</v>
      </c>
      <c r="F29" s="19"/>
      <c r="G29" s="19" t="n">
        <v>0.189195970087656</v>
      </c>
      <c r="H29" s="19" t="n">
        <v>0.27741316442769</v>
      </c>
      <c r="I29" s="19" t="n">
        <v>0.193000568073529</v>
      </c>
      <c r="J29" s="19" t="n">
        <v>0.132877476411068</v>
      </c>
      <c r="K29" s="19" t="n">
        <v>0.135592783301867</v>
      </c>
      <c r="L29" s="19" t="n">
        <v>0.0558381978315472</v>
      </c>
      <c r="M29" s="19"/>
      <c r="N29" s="19" t="n">
        <v>0.0898081146586665</v>
      </c>
      <c r="O29" s="19" t="n">
        <v>0.15498846537441</v>
      </c>
      <c r="P29" s="19" t="n">
        <v>0.140530939396004</v>
      </c>
      <c r="Q29" s="19" t="n">
        <v>0.133566450631876</v>
      </c>
      <c r="R29" s="19" t="n">
        <v>0.214885063216842</v>
      </c>
      <c r="S29" s="19"/>
      <c r="T29" s="19" t="n">
        <v>0.150582896697129</v>
      </c>
      <c r="U29" s="19" t="n">
        <v>0.103380461793911</v>
      </c>
      <c r="V29" s="19" t="n">
        <v>0.215015231283102</v>
      </c>
      <c r="W29" s="19" t="n">
        <v>0.210825630005461</v>
      </c>
      <c r="X29" s="19"/>
      <c r="Y29" s="19" t="n">
        <v>0.185521842572507</v>
      </c>
      <c r="Z29" s="19" t="n">
        <v>0.0312820943777553</v>
      </c>
      <c r="AA29" s="19" t="n">
        <v>0.0893042155655483</v>
      </c>
      <c r="AB29" s="19" t="n">
        <v>0.189827181149153</v>
      </c>
      <c r="AC29" s="19" t="n">
        <v>0.236178070031282</v>
      </c>
      <c r="AD29" s="19" t="n">
        <v>0.143355865439872</v>
      </c>
      <c r="AE29" s="19"/>
      <c r="AF29" s="19" t="n">
        <v>0.152253372303303</v>
      </c>
      <c r="AG29" s="19"/>
      <c r="AH29" s="19" t="n">
        <v>0.150247100311424</v>
      </c>
      <c r="AI29" s="19"/>
      <c r="AJ29" s="19" t="n">
        <v>0.114182538639318</v>
      </c>
      <c r="AK29" s="19" t="n">
        <v>0.174507310275104</v>
      </c>
      <c r="AL29" s="19" t="n">
        <v>0.141620621581145</v>
      </c>
    </row>
    <row r="30">
      <c r="B30" t="s">
        <v>71</v>
      </c>
      <c r="C30" s="19" t="n">
        <v>0.140571058372719</v>
      </c>
      <c r="D30" s="19" t="n">
        <v>0.172887647810737</v>
      </c>
      <c r="E30" s="19" t="n">
        <v>0.103778850003505</v>
      </c>
      <c r="F30" s="19"/>
      <c r="G30" s="19" t="n">
        <v>0.28991152908688</v>
      </c>
      <c r="H30" s="19" t="n">
        <v>0.173832497883517</v>
      </c>
      <c r="I30" s="19" t="n">
        <v>0.184557416450612</v>
      </c>
      <c r="J30" s="19" t="n">
        <v>0.15649177689701</v>
      </c>
      <c r="K30" s="19" t="n">
        <v>0.108184637660575</v>
      </c>
      <c r="L30" s="19" t="n">
        <v>0.0467938887168306</v>
      </c>
      <c r="M30" s="19"/>
      <c r="N30" s="19" t="n">
        <v>0.0404672741079101</v>
      </c>
      <c r="O30" s="19" t="n">
        <v>0.149243216919003</v>
      </c>
      <c r="P30" s="19" t="n">
        <v>0.144903674393045</v>
      </c>
      <c r="Q30" s="19" t="n">
        <v>0.106057260423132</v>
      </c>
      <c r="R30" s="19" t="n">
        <v>0.200385659843977</v>
      </c>
      <c r="S30" s="19"/>
      <c r="T30" s="19" t="n">
        <v>0.162958881778363</v>
      </c>
      <c r="U30" s="19" t="n">
        <v>0.110749971186678</v>
      </c>
      <c r="V30" s="19" t="n">
        <v>0.179263228329089</v>
      </c>
      <c r="W30" s="19" t="n">
        <v>0.191793646904887</v>
      </c>
      <c r="X30" s="19"/>
      <c r="Y30" s="19" t="n">
        <v>0.180234260842798</v>
      </c>
      <c r="Z30" s="19" t="n">
        <v>0.206559654868449</v>
      </c>
      <c r="AA30" s="19" t="n">
        <v>0.0673020544621403</v>
      </c>
      <c r="AB30" s="19" t="n">
        <v>0.105144523012822</v>
      </c>
      <c r="AC30" s="19" t="n">
        <v>0.235730513289128</v>
      </c>
      <c r="AD30" s="19" t="n">
        <v>0.0698702635621654</v>
      </c>
      <c r="AE30" s="19"/>
      <c r="AF30" s="19" t="n">
        <v>0.140571058372719</v>
      </c>
      <c r="AG30" s="19"/>
      <c r="AH30" s="19" t="n">
        <v>0.138792862035975</v>
      </c>
      <c r="AI30" s="19"/>
      <c r="AJ30" s="19" t="n">
        <v>0.0884117220937499</v>
      </c>
      <c r="AK30" s="19" t="n">
        <v>0.170556647815866</v>
      </c>
      <c r="AL30" s="19" t="n">
        <v>0.128591310595392</v>
      </c>
    </row>
    <row r="31">
      <c r="B31" t="s">
        <v>72</v>
      </c>
      <c r="C31" s="19" t="n">
        <v>0.136994546143573</v>
      </c>
      <c r="D31" s="19" t="n">
        <v>0.166234433120801</v>
      </c>
      <c r="E31" s="19" t="n">
        <v>0.103705141752005</v>
      </c>
      <c r="F31" s="19"/>
      <c r="G31" s="19" t="n">
        <v>0.27099713491115</v>
      </c>
      <c r="H31" s="19" t="n">
        <v>0.232106793420077</v>
      </c>
      <c r="I31" s="19" t="n">
        <v>0.166983453810018</v>
      </c>
      <c r="J31" s="19" t="n">
        <v>0.145167126398234</v>
      </c>
      <c r="K31" s="19" t="n">
        <v>0.070047798494779</v>
      </c>
      <c r="L31" s="19" t="n">
        <v>0.0546313913679856</v>
      </c>
      <c r="M31" s="19"/>
      <c r="N31" s="19" t="n">
        <v>0.135603367588481</v>
      </c>
      <c r="O31" s="19" t="n">
        <v>0.153015795221327</v>
      </c>
      <c r="P31" s="19" t="n">
        <v>0.0761361534919638</v>
      </c>
      <c r="Q31" s="19" t="n">
        <v>0.104696959418757</v>
      </c>
      <c r="R31" s="19" t="n">
        <v>0.243951184858168</v>
      </c>
      <c r="S31" s="19"/>
      <c r="T31" s="19" t="n">
        <v>0.0369354645481654</v>
      </c>
      <c r="U31" s="19" t="n">
        <v>0.0895564012296421</v>
      </c>
      <c r="V31" s="19" t="n">
        <v>0.149500212503449</v>
      </c>
      <c r="W31" s="19" t="n">
        <v>0.257940868834806</v>
      </c>
      <c r="X31" s="19"/>
      <c r="Y31" s="19" t="n">
        <v>0.189493693500168</v>
      </c>
      <c r="Z31" s="19" t="n">
        <v>0.211346906063279</v>
      </c>
      <c r="AA31" s="19" t="n">
        <v>0.0513605076157963</v>
      </c>
      <c r="AB31" s="19" t="n">
        <v>0.0996036106153817</v>
      </c>
      <c r="AC31" s="19" t="n">
        <v>0.208198675327704</v>
      </c>
      <c r="AD31" s="19" t="n">
        <v>0</v>
      </c>
      <c r="AE31" s="19"/>
      <c r="AF31" s="19" t="n">
        <v>0.136994546143573</v>
      </c>
      <c r="AG31" s="19"/>
      <c r="AH31" s="19" t="n">
        <v>0.141450773716045</v>
      </c>
      <c r="AI31" s="19"/>
      <c r="AJ31" s="19" t="n">
        <v>0.116815207135339</v>
      </c>
      <c r="AK31" s="19" t="n">
        <v>0.155747521404599</v>
      </c>
      <c r="AL31" s="19" t="n">
        <v>0.0956115378286001</v>
      </c>
    </row>
    <row r="32">
      <c r="B32" t="s">
        <v>73</v>
      </c>
      <c r="C32" s="19" t="n">
        <v>0.134774409718799</v>
      </c>
      <c r="D32" s="19" t="n">
        <v>0.158143818036832</v>
      </c>
      <c r="E32" s="19" t="n">
        <v>0.108168503735081</v>
      </c>
      <c r="F32" s="19"/>
      <c r="G32" s="19" t="n">
        <v>0.241475712971057</v>
      </c>
      <c r="H32" s="19" t="n">
        <v>0.133412786914717</v>
      </c>
      <c r="I32" s="19" t="n">
        <v>0.178451945313909</v>
      </c>
      <c r="J32" s="19" t="n">
        <v>0.0781057746856193</v>
      </c>
      <c r="K32" s="19" t="n">
        <v>0.176823709254065</v>
      </c>
      <c r="L32" s="19" t="n">
        <v>0.0775880476527754</v>
      </c>
      <c r="M32" s="19"/>
      <c r="N32" s="19" t="n">
        <v>0.0210245503806112</v>
      </c>
      <c r="O32" s="19" t="n">
        <v>0.172411583259261</v>
      </c>
      <c r="P32" s="19" t="n">
        <v>0.107562501429463</v>
      </c>
      <c r="Q32" s="19" t="n">
        <v>0.110948348248226</v>
      </c>
      <c r="R32" s="19" t="n">
        <v>0.187020307339467</v>
      </c>
      <c r="S32" s="19"/>
      <c r="T32" s="19" t="n">
        <v>0.133089396434252</v>
      </c>
      <c r="U32" s="19" t="n">
        <v>0.0841795020350925</v>
      </c>
      <c r="V32" s="19" t="n">
        <v>0.236883391139828</v>
      </c>
      <c r="W32" s="19" t="n">
        <v>0.161091117291429</v>
      </c>
      <c r="X32" s="19"/>
      <c r="Y32" s="19" t="n">
        <v>0.168724740705633</v>
      </c>
      <c r="Z32" s="19" t="n">
        <v>0.088674823389169</v>
      </c>
      <c r="AA32" s="19" t="n">
        <v>0.0854145947990893</v>
      </c>
      <c r="AB32" s="19" t="n">
        <v>0.0985495826167952</v>
      </c>
      <c r="AC32" s="19" t="n">
        <v>0.296285293068155</v>
      </c>
      <c r="AD32" s="19" t="n">
        <v>0</v>
      </c>
      <c r="AE32" s="19"/>
      <c r="AF32" s="19" t="n">
        <v>0.134774409718799</v>
      </c>
      <c r="AG32" s="19"/>
      <c r="AH32" s="19" t="n">
        <v>0.13622696920453</v>
      </c>
      <c r="AI32" s="19"/>
      <c r="AJ32" s="19" t="n">
        <v>0.142110222507265</v>
      </c>
      <c r="AK32" s="19" t="n">
        <v>0.135747117226893</v>
      </c>
      <c r="AL32" s="19" t="n">
        <v>0.109793037338054</v>
      </c>
    </row>
    <row r="33">
      <c r="B33" t="s">
        <v>74</v>
      </c>
      <c r="C33" s="19" t="n">
        <v>0.133170384351521</v>
      </c>
      <c r="D33" s="19" t="n">
        <v>0.171311347695975</v>
      </c>
      <c r="E33" s="19" t="n">
        <v>0.0897471675091895</v>
      </c>
      <c r="F33" s="19"/>
      <c r="G33" s="19" t="n">
        <v>0.203686026848617</v>
      </c>
      <c r="H33" s="19" t="n">
        <v>0.18144101176074</v>
      </c>
      <c r="I33" s="19" t="n">
        <v>0.209178764660185</v>
      </c>
      <c r="J33" s="19" t="n">
        <v>0.171662575870256</v>
      </c>
      <c r="K33" s="19" t="n">
        <v>0.0458781071073489</v>
      </c>
      <c r="L33" s="19" t="n">
        <v>0.0645233530082871</v>
      </c>
      <c r="M33" s="19"/>
      <c r="N33" s="19" t="n">
        <v>0.0195272760743552</v>
      </c>
      <c r="O33" s="19" t="n">
        <v>0.18075192188408</v>
      </c>
      <c r="P33" s="19" t="n">
        <v>0.0981687091557847</v>
      </c>
      <c r="Q33" s="19" t="n">
        <v>0.107812890042463</v>
      </c>
      <c r="R33" s="19" t="n">
        <v>0.181565348485369</v>
      </c>
      <c r="S33" s="19"/>
      <c r="T33" s="19" t="n">
        <v>0.0597243981509405</v>
      </c>
      <c r="U33" s="19" t="n">
        <v>0.0816970947046635</v>
      </c>
      <c r="V33" s="19" t="n">
        <v>0.129030243715607</v>
      </c>
      <c r="W33" s="19" t="n">
        <v>0.241417115356302</v>
      </c>
      <c r="X33" s="19"/>
      <c r="Y33" s="19" t="n">
        <v>0.193263388498448</v>
      </c>
      <c r="Z33" s="19" t="n">
        <v>0.00930778485952947</v>
      </c>
      <c r="AA33" s="19" t="n">
        <v>0.0633088094699589</v>
      </c>
      <c r="AB33" s="19" t="n">
        <v>0.111231837250378</v>
      </c>
      <c r="AC33" s="19" t="n">
        <v>0.297727402205092</v>
      </c>
      <c r="AD33" s="19" t="n">
        <v>0.035864182662577</v>
      </c>
      <c r="AE33" s="19"/>
      <c r="AF33" s="19" t="n">
        <v>0.133170384351521</v>
      </c>
      <c r="AG33" s="19"/>
      <c r="AH33" s="19" t="n">
        <v>0.133088017658558</v>
      </c>
      <c r="AI33" s="19"/>
      <c r="AJ33" s="19" t="n">
        <v>0.110437061043163</v>
      </c>
      <c r="AK33" s="19" t="n">
        <v>0.138815006951355</v>
      </c>
      <c r="AL33" s="19" t="n">
        <v>0.16609607857502</v>
      </c>
    </row>
    <row r="34">
      <c r="B34" t="s">
        <v>75</v>
      </c>
      <c r="C34" s="19" t="n">
        <v>0.117915722891149</v>
      </c>
      <c r="D34" s="19" t="n">
        <v>0.101544509498173</v>
      </c>
      <c r="E34" s="19" t="n">
        <v>0.136554233479231</v>
      </c>
      <c r="F34" s="19"/>
      <c r="G34" s="19" t="n">
        <v>0.119969357654412</v>
      </c>
      <c r="H34" s="19" t="n">
        <v>0.129279268697973</v>
      </c>
      <c r="I34" s="19" t="n">
        <v>0.0706432366580559</v>
      </c>
      <c r="J34" s="19" t="n">
        <v>0.0674535519545003</v>
      </c>
      <c r="K34" s="19" t="n">
        <v>0.171365401256105</v>
      </c>
      <c r="L34" s="19" t="n">
        <v>0.139772448798737</v>
      </c>
      <c r="M34" s="19"/>
      <c r="N34" s="19" t="n">
        <v>0.182816583995415</v>
      </c>
      <c r="O34" s="19" t="n">
        <v>0.0773120681462549</v>
      </c>
      <c r="P34" s="19" t="n">
        <v>0.144131391449097</v>
      </c>
      <c r="Q34" s="19" t="n">
        <v>0.125084372188013</v>
      </c>
      <c r="R34" s="19" t="n">
        <v>0.112958963819888</v>
      </c>
      <c r="S34" s="19"/>
      <c r="T34" s="19" t="n">
        <v>0.144814458854006</v>
      </c>
      <c r="U34" s="19" t="n">
        <v>0.103050946801243</v>
      </c>
      <c r="V34" s="19" t="n">
        <v>0.0943006270867335</v>
      </c>
      <c r="W34" s="19" t="n">
        <v>0.115703790386376</v>
      </c>
      <c r="X34" s="19"/>
      <c r="Y34" s="19" t="n">
        <v>0.110475614841091</v>
      </c>
      <c r="Z34" s="19" t="n">
        <v>0.192413802207352</v>
      </c>
      <c r="AA34" s="19" t="n">
        <v>0.13275468660919</v>
      </c>
      <c r="AB34" s="19" t="n">
        <v>0.108945808713593</v>
      </c>
      <c r="AC34" s="19" t="n">
        <v>0.0489111049847636</v>
      </c>
      <c r="AD34" s="19" t="n">
        <v>0.0809092812489099</v>
      </c>
      <c r="AE34" s="19"/>
      <c r="AF34" s="19" t="n">
        <v>0.117915722891149</v>
      </c>
      <c r="AG34" s="19"/>
      <c r="AH34" s="19" t="n">
        <v>0.119970390104038</v>
      </c>
      <c r="AI34" s="19"/>
      <c r="AJ34" s="19" t="n">
        <v>0.103573321159886</v>
      </c>
      <c r="AK34" s="19" t="n">
        <v>0.123508553618975</v>
      </c>
      <c r="AL34" s="19" t="n">
        <v>0.128249742571849</v>
      </c>
    </row>
    <row r="35">
      <c r="B35" t="s">
        <v>76</v>
      </c>
      <c r="C35" s="19" t="n">
        <v>0.104200394505506</v>
      </c>
      <c r="D35" s="19" t="n">
        <v>0.120864118388364</v>
      </c>
      <c r="E35" s="19" t="n">
        <v>0.0852288627948028</v>
      </c>
      <c r="F35" s="19"/>
      <c r="G35" s="19" t="n">
        <v>0.209880417148784</v>
      </c>
      <c r="H35" s="19" t="n">
        <v>0.2481740733849</v>
      </c>
      <c r="I35" s="19" t="n">
        <v>0.0730908935201677</v>
      </c>
      <c r="J35" s="19" t="n">
        <v>0.047197997930917</v>
      </c>
      <c r="K35" s="19" t="n">
        <v>0.0906013107209165</v>
      </c>
      <c r="L35" s="19" t="n">
        <v>0.0521480733915041</v>
      </c>
      <c r="M35" s="19"/>
      <c r="N35" s="19" t="n">
        <v>0.0430269620459979</v>
      </c>
      <c r="O35" s="19" t="n">
        <v>0.0793994368436311</v>
      </c>
      <c r="P35" s="19" t="n">
        <v>0.0471509420834213</v>
      </c>
      <c r="Q35" s="19" t="n">
        <v>0.195368939962309</v>
      </c>
      <c r="R35" s="19" t="n">
        <v>0.167784829969029</v>
      </c>
      <c r="S35" s="19"/>
      <c r="T35" s="19" t="n">
        <v>0.0685546387623745</v>
      </c>
      <c r="U35" s="19" t="n">
        <v>0.0491416102558494</v>
      </c>
      <c r="V35" s="19" t="n">
        <v>0.150785787275376</v>
      </c>
      <c r="W35" s="19" t="n">
        <v>0.176115001666788</v>
      </c>
      <c r="X35" s="19"/>
      <c r="Y35" s="19" t="n">
        <v>0.150448417268084</v>
      </c>
      <c r="Z35" s="19" t="n">
        <v>0.0386611551549222</v>
      </c>
      <c r="AA35" s="19" t="n">
        <v>0.0546151526751342</v>
      </c>
      <c r="AB35" s="19" t="n">
        <v>0.100652806142277</v>
      </c>
      <c r="AC35" s="19" t="n">
        <v>0.136449851451821</v>
      </c>
      <c r="AD35" s="19" t="n">
        <v>0.0186330394589489</v>
      </c>
      <c r="AE35" s="19"/>
      <c r="AF35" s="19" t="n">
        <v>0.104200394505506</v>
      </c>
      <c r="AG35" s="19"/>
      <c r="AH35" s="19" t="n">
        <v>0.108419822046809</v>
      </c>
      <c r="AI35" s="19"/>
      <c r="AJ35" s="19" t="n">
        <v>0.0977359515582405</v>
      </c>
      <c r="AK35" s="19" t="n">
        <v>0.114452124500464</v>
      </c>
      <c r="AL35" s="19" t="n">
        <v>0.0691363395589095</v>
      </c>
    </row>
    <row r="36">
      <c r="B36" t="s">
        <v>56</v>
      </c>
      <c r="C36" s="19" t="n">
        <v>0.0327571279188227</v>
      </c>
      <c r="D36" s="19" t="n">
        <v>0.0360813307745012</v>
      </c>
      <c r="E36" s="19" t="n">
        <v>0.0289725464931673</v>
      </c>
      <c r="F36" s="19"/>
      <c r="G36" s="19" t="n">
        <v>0.0575824631126783</v>
      </c>
      <c r="H36" s="19" t="n">
        <v>0.0311451494138439</v>
      </c>
      <c r="I36" s="19" t="n">
        <v>0.0189524730660679</v>
      </c>
      <c r="J36" s="19" t="n">
        <v>0.0232437137710266</v>
      </c>
      <c r="K36" s="19" t="n">
        <v>0.0310115607743336</v>
      </c>
      <c r="L36" s="19" t="n">
        <v>0.0447737380895331</v>
      </c>
      <c r="M36" s="19"/>
      <c r="N36" s="19" t="n">
        <v>0</v>
      </c>
      <c r="O36" s="19" t="n">
        <v>0.0389131956650906</v>
      </c>
      <c r="P36" s="19" t="n">
        <v>0.0239451487021751</v>
      </c>
      <c r="Q36" s="19" t="n">
        <v>0.0632270320762922</v>
      </c>
      <c r="R36" s="19" t="n">
        <v>0.0161324066838701</v>
      </c>
      <c r="S36" s="19"/>
      <c r="T36" s="19" t="n">
        <v>0.0306396444262104</v>
      </c>
      <c r="U36" s="19" t="n">
        <v>0.0405134314926967</v>
      </c>
      <c r="V36" s="19" t="n">
        <v>0.0438275714030116</v>
      </c>
      <c r="W36" s="19" t="n">
        <v>0.00330696761733902</v>
      </c>
      <c r="X36" s="19"/>
      <c r="Y36" s="19" t="n">
        <v>0.0169315692318444</v>
      </c>
      <c r="Z36" s="19" t="n">
        <v>0.0583561004217142</v>
      </c>
      <c r="AA36" s="19" t="n">
        <v>0.0455730274775383</v>
      </c>
      <c r="AB36" s="19" t="n">
        <v>0.0126881323145342</v>
      </c>
      <c r="AC36" s="19" t="n">
        <v>0.11610961188753</v>
      </c>
      <c r="AD36" s="19" t="n">
        <v>0.0458285573786538</v>
      </c>
      <c r="AE36" s="19"/>
      <c r="AF36" s="19" t="n">
        <v>0.0327571279188227</v>
      </c>
      <c r="AG36" s="19"/>
      <c r="AH36" s="19" t="n">
        <v>0.0290643918983548</v>
      </c>
      <c r="AI36" s="19"/>
      <c r="AJ36" s="19" t="n">
        <v>0.0598854354746003</v>
      </c>
      <c r="AK36" s="19" t="n">
        <v>0.0199140839016066</v>
      </c>
      <c r="AL36" s="19" t="n">
        <v>0.0248448672976683</v>
      </c>
    </row>
    <row r="37">
      <c r="B37" t="s">
        <v>77</v>
      </c>
      <c r="C37" s="19" t="n">
        <v>0.0313057015568162</v>
      </c>
      <c r="D37" s="19" t="n">
        <v>0.0422667423622739</v>
      </c>
      <c r="E37" s="19" t="n">
        <v>0.0188266341715859</v>
      </c>
      <c r="F37" s="19"/>
      <c r="G37" s="19" t="n">
        <v>0.0106725419765901</v>
      </c>
      <c r="H37" s="19" t="n">
        <v>0.0358993358241376</v>
      </c>
      <c r="I37" s="19" t="n">
        <v>0.00284614772776806</v>
      </c>
      <c r="J37" s="19" t="n">
        <v>0.0404037304220573</v>
      </c>
      <c r="K37" s="19" t="n">
        <v>0.0149936211151338</v>
      </c>
      <c r="L37" s="19" t="n">
        <v>0.0628595252550172</v>
      </c>
      <c r="M37" s="19"/>
      <c r="N37" s="19" t="n">
        <v>0.0501496645491802</v>
      </c>
      <c r="O37" s="19" t="n">
        <v>0.0377891963664734</v>
      </c>
      <c r="P37" s="19" t="n">
        <v>0.0313059580033785</v>
      </c>
      <c r="Q37" s="19" t="n">
        <v>0.0194539836576502</v>
      </c>
      <c r="R37" s="19" t="n">
        <v>0.0243837093631152</v>
      </c>
      <c r="S37" s="19"/>
      <c r="T37" s="19" t="n">
        <v>0.03322646957301</v>
      </c>
      <c r="U37" s="19" t="n">
        <v>0.0226043935327909</v>
      </c>
      <c r="V37" s="19" t="n">
        <v>0.0637408183923898</v>
      </c>
      <c r="W37" s="19" t="n">
        <v>0.0123017413819387</v>
      </c>
      <c r="X37" s="19"/>
      <c r="Y37" s="19" t="n">
        <v>0.02636363417379</v>
      </c>
      <c r="Z37" s="19" t="n">
        <v>0.0165556863078389</v>
      </c>
      <c r="AA37" s="19" t="n">
        <v>0.0480442364255936</v>
      </c>
      <c r="AB37" s="19" t="n">
        <v>0.0229707096221721</v>
      </c>
      <c r="AC37" s="19" t="n">
        <v>0</v>
      </c>
      <c r="AD37" s="19" t="n">
        <v>0.0696931019308446</v>
      </c>
      <c r="AE37" s="19"/>
      <c r="AF37" s="19" t="n">
        <v>0.0313057015568162</v>
      </c>
      <c r="AG37" s="19"/>
      <c r="AH37" s="19" t="n">
        <v>0.0279538799292373</v>
      </c>
      <c r="AI37" s="19"/>
      <c r="AJ37" s="19" t="n">
        <v>0.0324942339230992</v>
      </c>
      <c r="AK37" s="19" t="n">
        <v>0.0280411738862445</v>
      </c>
      <c r="AL37" s="19" t="n">
        <v>0.0448413163861506</v>
      </c>
    </row>
    <row r="38">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row>
    <row r="39">
      <c r="B39" s="7" t="s">
        <v>86</v>
      </c>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row>
    <row r="40">
      <c r="B40" s="26" t="s">
        <v>60</v>
      </c>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row>
    <row r="41">
      <c r="B41" t="s">
        <v>80</v>
      </c>
      <c r="C41" s="19" t="n">
        <v>0.668329025978387</v>
      </c>
      <c r="D41" s="19" t="n">
        <v>0.692998168120368</v>
      </c>
      <c r="E41" s="19" t="n">
        <v>0.642982128455068</v>
      </c>
      <c r="F41" s="19"/>
      <c r="G41" s="19" t="n">
        <v>0.658057097895228</v>
      </c>
      <c r="H41" s="19" t="n">
        <v>0.518803677267469</v>
      </c>
      <c r="I41" s="19" t="n">
        <v>0.517862129361814</v>
      </c>
      <c r="J41" s="19" t="n">
        <v>0.712648365858799</v>
      </c>
      <c r="K41" s="19" t="n">
        <v>0.74867086736475</v>
      </c>
      <c r="L41" s="19" t="n">
        <v>0.787915728156602</v>
      </c>
      <c r="M41" s="19"/>
      <c r="N41" s="19" t="n">
        <v>0.561428359098039</v>
      </c>
      <c r="O41" s="19" t="n">
        <v>0.709970106102503</v>
      </c>
      <c r="P41" s="19" t="n">
        <v>0.599330903335621</v>
      </c>
      <c r="Q41" s="19" t="n">
        <v>0.762982916635195</v>
      </c>
      <c r="R41" s="19" t="n">
        <v>0.658792962262078</v>
      </c>
      <c r="S41" s="19"/>
      <c r="T41" s="19" t="n">
        <v>0.712373293039762</v>
      </c>
      <c r="U41" s="19" t="n">
        <v>0.728867932027942</v>
      </c>
      <c r="V41" s="19" t="n">
        <v>0.693927641178552</v>
      </c>
      <c r="W41" s="19" t="n">
        <v>0.568296636342173</v>
      </c>
      <c r="X41" s="19"/>
      <c r="Y41" s="19" t="n">
        <v>0.598745968138772</v>
      </c>
      <c r="Z41" s="19" t="n">
        <v>0.701456139418017</v>
      </c>
      <c r="AA41" s="19" t="n">
        <v>0.76644461698821</v>
      </c>
      <c r="AB41" s="19" t="n">
        <v>0.663722752199969</v>
      </c>
      <c r="AC41" s="19" t="n">
        <v>0.680888467132825</v>
      </c>
      <c r="AD41" s="19" t="n">
        <v>0.629451115711885</v>
      </c>
      <c r="AE41" s="19"/>
      <c r="AF41" s="19" t="n">
        <v>0.741293920532959</v>
      </c>
      <c r="AG41" s="19"/>
      <c r="AH41" s="19" t="n">
        <v>0.678825523863466</v>
      </c>
      <c r="AI41" s="19"/>
      <c r="AJ41" s="19" t="n">
        <v>0.736891256878968</v>
      </c>
      <c r="AK41" s="19" t="n">
        <v>0.62821290676569</v>
      </c>
      <c r="AL41" s="19" t="n">
        <v>0.6848379340532</v>
      </c>
    </row>
    <row r="42">
      <c r="B42" t="s">
        <v>81</v>
      </c>
      <c r="C42" s="19" t="n">
        <v>0.22102944246853</v>
      </c>
      <c r="D42" s="19" t="n">
        <v>0.230733202382034</v>
      </c>
      <c r="E42" s="19" t="n">
        <v>0.209792161036844</v>
      </c>
      <c r="F42" s="19"/>
      <c r="G42" s="19" t="n">
        <v>0.172458593068701</v>
      </c>
      <c r="H42" s="19" t="n">
        <v>0.270113900309261</v>
      </c>
      <c r="I42" s="19" t="n">
        <v>0.274724025182582</v>
      </c>
      <c r="J42" s="19" t="n">
        <v>0.314086475390839</v>
      </c>
      <c r="K42" s="19" t="n">
        <v>0.151207933890333</v>
      </c>
      <c r="L42" s="19" t="n">
        <v>0.15737663425574</v>
      </c>
      <c r="M42" s="19"/>
      <c r="N42" s="19" t="n">
        <v>0.199057817146103</v>
      </c>
      <c r="O42" s="19" t="n">
        <v>0.210215916499752</v>
      </c>
      <c r="P42" s="19" t="n">
        <v>0.251331359198034</v>
      </c>
      <c r="Q42" s="19" t="n">
        <v>0.190950421176223</v>
      </c>
      <c r="R42" s="19" t="n">
        <v>0.234915920914426</v>
      </c>
      <c r="S42" s="19"/>
      <c r="T42" s="19" t="n">
        <v>0.168019827618949</v>
      </c>
      <c r="U42" s="19" t="n">
        <v>0.165821840323203</v>
      </c>
      <c r="V42" s="19" t="n">
        <v>0.217537459302553</v>
      </c>
      <c r="W42" s="19" t="n">
        <v>0.359028741993701</v>
      </c>
      <c r="X42" s="19"/>
      <c r="Y42" s="19" t="n">
        <v>0.285215433934674</v>
      </c>
      <c r="Z42" s="19" t="n">
        <v>0.214047825295914</v>
      </c>
      <c r="AA42" s="19" t="n">
        <v>0.159663536186881</v>
      </c>
      <c r="AB42" s="19" t="n">
        <v>0.200193440098778</v>
      </c>
      <c r="AC42" s="19" t="n">
        <v>0.0710653329468417</v>
      </c>
      <c r="AD42" s="19" t="n">
        <v>0.19382948192698</v>
      </c>
      <c r="AE42" s="19"/>
      <c r="AF42" s="19" t="n">
        <v>0.297488015214278</v>
      </c>
      <c r="AG42" s="19"/>
      <c r="AH42" s="19" t="n">
        <v>0.227402407262785</v>
      </c>
      <c r="AI42" s="19"/>
      <c r="AJ42" s="19" t="n">
        <v>0.141394725284522</v>
      </c>
      <c r="AK42" s="19" t="n">
        <v>0.268630151716489</v>
      </c>
      <c r="AL42" s="19" t="n">
        <v>0.196166536159867</v>
      </c>
    </row>
    <row r="43">
      <c r="B43" t="s">
        <v>82</v>
      </c>
      <c r="C43" s="19" t="n">
        <v>0.173277193552141</v>
      </c>
      <c r="D43" s="19" t="n">
        <v>0.184097982617568</v>
      </c>
      <c r="E43" s="19" t="n">
        <v>0.162781846855027</v>
      </c>
      <c r="F43" s="19"/>
      <c r="G43" s="19" t="n">
        <v>0.25131888165566</v>
      </c>
      <c r="H43" s="19" t="n">
        <v>0.422094370479438</v>
      </c>
      <c r="I43" s="19" t="n">
        <v>0.194569946068082</v>
      </c>
      <c r="J43" s="19" t="n">
        <v>0.0877267785576038</v>
      </c>
      <c r="K43" s="19" t="n">
        <v>0.0780501107644348</v>
      </c>
      <c r="L43" s="19" t="n">
        <v>0.0845261672797018</v>
      </c>
      <c r="M43" s="19"/>
      <c r="N43" s="19" t="n">
        <v>0.121269470780127</v>
      </c>
      <c r="O43" s="19" t="n">
        <v>0.105103830256363</v>
      </c>
      <c r="P43" s="19" t="n">
        <v>0.17902028464313</v>
      </c>
      <c r="Q43" s="19" t="n">
        <v>0.145509469700012</v>
      </c>
      <c r="R43" s="19" t="n">
        <v>0.33717273419232</v>
      </c>
      <c r="S43" s="19"/>
      <c r="T43" s="19" t="n">
        <v>0.0686943386712518</v>
      </c>
      <c r="U43" s="19" t="n">
        <v>0.147604041362659</v>
      </c>
      <c r="V43" s="19" t="n">
        <v>0.238030529902493</v>
      </c>
      <c r="W43" s="19" t="n">
        <v>0.25409072456845</v>
      </c>
      <c r="X43" s="19"/>
      <c r="Y43" s="19" t="n">
        <v>0.252038689317958</v>
      </c>
      <c r="Z43" s="19" t="n">
        <v>0.205308672300594</v>
      </c>
      <c r="AA43" s="19" t="n">
        <v>0.086058130341992</v>
      </c>
      <c r="AB43" s="19" t="n">
        <v>0.0792479147899599</v>
      </c>
      <c r="AC43" s="19" t="n">
        <v>0.202206089051339</v>
      </c>
      <c r="AD43" s="19" t="n">
        <v>0.0752141273621828</v>
      </c>
      <c r="AE43" s="19"/>
      <c r="AF43" s="19" t="n">
        <v>0.102544736505924</v>
      </c>
      <c r="AG43" s="19"/>
      <c r="AH43" s="19" t="n">
        <v>0.175050022808603</v>
      </c>
      <c r="AI43" s="19"/>
      <c r="AJ43" s="19" t="n">
        <v>0.103286192537446</v>
      </c>
      <c r="AK43" s="19" t="n">
        <v>0.209062096494854</v>
      </c>
      <c r="AL43" s="19" t="n">
        <v>0.185638793488409</v>
      </c>
    </row>
    <row r="44">
      <c r="B44" t="s">
        <v>83</v>
      </c>
      <c r="C44" s="19" t="n">
        <v>0.149382181467167</v>
      </c>
      <c r="D44" s="19" t="n">
        <v>0.145113723077209</v>
      </c>
      <c r="E44" s="19" t="n">
        <v>0.153947629848315</v>
      </c>
      <c r="F44" s="19"/>
      <c r="G44" s="19" t="n">
        <v>0.187466808839871</v>
      </c>
      <c r="H44" s="19" t="n">
        <v>0.227885279962678</v>
      </c>
      <c r="I44" s="19" t="n">
        <v>0.189461759662979</v>
      </c>
      <c r="J44" s="19" t="n">
        <v>0.139873570458931</v>
      </c>
      <c r="K44" s="19" t="n">
        <v>0.0789867391474127</v>
      </c>
      <c r="L44" s="19" t="n">
        <v>0.109383303170636</v>
      </c>
      <c r="M44" s="19"/>
      <c r="N44" s="19" t="n">
        <v>0.213599127517052</v>
      </c>
      <c r="O44" s="19" t="n">
        <v>0.138813863435202</v>
      </c>
      <c r="P44" s="19" t="n">
        <v>0.0778093692733675</v>
      </c>
      <c r="Q44" s="19" t="n">
        <v>0.134389845212516</v>
      </c>
      <c r="R44" s="19" t="n">
        <v>0.262253778061802</v>
      </c>
      <c r="S44" s="19"/>
      <c r="T44" s="19" t="n">
        <v>0.123906968526091</v>
      </c>
      <c r="U44" s="19" t="n">
        <v>0.09651510253337</v>
      </c>
      <c r="V44" s="19" t="n">
        <v>0.181151527119763</v>
      </c>
      <c r="W44" s="19" t="n">
        <v>0.231990024233751</v>
      </c>
      <c r="X44" s="19"/>
      <c r="Y44" s="19" t="n">
        <v>0.204460593095913</v>
      </c>
      <c r="Z44" s="19" t="n">
        <v>0.147023184752251</v>
      </c>
      <c r="AA44" s="19" t="n">
        <v>0.10968708202419</v>
      </c>
      <c r="AB44" s="19" t="n">
        <v>0.0957120205164199</v>
      </c>
      <c r="AC44" s="19" t="n">
        <v>0.0895351258329923</v>
      </c>
      <c r="AD44" s="19" t="n">
        <v>0.0449403947622937</v>
      </c>
      <c r="AE44" s="19"/>
      <c r="AF44" s="19" t="n">
        <v>0.107871251665641</v>
      </c>
      <c r="AG44" s="19"/>
      <c r="AH44" s="19" t="n">
        <v>0.15407954631243</v>
      </c>
      <c r="AI44" s="19"/>
      <c r="AJ44" s="19" t="n">
        <v>0.138865397452183</v>
      </c>
      <c r="AK44" s="19" t="n">
        <v>0.154648283218928</v>
      </c>
      <c r="AL44" s="19" t="n">
        <v>0.151866664839714</v>
      </c>
    </row>
    <row r="45">
      <c r="B45" t="s">
        <v>84</v>
      </c>
      <c r="C45" s="19" t="n">
        <v>0.119890098088315</v>
      </c>
      <c r="D45" s="19" t="n">
        <v>0.139299308444173</v>
      </c>
      <c r="E45" s="19" t="n">
        <v>0.100691657477417</v>
      </c>
      <c r="F45" s="19"/>
      <c r="G45" s="19" t="n">
        <v>0.0725690007815717</v>
      </c>
      <c r="H45" s="19" t="n">
        <v>0.230173743951754</v>
      </c>
      <c r="I45" s="19" t="n">
        <v>0.174337694594994</v>
      </c>
      <c r="J45" s="19" t="n">
        <v>0.140907532381158</v>
      </c>
      <c r="K45" s="19" t="n">
        <v>0.0448311024872834</v>
      </c>
      <c r="L45" s="19" t="n">
        <v>0.0667071012429169</v>
      </c>
      <c r="M45" s="19"/>
      <c r="N45" s="19" t="n">
        <v>0.170789172102093</v>
      </c>
      <c r="O45" s="19" t="n">
        <v>0.110620503625745</v>
      </c>
      <c r="P45" s="19" t="n">
        <v>0.104346506367805</v>
      </c>
      <c r="Q45" s="19" t="n">
        <v>0.0905655564172257</v>
      </c>
      <c r="R45" s="19" t="n">
        <v>0.165021013592336</v>
      </c>
      <c r="S45" s="19"/>
      <c r="T45" s="19" t="n">
        <v>0.0280185577900997</v>
      </c>
      <c r="U45" s="19" t="n">
        <v>0.0660795226928731</v>
      </c>
      <c r="V45" s="19" t="n">
        <v>0.084509384505031</v>
      </c>
      <c r="W45" s="19" t="n">
        <v>0.306327058039595</v>
      </c>
      <c r="X45" s="19"/>
      <c r="Y45" s="19" t="n">
        <v>0.207264922345346</v>
      </c>
      <c r="Z45" s="19" t="n">
        <v>0.0671337931283895</v>
      </c>
      <c r="AA45" s="19" t="n">
        <v>0.0664330798256648</v>
      </c>
      <c r="AB45" s="19" t="n">
        <v>0.0311111927040485</v>
      </c>
      <c r="AC45" s="19" t="n">
        <v>0.00840008218543065</v>
      </c>
      <c r="AD45" s="19" t="n">
        <v>0</v>
      </c>
      <c r="AE45" s="19"/>
      <c r="AF45" s="19" t="n">
        <v>0.125656283108413</v>
      </c>
      <c r="AG45" s="19"/>
      <c r="AH45" s="19" t="n">
        <v>0.123014785002211</v>
      </c>
      <c r="AI45" s="19"/>
      <c r="AJ45" s="19" t="n">
        <v>0.0757245667700925</v>
      </c>
      <c r="AK45" s="19" t="n">
        <v>0.15385630092869</v>
      </c>
      <c r="AL45" s="19" t="n">
        <v>0.063319686745743</v>
      </c>
    </row>
    <row r="46">
      <c r="B46" t="s">
        <v>85</v>
      </c>
      <c r="C46" s="19" t="n">
        <v>0.032675864683339</v>
      </c>
      <c r="D46" s="19" t="n">
        <v>0.0281771005063015</v>
      </c>
      <c r="E46" s="19" t="n">
        <v>0.0372438993562837</v>
      </c>
      <c r="F46" s="19"/>
      <c r="G46" s="19" t="n">
        <v>0.0284961517408124</v>
      </c>
      <c r="H46" s="19" t="n">
        <v>0.00881837775693599</v>
      </c>
      <c r="I46" s="19" t="n">
        <v>0.0639654414487296</v>
      </c>
      <c r="J46" s="19" t="n">
        <v>0.0470576542783947</v>
      </c>
      <c r="K46" s="19" t="n">
        <v>0.0369257512249625</v>
      </c>
      <c r="L46" s="19" t="n">
        <v>0.0166546257284583</v>
      </c>
      <c r="M46" s="19"/>
      <c r="N46" s="19" t="n">
        <v>0.119486268426971</v>
      </c>
      <c r="O46" s="19" t="n">
        <v>0.0466689385415744</v>
      </c>
      <c r="P46" s="19" t="n">
        <v>0.019727896108359</v>
      </c>
      <c r="Q46" s="19" t="n">
        <v>0.0151261980444682</v>
      </c>
      <c r="R46" s="19" t="n">
        <v>0.00330272776984836</v>
      </c>
      <c r="S46" s="19"/>
      <c r="T46" s="19" t="n">
        <v>0.102899043439592</v>
      </c>
      <c r="U46" s="19" t="n">
        <v>0.0208344859373056</v>
      </c>
      <c r="V46" s="19" t="n">
        <v>0.0151292006592958</v>
      </c>
      <c r="W46" s="19" t="n">
        <v>0.0188104341995433</v>
      </c>
      <c r="X46" s="19"/>
      <c r="Y46" s="19" t="n">
        <v>0.0247740966312183</v>
      </c>
      <c r="Z46" s="19" t="n">
        <v>0.0262079794146407</v>
      </c>
      <c r="AA46" s="19" t="n">
        <v>0.0202721970600669</v>
      </c>
      <c r="AB46" s="19" t="n">
        <v>0.0793882590379986</v>
      </c>
      <c r="AC46" s="19" t="n">
        <v>0</v>
      </c>
      <c r="AD46" s="19" t="n">
        <v>0.179172210389151</v>
      </c>
      <c r="AE46" s="19"/>
      <c r="AF46" s="19" t="n">
        <v>0.0366247254457131</v>
      </c>
      <c r="AG46" s="19"/>
      <c r="AH46" s="19" t="n">
        <v>0.0326416111053795</v>
      </c>
      <c r="AI46" s="19"/>
      <c r="AJ46" s="19" t="n">
        <v>0.0319252246884103</v>
      </c>
      <c r="AK46" s="19" t="n">
        <v>0.032982586405704</v>
      </c>
      <c r="AL46" s="19" t="n">
        <v>0.0332441510836425</v>
      </c>
    </row>
    <row r="47">
      <c r="B47" t="s">
        <v>56</v>
      </c>
      <c r="C47" s="19" t="n">
        <v>0.0120497869205157</v>
      </c>
      <c r="D47" s="19" t="n">
        <v>0.0073362043371383</v>
      </c>
      <c r="E47" s="19" t="n">
        <v>0.0167926043651575</v>
      </c>
      <c r="F47" s="19"/>
      <c r="G47" s="19" t="n">
        <v>0</v>
      </c>
      <c r="H47" s="19" t="n">
        <v>0.0199532352104101</v>
      </c>
      <c r="I47" s="19" t="n">
        <v>0.0100513049771792</v>
      </c>
      <c r="J47" s="19" t="n">
        <v>0.00585630987370355</v>
      </c>
      <c r="K47" s="19" t="n">
        <v>0.0102569437427217</v>
      </c>
      <c r="L47" s="19" t="n">
        <v>0.0184798748046698</v>
      </c>
      <c r="M47" s="19"/>
      <c r="N47" s="19" t="n">
        <v>0</v>
      </c>
      <c r="O47" s="19" t="n">
        <v>0.00802069863856173</v>
      </c>
      <c r="P47" s="19" t="n">
        <v>0.0235889889586171</v>
      </c>
      <c r="Q47" s="19" t="n">
        <v>0.00636396387720312</v>
      </c>
      <c r="R47" s="19" t="n">
        <v>0.0130367079784076</v>
      </c>
      <c r="S47" s="19"/>
      <c r="T47" s="19" t="n">
        <v>0</v>
      </c>
      <c r="U47" s="19" t="n">
        <v>0.00723405183986139</v>
      </c>
      <c r="V47" s="19" t="n">
        <v>0.0161657217087591</v>
      </c>
      <c r="W47" s="19" t="n">
        <v>0</v>
      </c>
      <c r="X47" s="19"/>
      <c r="Y47" s="19" t="n">
        <v>0.0106699448400934</v>
      </c>
      <c r="Z47" s="19" t="n">
        <v>0.00749401838871905</v>
      </c>
      <c r="AA47" s="19" t="n">
        <v>0.0157019004283484</v>
      </c>
      <c r="AB47" s="19" t="n">
        <v>0.0211787887294489</v>
      </c>
      <c r="AC47" s="19" t="n">
        <v>0</v>
      </c>
      <c r="AD47" s="19" t="n">
        <v>0</v>
      </c>
      <c r="AE47" s="19"/>
      <c r="AF47" s="19" t="n">
        <v>0.00927583303300044</v>
      </c>
      <c r="AG47" s="19"/>
      <c r="AH47" s="19" t="n">
        <v>0.00810912780390188</v>
      </c>
      <c r="AI47" s="19"/>
      <c r="AJ47" s="19" t="n">
        <v>0.023394406611358</v>
      </c>
      <c r="AK47" s="19" t="n">
        <v>0.00713720629007329</v>
      </c>
      <c r="AL47" s="19" t="n">
        <v>0.00502732277937598</v>
      </c>
    </row>
    <row r="48">
      <c r="B48" t="s">
        <v>58</v>
      </c>
      <c r="C48" s="19" t="n">
        <v>0.0479834327710025</v>
      </c>
      <c r="D48" s="19" t="n">
        <v>0.0442185598788464</v>
      </c>
      <c r="E48" s="19" t="n">
        <v>0.0518465944612887</v>
      </c>
      <c r="F48" s="19"/>
      <c r="G48" s="19" t="n">
        <v>0.0529699631640513</v>
      </c>
      <c r="H48" s="19" t="n">
        <v>0.0913971809953339</v>
      </c>
      <c r="I48" s="19" t="n">
        <v>0.0213812560607217</v>
      </c>
      <c r="J48" s="19" t="n">
        <v>0.0229614680699951</v>
      </c>
      <c r="K48" s="19" t="n">
        <v>0.0620489235285756</v>
      </c>
      <c r="L48" s="19" t="n">
        <v>0.0421247199992894</v>
      </c>
      <c r="M48" s="19"/>
      <c r="N48" s="19" t="n">
        <v>0.0110188669595263</v>
      </c>
      <c r="O48" s="19" t="n">
        <v>0.0312993776884048</v>
      </c>
      <c r="P48" s="19" t="n">
        <v>0.075462924655362</v>
      </c>
      <c r="Q48" s="19" t="n">
        <v>0.0361243826706832</v>
      </c>
      <c r="R48" s="19" t="n">
        <v>0.0649918788165649</v>
      </c>
      <c r="S48" s="19"/>
      <c r="T48" s="19" t="n">
        <v>0.0250357141516569</v>
      </c>
      <c r="U48" s="19" t="n">
        <v>0.0482161789243025</v>
      </c>
      <c r="V48" s="19" t="n">
        <v>0.0414282134583429</v>
      </c>
      <c r="W48" s="19" t="n">
        <v>0.0555751226681651</v>
      </c>
      <c r="X48" s="19"/>
      <c r="Y48" s="19" t="n">
        <v>0.050916674491591</v>
      </c>
      <c r="Z48" s="19" t="n">
        <v>0</v>
      </c>
      <c r="AA48" s="19" t="n">
        <v>0.050504118869012</v>
      </c>
      <c r="AB48" s="19" t="n">
        <v>0.0342573972900879</v>
      </c>
      <c r="AC48" s="19" t="n">
        <v>0.0956328095048296</v>
      </c>
      <c r="AD48" s="19" t="n">
        <v>0.0589676288270397</v>
      </c>
      <c r="AE48" s="19"/>
      <c r="AF48" s="19" t="n">
        <v>0.0442814825766222</v>
      </c>
      <c r="AG48" s="19"/>
      <c r="AH48" s="19" t="n">
        <v>0.0440359811360285</v>
      </c>
      <c r="AI48" s="19"/>
      <c r="AJ48" s="19" t="n">
        <v>0.0436309641678639</v>
      </c>
      <c r="AK48" s="19" t="n">
        <v>0.0528333179249803</v>
      </c>
      <c r="AL48" s="19" t="n">
        <v>0.0339132886735248</v>
      </c>
    </row>
    <row r="4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row>
    <row r="50">
      <c r="B50" s="7" t="s">
        <v>90</v>
      </c>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row>
    <row r="51">
      <c r="B51" s="26" t="s">
        <v>91</v>
      </c>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row>
    <row r="52">
      <c r="B52" t="s">
        <v>64</v>
      </c>
      <c r="C52" s="19" t="n">
        <v>0.375044195190089</v>
      </c>
      <c r="D52" s="19" t="n">
        <v>0.354862231844613</v>
      </c>
      <c r="E52" s="19" t="n">
        <v>0.402998148028334</v>
      </c>
      <c r="F52" s="19"/>
      <c r="G52" s="19" t="n">
        <v>0.520306180170635</v>
      </c>
      <c r="H52" s="19" t="n">
        <v>0.360749319007229</v>
      </c>
      <c r="I52" s="19" t="n">
        <v>0.311025013655261</v>
      </c>
      <c r="J52" s="19" t="n">
        <v>0.32978992982164</v>
      </c>
      <c r="K52" s="19" t="n">
        <v>0.525335127466062</v>
      </c>
      <c r="L52" s="19" t="n">
        <v>0.45051333801849</v>
      </c>
      <c r="M52" s="19"/>
      <c r="N52" s="19" t="n">
        <v>0.239926654126226</v>
      </c>
      <c r="O52" s="19" t="n">
        <v>0.413924929134765</v>
      </c>
      <c r="P52" s="19" t="n">
        <v>0.399735186156269</v>
      </c>
      <c r="Q52" s="19" t="n">
        <v>0.412538436915811</v>
      </c>
      <c r="R52" s="19" t="n">
        <v>0.354460502499371</v>
      </c>
      <c r="S52" s="19"/>
      <c r="T52" s="19" t="n">
        <v>1</v>
      </c>
      <c r="U52" s="19" t="n">
        <v>0.607111578511512</v>
      </c>
      <c r="V52" s="19" t="n">
        <v>0.426063774255402</v>
      </c>
      <c r="W52" s="19" t="n">
        <v>0.298015091050934</v>
      </c>
      <c r="X52" s="19"/>
      <c r="Y52" s="19" t="n">
        <v>0.317069267673163</v>
      </c>
      <c r="Z52" s="19" t="n">
        <v>0.600405367653431</v>
      </c>
      <c r="AA52" s="19" t="n">
        <v>0.476509493315763</v>
      </c>
      <c r="AB52" s="19" t="n">
        <v>1</v>
      </c>
      <c r="AC52" s="19" t="n">
        <v>1</v>
      </c>
      <c r="AD52" s="19" t="s">
        <v>89</v>
      </c>
      <c r="AE52" s="19"/>
      <c r="AF52" s="19" t="n">
        <v>0.41250712918847</v>
      </c>
      <c r="AG52" s="19"/>
      <c r="AH52" s="19" t="n">
        <v>0.385845506625213</v>
      </c>
      <c r="AI52" s="19"/>
      <c r="AJ52" s="19" t="n">
        <v>0.750306537221585</v>
      </c>
      <c r="AK52" s="19" t="n">
        <v>0.25374658913285</v>
      </c>
      <c r="AL52" s="19" t="n">
        <v>0.664874354009693</v>
      </c>
    </row>
    <row r="53">
      <c r="B53" t="s">
        <v>76</v>
      </c>
      <c r="C53" s="19" t="n">
        <v>0.32914903243421</v>
      </c>
      <c r="D53" s="19" t="n">
        <v>0.371984361911556</v>
      </c>
      <c r="E53" s="19" t="n">
        <v>0.269817997117033</v>
      </c>
      <c r="F53" s="19"/>
      <c r="G53" s="19" t="n">
        <v>0.721106626650047</v>
      </c>
      <c r="H53" s="19" t="n">
        <v>0.260009583338113</v>
      </c>
      <c r="I53" s="19" t="n">
        <v>0.416436663687215</v>
      </c>
      <c r="J53" s="19" t="n">
        <v>0.510965703666603</v>
      </c>
      <c r="K53" s="19" t="n">
        <v>0.114395399328303</v>
      </c>
      <c r="L53" s="19" t="n">
        <v>0</v>
      </c>
      <c r="M53" s="19"/>
      <c r="N53" s="19" t="n">
        <v>0.326584759187794</v>
      </c>
      <c r="O53" s="19" t="n">
        <v>0.499519229345805</v>
      </c>
      <c r="P53" s="19" t="n">
        <v>0.358283601382691</v>
      </c>
      <c r="Q53" s="19" t="n">
        <v>0.340797395631882</v>
      </c>
      <c r="R53" s="19" t="n">
        <v>0.0977278701296785</v>
      </c>
      <c r="S53" s="19"/>
      <c r="T53" s="19" t="n">
        <v>0</v>
      </c>
      <c r="U53" s="19" t="n">
        <v>0.154722120927032</v>
      </c>
      <c r="V53" s="19" t="n">
        <v>0.148255361135142</v>
      </c>
      <c r="W53" s="19" t="n">
        <v>0.423109866684355</v>
      </c>
      <c r="X53" s="19"/>
      <c r="Y53" s="19" t="n">
        <v>0.406200964417062</v>
      </c>
      <c r="Z53" s="19" t="n">
        <v>0.415412877878087</v>
      </c>
      <c r="AA53" s="19" t="n">
        <v>0</v>
      </c>
      <c r="AB53" s="19" t="n">
        <v>0</v>
      </c>
      <c r="AC53" s="19" t="n">
        <v>0</v>
      </c>
      <c r="AD53" s="19" t="s">
        <v>89</v>
      </c>
      <c r="AE53" s="19"/>
      <c r="AF53" s="19" t="n">
        <v>0.345625448511411</v>
      </c>
      <c r="AG53" s="19"/>
      <c r="AH53" s="19" t="n">
        <v>0.338628558456708</v>
      </c>
      <c r="AI53" s="19"/>
      <c r="AJ53" s="19" t="n">
        <v>0.259881781381143</v>
      </c>
      <c r="AK53" s="19" t="n">
        <v>0.358143672246166</v>
      </c>
      <c r="AL53" s="19" t="n">
        <v>0.184910939676437</v>
      </c>
    </row>
    <row r="54">
      <c r="B54" t="s">
        <v>66</v>
      </c>
      <c r="C54" s="19" t="n">
        <v>0.327490332142714</v>
      </c>
      <c r="D54" s="19" t="n">
        <v>0.404120383281367</v>
      </c>
      <c r="E54" s="19" t="n">
        <v>0.221350369501153</v>
      </c>
      <c r="F54" s="19"/>
      <c r="G54" s="19" t="n">
        <v>0</v>
      </c>
      <c r="H54" s="19" t="n">
        <v>0.488480785980933</v>
      </c>
      <c r="I54" s="19" t="n">
        <v>0.224696514103222</v>
      </c>
      <c r="J54" s="19" t="n">
        <v>0.458846379758141</v>
      </c>
      <c r="K54" s="19" t="n">
        <v>0.234111380078539</v>
      </c>
      <c r="L54" s="19" t="n">
        <v>0.139842686231482</v>
      </c>
      <c r="M54" s="19"/>
      <c r="N54" s="19" t="n">
        <v>0.322998682113859</v>
      </c>
      <c r="O54" s="19" t="n">
        <v>0.333126542277971</v>
      </c>
      <c r="P54" s="19" t="n">
        <v>0.203223832693177</v>
      </c>
      <c r="Q54" s="19" t="n">
        <v>0.421651124528187</v>
      </c>
      <c r="R54" s="19" t="n">
        <v>0.391692317435862</v>
      </c>
      <c r="S54" s="19"/>
      <c r="T54" s="19" t="n">
        <v>0</v>
      </c>
      <c r="U54" s="19" t="n">
        <v>0.211846500994184</v>
      </c>
      <c r="V54" s="19" t="n">
        <v>0.463143086172109</v>
      </c>
      <c r="W54" s="19" t="n">
        <v>0.356214185620276</v>
      </c>
      <c r="X54" s="19"/>
      <c r="Y54" s="19" t="n">
        <v>0.393606763344653</v>
      </c>
      <c r="Z54" s="19" t="n">
        <v>0</v>
      </c>
      <c r="AA54" s="19" t="n">
        <v>0.151795858013291</v>
      </c>
      <c r="AB54" s="19" t="n">
        <v>0</v>
      </c>
      <c r="AC54" s="19" t="n">
        <v>0</v>
      </c>
      <c r="AD54" s="19" t="s">
        <v>89</v>
      </c>
      <c r="AE54" s="19"/>
      <c r="AF54" s="19" t="n">
        <v>0.290956502332645</v>
      </c>
      <c r="AG54" s="19"/>
      <c r="AH54" s="19" t="n">
        <v>0.336922087426041</v>
      </c>
      <c r="AI54" s="19"/>
      <c r="AJ54" s="19" t="n">
        <v>0.373356185038242</v>
      </c>
      <c r="AK54" s="19" t="n">
        <v>0.327604689671689</v>
      </c>
      <c r="AL54" s="19" t="n">
        <v>0.157673256836657</v>
      </c>
    </row>
    <row r="55">
      <c r="B55" t="s">
        <v>68</v>
      </c>
      <c r="C55" s="19" t="n">
        <v>0.288803912034176</v>
      </c>
      <c r="D55" s="19" t="n">
        <v>0.2901058470131</v>
      </c>
      <c r="E55" s="19" t="n">
        <v>0.287000607351855</v>
      </c>
      <c r="F55" s="19"/>
      <c r="G55" s="19" t="n">
        <v>0</v>
      </c>
      <c r="H55" s="19" t="n">
        <v>0.253855853774035</v>
      </c>
      <c r="I55" s="19" t="n">
        <v>0.387608393478475</v>
      </c>
      <c r="J55" s="19" t="n">
        <v>0.347600784227651</v>
      </c>
      <c r="K55" s="19" t="n">
        <v>0.234111380078539</v>
      </c>
      <c r="L55" s="19" t="n">
        <v>0.266025665389856</v>
      </c>
      <c r="M55" s="19"/>
      <c r="N55" s="19" t="n">
        <v>0.33645094855108</v>
      </c>
      <c r="O55" s="19" t="n">
        <v>0.392957356320302</v>
      </c>
      <c r="P55" s="19" t="n">
        <v>0.269772245815595</v>
      </c>
      <c r="Q55" s="19" t="n">
        <v>0.187380462604216</v>
      </c>
      <c r="R55" s="19" t="n">
        <v>0.219891136508238</v>
      </c>
      <c r="S55" s="19"/>
      <c r="T55" s="19" t="n">
        <v>0</v>
      </c>
      <c r="U55" s="19" t="n">
        <v>0.176934987482702</v>
      </c>
      <c r="V55" s="19" t="n">
        <v>0.186790517787598</v>
      </c>
      <c r="W55" s="19" t="n">
        <v>0.35278485077089</v>
      </c>
      <c r="X55" s="19"/>
      <c r="Y55" s="19" t="n">
        <v>0.30895187540758</v>
      </c>
      <c r="Z55" s="19" t="n">
        <v>0</v>
      </c>
      <c r="AA55" s="19" t="n">
        <v>0.319108224634209</v>
      </c>
      <c r="AB55" s="19" t="n">
        <v>0</v>
      </c>
      <c r="AC55" s="19" t="n">
        <v>0</v>
      </c>
      <c r="AD55" s="19" t="s">
        <v>89</v>
      </c>
      <c r="AE55" s="19"/>
      <c r="AF55" s="19" t="n">
        <v>0.308744067771914</v>
      </c>
      <c r="AG55" s="19"/>
      <c r="AH55" s="19" t="n">
        <v>0.297121494435316</v>
      </c>
      <c r="AI55" s="19"/>
      <c r="AJ55" s="19" t="n">
        <v>0.191947073869854</v>
      </c>
      <c r="AK55" s="19" t="n">
        <v>0.320425554713807</v>
      </c>
      <c r="AL55" s="19" t="n">
        <v>0.209680980200676</v>
      </c>
    </row>
    <row r="56">
      <c r="B56" t="s">
        <v>65</v>
      </c>
      <c r="C56" s="19" t="n">
        <v>0.28620268390321</v>
      </c>
      <c r="D56" s="19" t="n">
        <v>0.311702229818088</v>
      </c>
      <c r="E56" s="19" t="n">
        <v>0.250883369736438</v>
      </c>
      <c r="F56" s="19"/>
      <c r="G56" s="19" t="n">
        <v>0.0870171750649686</v>
      </c>
      <c r="H56" s="19" t="n">
        <v>0.405364726763597</v>
      </c>
      <c r="I56" s="19" t="n">
        <v>0.241850282584731</v>
      </c>
      <c r="J56" s="19" t="n">
        <v>0.341603637947392</v>
      </c>
      <c r="K56" s="19" t="n">
        <v>0.234111380078539</v>
      </c>
      <c r="L56" s="19" t="n">
        <v>0.124184741021321</v>
      </c>
      <c r="M56" s="19"/>
      <c r="N56" s="19" t="n">
        <v>0.396373673649665</v>
      </c>
      <c r="O56" s="19" t="n">
        <v>0.162917387326569</v>
      </c>
      <c r="P56" s="19" t="n">
        <v>0.248967303801435</v>
      </c>
      <c r="Q56" s="19" t="n">
        <v>0.310711788857692</v>
      </c>
      <c r="R56" s="19" t="n">
        <v>0.394534520589903</v>
      </c>
      <c r="S56" s="19"/>
      <c r="T56" s="19" t="n">
        <v>0</v>
      </c>
      <c r="U56" s="19" t="n">
        <v>0.287630079395596</v>
      </c>
      <c r="V56" s="19" t="n">
        <v>0.347612629033814</v>
      </c>
      <c r="W56" s="19" t="n">
        <v>0.298070725151022</v>
      </c>
      <c r="X56" s="19"/>
      <c r="Y56" s="19" t="n">
        <v>0.333213699721391</v>
      </c>
      <c r="Z56" s="19" t="n">
        <v>0</v>
      </c>
      <c r="AA56" s="19" t="n">
        <v>0.138436805855986</v>
      </c>
      <c r="AB56" s="19" t="n">
        <v>0.264754128980967</v>
      </c>
      <c r="AC56" s="19" t="n">
        <v>0</v>
      </c>
      <c r="AD56" s="19" t="s">
        <v>89</v>
      </c>
      <c r="AE56" s="19"/>
      <c r="AF56" s="19" t="n">
        <v>0.295636593776579</v>
      </c>
      <c r="AG56" s="19"/>
      <c r="AH56" s="19" t="n">
        <v>0.289038234802213</v>
      </c>
      <c r="AI56" s="19"/>
      <c r="AJ56" s="19" t="n">
        <v>0.326261522298984</v>
      </c>
      <c r="AK56" s="19" t="n">
        <v>0.264532081968848</v>
      </c>
      <c r="AL56" s="19" t="n">
        <v>0.436966724158912</v>
      </c>
    </row>
    <row r="57">
      <c r="B57" t="s">
        <v>71</v>
      </c>
      <c r="C57" s="19" t="n">
        <v>0.277278885455801</v>
      </c>
      <c r="D57" s="19" t="n">
        <v>0.269984780013594</v>
      </c>
      <c r="E57" s="19" t="n">
        <v>0.287381920330965</v>
      </c>
      <c r="F57" s="19"/>
      <c r="G57" s="19" t="n">
        <v>0.191876198284985</v>
      </c>
      <c r="H57" s="19" t="n">
        <v>0.230772117334045</v>
      </c>
      <c r="I57" s="19" t="n">
        <v>0.344570880349231</v>
      </c>
      <c r="J57" s="19" t="n">
        <v>0.347600784227651</v>
      </c>
      <c r="K57" s="19" t="n">
        <v>0.114395399328303</v>
      </c>
      <c r="L57" s="19" t="n">
        <v>0.279072702760667</v>
      </c>
      <c r="M57" s="19"/>
      <c r="N57" s="19" t="n">
        <v>0.248361249426074</v>
      </c>
      <c r="O57" s="19" t="n">
        <v>0.283213744293478</v>
      </c>
      <c r="P57" s="19" t="n">
        <v>0.306301298425779</v>
      </c>
      <c r="Q57" s="19" t="n">
        <v>0.0871666546006784</v>
      </c>
      <c r="R57" s="19" t="n">
        <v>0.365315469577753</v>
      </c>
      <c r="S57" s="19"/>
      <c r="T57" s="19" t="n">
        <v>0</v>
      </c>
      <c r="U57" s="19" t="n">
        <v>0.105421019238011</v>
      </c>
      <c r="V57" s="19" t="n">
        <v>0.322078809609255</v>
      </c>
      <c r="W57" s="19" t="n">
        <v>0.332586294444143</v>
      </c>
      <c r="X57" s="19"/>
      <c r="Y57" s="19" t="n">
        <v>0.322974938842909</v>
      </c>
      <c r="Z57" s="19" t="n">
        <v>0</v>
      </c>
      <c r="AA57" s="19" t="n">
        <v>0.17844384335018</v>
      </c>
      <c r="AB57" s="19" t="n">
        <v>0</v>
      </c>
      <c r="AC57" s="19" t="n">
        <v>0</v>
      </c>
      <c r="AD57" s="19" t="s">
        <v>89</v>
      </c>
      <c r="AE57" s="19"/>
      <c r="AF57" s="19" t="n">
        <v>0.300638443276784</v>
      </c>
      <c r="AG57" s="19"/>
      <c r="AH57" s="19" t="n">
        <v>0.285264545904896</v>
      </c>
      <c r="AI57" s="19"/>
      <c r="AJ57" s="19" t="n">
        <v>0.421761080292885</v>
      </c>
      <c r="AK57" s="19" t="n">
        <v>0.258883533455195</v>
      </c>
      <c r="AL57" s="19" t="n">
        <v>0</v>
      </c>
    </row>
    <row r="58">
      <c r="B58" t="s">
        <v>72</v>
      </c>
      <c r="C58" s="19" t="n">
        <v>0.274953498760021</v>
      </c>
      <c r="D58" s="19" t="n">
        <v>0.288308944339714</v>
      </c>
      <c r="E58" s="19" t="n">
        <v>0.256454927066193</v>
      </c>
      <c r="F58" s="19"/>
      <c r="G58" s="19" t="n">
        <v>0.392676644764396</v>
      </c>
      <c r="H58" s="19" t="n">
        <v>0.339266621835199</v>
      </c>
      <c r="I58" s="19" t="n">
        <v>0.290803110007444</v>
      </c>
      <c r="J58" s="19" t="n">
        <v>0.180978062964726</v>
      </c>
      <c r="K58" s="19" t="n">
        <v>0.184161587207278</v>
      </c>
      <c r="L58" s="19" t="n">
        <v>0.222853793066648</v>
      </c>
      <c r="M58" s="19"/>
      <c r="N58" s="19" t="n">
        <v>0.280627644236476</v>
      </c>
      <c r="O58" s="19" t="n">
        <v>0.156842063409939</v>
      </c>
      <c r="P58" s="19" t="n">
        <v>0.287492498941895</v>
      </c>
      <c r="Q58" s="19" t="n">
        <v>0.451357221161968</v>
      </c>
      <c r="R58" s="19" t="n">
        <v>0.295987460203093</v>
      </c>
      <c r="S58" s="19"/>
      <c r="T58" s="19" t="n">
        <v>0</v>
      </c>
      <c r="U58" s="19" t="n">
        <v>0.0645434159416866</v>
      </c>
      <c r="V58" s="19" t="n">
        <v>0.644175028774973</v>
      </c>
      <c r="W58" s="19" t="n">
        <v>0.290266180338023</v>
      </c>
      <c r="X58" s="19"/>
      <c r="Y58" s="19" t="n">
        <v>0.312978123061146</v>
      </c>
      <c r="Z58" s="19" t="n">
        <v>0</v>
      </c>
      <c r="AA58" s="19" t="n">
        <v>0.212328923510512</v>
      </c>
      <c r="AB58" s="19" t="n">
        <v>0</v>
      </c>
      <c r="AC58" s="19" t="n">
        <v>0</v>
      </c>
      <c r="AD58" s="19" t="s">
        <v>89</v>
      </c>
      <c r="AE58" s="19"/>
      <c r="AF58" s="19" t="n">
        <v>0.300809343254248</v>
      </c>
      <c r="AG58" s="19"/>
      <c r="AH58" s="19" t="n">
        <v>0.279246792465419</v>
      </c>
      <c r="AI58" s="19"/>
      <c r="AJ58" s="19" t="n">
        <v>0.340263735022538</v>
      </c>
      <c r="AK58" s="19" t="n">
        <v>0.273196433411237</v>
      </c>
      <c r="AL58" s="19" t="n">
        <v>0.0595195761408629</v>
      </c>
    </row>
    <row r="59">
      <c r="B59" t="s">
        <v>74</v>
      </c>
      <c r="C59" s="19" t="n">
        <v>0.264843388987796</v>
      </c>
      <c r="D59" s="19" t="n">
        <v>0.327902095374516</v>
      </c>
      <c r="E59" s="19" t="n">
        <v>0.177501039078603</v>
      </c>
      <c r="F59" s="19"/>
      <c r="G59" s="19" t="n">
        <v>0.278893373349953</v>
      </c>
      <c r="H59" s="19" t="n">
        <v>0.353216006644096</v>
      </c>
      <c r="I59" s="19" t="n">
        <v>0.265035359211239</v>
      </c>
      <c r="J59" s="19" t="n">
        <v>0.246968918720678</v>
      </c>
      <c r="K59" s="19" t="n">
        <v>0.170787304576424</v>
      </c>
      <c r="L59" s="19" t="n">
        <v>0.124184741021321</v>
      </c>
      <c r="M59" s="19"/>
      <c r="N59" s="19" t="n">
        <v>0.180003929027641</v>
      </c>
      <c r="O59" s="19" t="n">
        <v>0.197681234410612</v>
      </c>
      <c r="P59" s="19" t="n">
        <v>0.131999162195792</v>
      </c>
      <c r="Q59" s="19" t="n">
        <v>0.327383754133378</v>
      </c>
      <c r="R59" s="19" t="n">
        <v>0.481592789006728</v>
      </c>
      <c r="S59" s="19"/>
      <c r="T59" s="19" t="n">
        <v>0.27115998990194</v>
      </c>
      <c r="U59" s="19" t="n">
        <v>0.275824424261781</v>
      </c>
      <c r="V59" s="19" t="n">
        <v>0.36741554142125</v>
      </c>
      <c r="W59" s="19" t="n">
        <v>0.252985913648035</v>
      </c>
      <c r="X59" s="19"/>
      <c r="Y59" s="19" t="n">
        <v>0.298348317806905</v>
      </c>
      <c r="Z59" s="19" t="n">
        <v>0.184992489775345</v>
      </c>
      <c r="AA59" s="19" t="n">
        <v>0.12814642096031</v>
      </c>
      <c r="AB59" s="19" t="n">
        <v>0.264754128980967</v>
      </c>
      <c r="AC59" s="19" t="n">
        <v>0</v>
      </c>
      <c r="AD59" s="19" t="s">
        <v>89</v>
      </c>
      <c r="AE59" s="19"/>
      <c r="AF59" s="19" t="n">
        <v>0.2467906744255</v>
      </c>
      <c r="AG59" s="19"/>
      <c r="AH59" s="19" t="n">
        <v>0.263438394626691</v>
      </c>
      <c r="AI59" s="19"/>
      <c r="AJ59" s="19" t="n">
        <v>0.315228729734796</v>
      </c>
      <c r="AK59" s="19" t="n">
        <v>0.230005436255769</v>
      </c>
      <c r="AL59" s="19" t="n">
        <v>0.558619363293713</v>
      </c>
    </row>
    <row r="60">
      <c r="B60" t="s">
        <v>63</v>
      </c>
      <c r="C60" s="19" t="n">
        <v>0.260421550372544</v>
      </c>
      <c r="D60" s="19" t="n">
        <v>0.33793915004824</v>
      </c>
      <c r="E60" s="19" t="n">
        <v>0.153052247972436</v>
      </c>
      <c r="F60" s="19"/>
      <c r="G60" s="19" t="n">
        <v>0</v>
      </c>
      <c r="H60" s="19" t="n">
        <v>0.320380572221894</v>
      </c>
      <c r="I60" s="19" t="n">
        <v>0.252074981288298</v>
      </c>
      <c r="J60" s="19" t="n">
        <v>0.241962683829409</v>
      </c>
      <c r="K60" s="19" t="n">
        <v>0.476276461365997</v>
      </c>
      <c r="L60" s="19" t="n">
        <v>0.180225524918537</v>
      </c>
      <c r="M60" s="19"/>
      <c r="N60" s="19" t="n">
        <v>0.184103349811622</v>
      </c>
      <c r="O60" s="19" t="n">
        <v>0.258752834385262</v>
      </c>
      <c r="P60" s="19" t="n">
        <v>0.100670819820446</v>
      </c>
      <c r="Q60" s="19" t="n">
        <v>0.505130397217934</v>
      </c>
      <c r="R60" s="19" t="n">
        <v>0.319377395517923</v>
      </c>
      <c r="S60" s="19"/>
      <c r="T60" s="19" t="n">
        <v>0.27115998990194</v>
      </c>
      <c r="U60" s="19" t="n">
        <v>0.252183712869879</v>
      </c>
      <c r="V60" s="19" t="n">
        <v>0.257005985469778</v>
      </c>
      <c r="W60" s="19" t="n">
        <v>0.271996143224289</v>
      </c>
      <c r="X60" s="19"/>
      <c r="Y60" s="19" t="n">
        <v>0.252893484883535</v>
      </c>
      <c r="Z60" s="19" t="n">
        <v>0.493393953373173</v>
      </c>
      <c r="AA60" s="19" t="n">
        <v>0.245905225372431</v>
      </c>
      <c r="AB60" s="19" t="n">
        <v>0.264754128980967</v>
      </c>
      <c r="AC60" s="19" t="n">
        <v>0</v>
      </c>
      <c r="AD60" s="19" t="s">
        <v>89</v>
      </c>
      <c r="AE60" s="19"/>
      <c r="AF60" s="19" t="n">
        <v>0.247585794417418</v>
      </c>
      <c r="AG60" s="19"/>
      <c r="AH60" s="19" t="n">
        <v>0.26792171783565</v>
      </c>
      <c r="AI60" s="19"/>
      <c r="AJ60" s="19" t="n">
        <v>0.353383468149672</v>
      </c>
      <c r="AK60" s="19" t="n">
        <v>0.217008133103868</v>
      </c>
      <c r="AL60" s="19" t="n">
        <v>0.515826189079194</v>
      </c>
    </row>
    <row r="61">
      <c r="B61" t="s">
        <v>75</v>
      </c>
      <c r="C61" s="19" t="n">
        <v>0.193719845302691</v>
      </c>
      <c r="D61" s="19" t="n">
        <v>0.168490425194644</v>
      </c>
      <c r="E61" s="19" t="n">
        <v>0.228665009346638</v>
      </c>
      <c r="F61" s="19"/>
      <c r="G61" s="19" t="n">
        <v>0.0870171750649686</v>
      </c>
      <c r="H61" s="19" t="n">
        <v>0.28747462652862</v>
      </c>
      <c r="I61" s="19" t="n">
        <v>0.180334727924965</v>
      </c>
      <c r="J61" s="19" t="n">
        <v>0.0755623326168672</v>
      </c>
      <c r="K61" s="19" t="n">
        <v>0.29050328532666</v>
      </c>
      <c r="L61" s="19" t="n">
        <v>0.173272884256446</v>
      </c>
      <c r="M61" s="19"/>
      <c r="N61" s="19" t="n">
        <v>0</v>
      </c>
      <c r="O61" s="19" t="n">
        <v>0.214032780783486</v>
      </c>
      <c r="P61" s="19" t="n">
        <v>0.104312657367751</v>
      </c>
      <c r="Q61" s="19" t="n">
        <v>0.291697282201272</v>
      </c>
      <c r="R61" s="19" t="n">
        <v>0.302693928476406</v>
      </c>
      <c r="S61" s="19"/>
      <c r="T61" s="19" t="n">
        <v>0.72884001009806</v>
      </c>
      <c r="U61" s="19" t="n">
        <v>0.212124792751829</v>
      </c>
      <c r="V61" s="19" t="n">
        <v>0.116551714757222</v>
      </c>
      <c r="W61" s="19" t="n">
        <v>0.182183248798747</v>
      </c>
      <c r="X61" s="19"/>
      <c r="Y61" s="19" t="n">
        <v>0.197322071389326</v>
      </c>
      <c r="Z61" s="19" t="n">
        <v>0.0911931687487399</v>
      </c>
      <c r="AA61" s="19" t="n">
        <v>0.239973368542609</v>
      </c>
      <c r="AB61" s="19" t="n">
        <v>0</v>
      </c>
      <c r="AC61" s="19" t="n">
        <v>0</v>
      </c>
      <c r="AD61" s="19" t="s">
        <v>89</v>
      </c>
      <c r="AE61" s="19"/>
      <c r="AF61" s="19" t="n">
        <v>0.242841682569375</v>
      </c>
      <c r="AG61" s="19"/>
      <c r="AH61" s="19" t="n">
        <v>0.193891880928188</v>
      </c>
      <c r="AI61" s="19"/>
      <c r="AJ61" s="19" t="n">
        <v>0.12452672844943</v>
      </c>
      <c r="AK61" s="19" t="n">
        <v>0.206309029922388</v>
      </c>
      <c r="AL61" s="19" t="n">
        <v>0.274586400553069</v>
      </c>
    </row>
    <row r="62">
      <c r="B62" t="s">
        <v>69</v>
      </c>
      <c r="C62" s="19" t="n">
        <v>0.158364329547196</v>
      </c>
      <c r="D62" s="19" t="n">
        <v>0.181896971359247</v>
      </c>
      <c r="E62" s="19" t="n">
        <v>0.125769366009082</v>
      </c>
      <c r="F62" s="19"/>
      <c r="G62" s="19" t="n">
        <v>0.479693819829365</v>
      </c>
      <c r="H62" s="19" t="n">
        <v>0.0955097131601295</v>
      </c>
      <c r="I62" s="19" t="n">
        <v>0.172046403757238</v>
      </c>
      <c r="J62" s="19" t="n">
        <v>0.205118193740934</v>
      </c>
      <c r="K62" s="19" t="n">
        <v>0</v>
      </c>
      <c r="L62" s="19" t="n">
        <v>0.141840924368535</v>
      </c>
      <c r="M62" s="19"/>
      <c r="N62" s="19" t="n">
        <v>0.0782235097617194</v>
      </c>
      <c r="O62" s="19" t="n">
        <v>0.106531359105296</v>
      </c>
      <c r="P62" s="19" t="n">
        <v>0.370129444843756</v>
      </c>
      <c r="Q62" s="19" t="n">
        <v>0.102665998191743</v>
      </c>
      <c r="R62" s="19" t="n">
        <v>0.0837237954448936</v>
      </c>
      <c r="S62" s="19"/>
      <c r="T62" s="19" t="n">
        <v>0</v>
      </c>
      <c r="U62" s="19" t="n">
        <v>0.0321067712337041</v>
      </c>
      <c r="V62" s="19" t="n">
        <v>0.262409319156176</v>
      </c>
      <c r="W62" s="19" t="n">
        <v>0.184830443522917</v>
      </c>
      <c r="X62" s="19"/>
      <c r="Y62" s="19" t="n">
        <v>0.18052868172935</v>
      </c>
      <c r="Z62" s="19" t="n">
        <v>0</v>
      </c>
      <c r="AA62" s="19" t="n">
        <v>0.121015898398333</v>
      </c>
      <c r="AB62" s="19" t="n">
        <v>0</v>
      </c>
      <c r="AC62" s="19" t="n">
        <v>0</v>
      </c>
      <c r="AD62" s="19" t="s">
        <v>89</v>
      </c>
      <c r="AE62" s="19"/>
      <c r="AF62" s="19" t="n">
        <v>0.189201087074333</v>
      </c>
      <c r="AG62" s="19"/>
      <c r="AH62" s="19" t="n">
        <v>0.157518122678816</v>
      </c>
      <c r="AI62" s="19"/>
      <c r="AJ62" s="19" t="n">
        <v>0.185896601048229</v>
      </c>
      <c r="AK62" s="19" t="n">
        <v>0.151166167662677</v>
      </c>
      <c r="AL62" s="19" t="n">
        <v>0.156257564226803</v>
      </c>
    </row>
    <row r="63">
      <c r="B63" t="s">
        <v>77</v>
      </c>
      <c r="C63" s="19" t="n">
        <v>0.0192142202058269</v>
      </c>
      <c r="D63" s="19" t="n">
        <v>0</v>
      </c>
      <c r="E63" s="19" t="n">
        <v>0.0458277560775845</v>
      </c>
      <c r="F63" s="19"/>
      <c r="G63" s="19" t="n">
        <v>0</v>
      </c>
      <c r="H63" s="19" t="n">
        <v>0</v>
      </c>
      <c r="I63" s="19" t="n">
        <v>0</v>
      </c>
      <c r="J63" s="19" t="n">
        <v>0</v>
      </c>
      <c r="K63" s="19" t="n">
        <v>0</v>
      </c>
      <c r="L63" s="19" t="n">
        <v>0.141840924368535</v>
      </c>
      <c r="M63" s="19"/>
      <c r="N63" s="19" t="n">
        <v>0</v>
      </c>
      <c r="O63" s="19" t="n">
        <v>0</v>
      </c>
      <c r="P63" s="19" t="n">
        <v>0.0827357270102765</v>
      </c>
      <c r="Q63" s="19" t="n">
        <v>0</v>
      </c>
      <c r="R63" s="19" t="n">
        <v>0</v>
      </c>
      <c r="S63" s="19"/>
      <c r="T63" s="19" t="n">
        <v>0</v>
      </c>
      <c r="U63" s="19" t="n">
        <v>0</v>
      </c>
      <c r="V63" s="19" t="n">
        <v>0</v>
      </c>
      <c r="W63" s="19" t="n">
        <v>0</v>
      </c>
      <c r="X63" s="19"/>
      <c r="Y63" s="19" t="n">
        <v>0</v>
      </c>
      <c r="Z63" s="19" t="n">
        <v>0</v>
      </c>
      <c r="AA63" s="19" t="n">
        <v>0.121015898398333</v>
      </c>
      <c r="AB63" s="19" t="n">
        <v>0</v>
      </c>
      <c r="AC63" s="19" t="n">
        <v>0</v>
      </c>
      <c r="AD63" s="19" t="s">
        <v>89</v>
      </c>
      <c r="AE63" s="19"/>
      <c r="AF63" s="19" t="n">
        <v>0</v>
      </c>
      <c r="AG63" s="19"/>
      <c r="AH63" s="19" t="n">
        <v>0</v>
      </c>
      <c r="AI63" s="19"/>
      <c r="AJ63" s="19" t="n">
        <v>0</v>
      </c>
      <c r="AK63" s="19" t="n">
        <v>0.0257433239565107</v>
      </c>
      <c r="AL63" s="19" t="n">
        <v>0</v>
      </c>
    </row>
    <row r="64">
      <c r="B64" t="s">
        <v>87</v>
      </c>
      <c r="C64" s="19" t="n">
        <v>0.0120226630548622</v>
      </c>
      <c r="D64" s="19" t="n">
        <v>0.0207026857511972</v>
      </c>
      <c r="E64" s="19" t="n">
        <v>0</v>
      </c>
      <c r="F64" s="19"/>
      <c r="G64" s="19" t="n">
        <v>0</v>
      </c>
      <c r="H64" s="19" t="n">
        <v>0.0386504978798463</v>
      </c>
      <c r="I64" s="19" t="n">
        <v>0</v>
      </c>
      <c r="J64" s="19" t="n">
        <v>0</v>
      </c>
      <c r="K64" s="19" t="n">
        <v>0</v>
      </c>
      <c r="L64" s="19" t="n">
        <v>0</v>
      </c>
      <c r="M64" s="19"/>
      <c r="N64" s="19" t="n">
        <v>0</v>
      </c>
      <c r="O64" s="19" t="n">
        <v>0</v>
      </c>
      <c r="P64" s="19" t="n">
        <v>0</v>
      </c>
      <c r="Q64" s="19" t="n">
        <v>0</v>
      </c>
      <c r="R64" s="19" t="n">
        <v>0.0508688659468296</v>
      </c>
      <c r="S64" s="19"/>
      <c r="T64" s="19" t="n">
        <v>0</v>
      </c>
      <c r="U64" s="19" t="n">
        <v>0</v>
      </c>
      <c r="V64" s="19" t="n">
        <v>0.116551714757222</v>
      </c>
      <c r="W64" s="19" t="n">
        <v>0</v>
      </c>
      <c r="X64" s="19"/>
      <c r="Y64" s="19" t="n">
        <v>0.0155977995449922</v>
      </c>
      <c r="Z64" s="19" t="n">
        <v>0</v>
      </c>
      <c r="AA64" s="19" t="n">
        <v>0</v>
      </c>
      <c r="AB64" s="19" t="n">
        <v>0</v>
      </c>
      <c r="AC64" s="19" t="n">
        <v>0</v>
      </c>
      <c r="AD64" s="19" t="s">
        <v>89</v>
      </c>
      <c r="AE64" s="19"/>
      <c r="AF64" s="19" t="n">
        <v>0.0185651219386501</v>
      </c>
      <c r="AG64" s="19"/>
      <c r="AH64" s="19" t="n">
        <v>0.0123689169886667</v>
      </c>
      <c r="AI64" s="19"/>
      <c r="AJ64" s="19" t="n">
        <v>0</v>
      </c>
      <c r="AK64" s="19" t="n">
        <v>0.0161080338689691</v>
      </c>
      <c r="AL64" s="19" t="n">
        <v>0</v>
      </c>
    </row>
    <row r="65">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row>
    <row r="66">
      <c r="B66" s="7" t="s">
        <v>104</v>
      </c>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row>
    <row r="67">
      <c r="B67" s="26" t="s">
        <v>60</v>
      </c>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row>
    <row r="68">
      <c r="B68" t="s">
        <v>98</v>
      </c>
      <c r="C68" s="19" t="n">
        <v>0.690399201018348</v>
      </c>
      <c r="D68" s="19" t="n">
        <v>0.712315361065956</v>
      </c>
      <c r="E68" s="19" t="n">
        <v>0.669805329991443</v>
      </c>
      <c r="F68" s="19"/>
      <c r="G68" s="19" t="n">
        <v>0.683063438695968</v>
      </c>
      <c r="H68" s="19" t="n">
        <v>0.744727646423872</v>
      </c>
      <c r="I68" s="19" t="n">
        <v>0.747171575576052</v>
      </c>
      <c r="J68" s="19" t="n">
        <v>0.813319414560771</v>
      </c>
      <c r="K68" s="19" t="n">
        <v>0.722725339184685</v>
      </c>
      <c r="L68" s="19" t="n">
        <v>0.514022679102996</v>
      </c>
      <c r="M68" s="19"/>
      <c r="N68" s="19" t="n">
        <v>0.609945005275269</v>
      </c>
      <c r="O68" s="19" t="n">
        <v>0.696049328412869</v>
      </c>
      <c r="P68" s="19" t="n">
        <v>0.626010983057023</v>
      </c>
      <c r="Q68" s="19" t="n">
        <v>0.749586506026296</v>
      </c>
      <c r="R68" s="19" t="n">
        <v>0.759527236056458</v>
      </c>
      <c r="S68" s="19"/>
      <c r="T68" s="19" t="n">
        <v>0.599920979525093</v>
      </c>
      <c r="U68" s="19" t="n">
        <v>0.716876305199041</v>
      </c>
      <c r="V68" s="19" t="n">
        <v>0.752176556971763</v>
      </c>
      <c r="W68" s="19" t="n">
        <v>0.698343945094506</v>
      </c>
      <c r="X68" s="19"/>
      <c r="Y68" s="19" t="n">
        <v>0.754213284873375</v>
      </c>
      <c r="Z68" s="19" t="n">
        <v>0.745920619518952</v>
      </c>
      <c r="AA68" s="19" t="n">
        <v>0.542837666767409</v>
      </c>
      <c r="AB68" s="19" t="n">
        <v>0.75292657420534</v>
      </c>
      <c r="AC68" s="19" t="n">
        <v>0.706330299544963</v>
      </c>
      <c r="AD68" s="19" t="n">
        <v>0.719458777176114</v>
      </c>
      <c r="AE68" s="19"/>
      <c r="AF68" s="19" t="n">
        <v>0.71729986297131</v>
      </c>
      <c r="AG68" s="19"/>
      <c r="AH68" s="19" t="n">
        <v>0.728794817283066</v>
      </c>
      <c r="AI68" s="19"/>
      <c r="AJ68" s="19" t="n">
        <v>0.607963238742534</v>
      </c>
      <c r="AK68" s="19" t="n">
        <v>0.717747375788072</v>
      </c>
      <c r="AL68" s="19" t="n">
        <v>0.788633289493221</v>
      </c>
    </row>
    <row r="69">
      <c r="B69" t="s">
        <v>99</v>
      </c>
      <c r="C69" s="19" t="n">
        <v>0.207769520205667</v>
      </c>
      <c r="D69" s="19" t="n">
        <v>0.182314936411553</v>
      </c>
      <c r="E69" s="19" t="n">
        <v>0.231707151852502</v>
      </c>
      <c r="F69" s="19"/>
      <c r="G69" s="19" t="n">
        <v>0.145935940629594</v>
      </c>
      <c r="H69" s="19" t="n">
        <v>0.17286375580653</v>
      </c>
      <c r="I69" s="19" t="n">
        <v>0.180737562667499</v>
      </c>
      <c r="J69" s="19" t="n">
        <v>0.167185364882794</v>
      </c>
      <c r="K69" s="19" t="n">
        <v>0.183618073707284</v>
      </c>
      <c r="L69" s="19" t="n">
        <v>0.318441459941518</v>
      </c>
      <c r="M69" s="19"/>
      <c r="N69" s="19" t="n">
        <v>0.266207919646002</v>
      </c>
      <c r="O69" s="19" t="n">
        <v>0.19835550581274</v>
      </c>
      <c r="P69" s="19" t="n">
        <v>0.259095085979938</v>
      </c>
      <c r="Q69" s="19" t="n">
        <v>0.172329253192601</v>
      </c>
      <c r="R69" s="19" t="n">
        <v>0.151812001029022</v>
      </c>
      <c r="S69" s="19"/>
      <c r="T69" s="19" t="n">
        <v>0.28305523554456</v>
      </c>
      <c r="U69" s="19" t="n">
        <v>0.184693774282087</v>
      </c>
      <c r="V69" s="19" t="n">
        <v>0.171396957198038</v>
      </c>
      <c r="W69" s="19" t="n">
        <v>0.21172790040546</v>
      </c>
      <c r="X69" s="19"/>
      <c r="Y69" s="19" t="n">
        <v>0.170710618850303</v>
      </c>
      <c r="Z69" s="19" t="n">
        <v>0.192626776330536</v>
      </c>
      <c r="AA69" s="19" t="n">
        <v>0.28756982515327</v>
      </c>
      <c r="AB69" s="19" t="n">
        <v>0.220280887270967</v>
      </c>
      <c r="AC69" s="19" t="n">
        <v>0.0872681534214539</v>
      </c>
      <c r="AD69" s="19" t="n">
        <v>0.242931179714753</v>
      </c>
      <c r="AE69" s="19"/>
      <c r="AF69" s="19" t="n">
        <v>0.210254764527372</v>
      </c>
      <c r="AG69" s="19"/>
      <c r="AH69" s="19" t="n">
        <v>0.219324340601685</v>
      </c>
      <c r="AI69" s="19"/>
      <c r="AJ69" s="19" t="n">
        <v>0.288913978585374</v>
      </c>
      <c r="AK69" s="19" t="n">
        <v>0.177916364448649</v>
      </c>
      <c r="AL69" s="19" t="n">
        <v>0.12765964868643</v>
      </c>
    </row>
    <row r="70">
      <c r="B70" t="s">
        <v>100</v>
      </c>
      <c r="C70" s="19" t="n">
        <v>0.0491475667706555</v>
      </c>
      <c r="D70" s="19" t="n">
        <v>0.0634035731887733</v>
      </c>
      <c r="E70" s="19" t="n">
        <v>0.0349703527964652</v>
      </c>
      <c r="F70" s="19"/>
      <c r="G70" s="19" t="n">
        <v>0.0976685573994174</v>
      </c>
      <c r="H70" s="19" t="n">
        <v>0.0446579395876891</v>
      </c>
      <c r="I70" s="19" t="n">
        <v>0.0472233670102174</v>
      </c>
      <c r="J70" s="19" t="n">
        <v>0.00781333563233152</v>
      </c>
      <c r="K70" s="19" t="n">
        <v>0.0434789032624916</v>
      </c>
      <c r="L70" s="19" t="n">
        <v>0.065326928209574</v>
      </c>
      <c r="M70" s="19"/>
      <c r="N70" s="19" t="n">
        <v>0.0824393159719727</v>
      </c>
      <c r="O70" s="19" t="n">
        <v>0.0534388067439029</v>
      </c>
      <c r="P70" s="19" t="n">
        <v>0.0441967794751348</v>
      </c>
      <c r="Q70" s="19" t="n">
        <v>0.0292065022314175</v>
      </c>
      <c r="R70" s="19" t="n">
        <v>0.0534475445637614</v>
      </c>
      <c r="S70" s="19"/>
      <c r="T70" s="19" t="n">
        <v>0.0385083893184094</v>
      </c>
      <c r="U70" s="19" t="n">
        <v>0.0407018109226494</v>
      </c>
      <c r="V70" s="19" t="n">
        <v>0.0330931818006654</v>
      </c>
      <c r="W70" s="19" t="n">
        <v>0.0615657775447558</v>
      </c>
      <c r="X70" s="19"/>
      <c r="Y70" s="19" t="n">
        <v>0.0508829278304442</v>
      </c>
      <c r="Z70" s="19" t="n">
        <v>0.0330173634561688</v>
      </c>
      <c r="AA70" s="19" t="n">
        <v>0.0635329854014364</v>
      </c>
      <c r="AB70" s="19" t="n">
        <v>0</v>
      </c>
      <c r="AC70" s="19" t="n">
        <v>0.10736018985722</v>
      </c>
      <c r="AD70" s="19" t="n">
        <v>0</v>
      </c>
      <c r="AE70" s="19"/>
      <c r="AF70" s="19" t="n">
        <v>0.0335278806474672</v>
      </c>
      <c r="AG70" s="19"/>
      <c r="AH70" s="19" t="n">
        <v>0.0518808421152493</v>
      </c>
      <c r="AI70" s="19"/>
      <c r="AJ70" s="19" t="n">
        <v>0.0492082497031964</v>
      </c>
      <c r="AK70" s="19" t="n">
        <v>0.0533389769634643</v>
      </c>
      <c r="AL70" s="19" t="n">
        <v>0.0252638451470774</v>
      </c>
    </row>
    <row r="71">
      <c r="B71" t="s">
        <v>101</v>
      </c>
      <c r="C71" s="19" t="n">
        <v>0.0239025743293364</v>
      </c>
      <c r="D71" s="19" t="n">
        <v>0.0205318490506497</v>
      </c>
      <c r="E71" s="19" t="n">
        <v>0.0273240678264076</v>
      </c>
      <c r="F71" s="19"/>
      <c r="G71" s="19" t="n">
        <v>0.044195935723121</v>
      </c>
      <c r="H71" s="19" t="n">
        <v>0.00399919493883559</v>
      </c>
      <c r="I71" s="19" t="n">
        <v>0.0111834020770894</v>
      </c>
      <c r="J71" s="19" t="n">
        <v>0</v>
      </c>
      <c r="K71" s="19" t="n">
        <v>0.0263477644820466</v>
      </c>
      <c r="L71" s="19" t="n">
        <v>0.0518156847270236</v>
      </c>
      <c r="M71" s="19"/>
      <c r="N71" s="19" t="n">
        <v>0.0261434251545578</v>
      </c>
      <c r="O71" s="19" t="n">
        <v>0.0179520142727941</v>
      </c>
      <c r="P71" s="19" t="n">
        <v>0.0402113469313513</v>
      </c>
      <c r="Q71" s="19" t="n">
        <v>0.0163182314482587</v>
      </c>
      <c r="R71" s="19" t="n">
        <v>0.015606490361198</v>
      </c>
      <c r="S71" s="19"/>
      <c r="T71" s="19" t="n">
        <v>0.025526858762259</v>
      </c>
      <c r="U71" s="19" t="n">
        <v>0.0256517469840082</v>
      </c>
      <c r="V71" s="19" t="n">
        <v>0.0154204585961238</v>
      </c>
      <c r="W71" s="19" t="n">
        <v>0.0136794385557895</v>
      </c>
      <c r="X71" s="19"/>
      <c r="Y71" s="19" t="n">
        <v>0.00696272787293882</v>
      </c>
      <c r="Z71" s="19" t="n">
        <v>0</v>
      </c>
      <c r="AA71" s="19" t="n">
        <v>0.049343524519724</v>
      </c>
      <c r="AB71" s="19" t="n">
        <v>0.0267925385236933</v>
      </c>
      <c r="AC71" s="19" t="n">
        <v>0.0678834964692075</v>
      </c>
      <c r="AD71" s="19" t="n">
        <v>0</v>
      </c>
      <c r="AE71" s="19"/>
      <c r="AF71" s="19" t="n">
        <v>0.0203208249842058</v>
      </c>
      <c r="AG71" s="19"/>
      <c r="AH71" s="19" t="n">
        <v>0</v>
      </c>
      <c r="AI71" s="19"/>
      <c r="AJ71" s="19" t="n">
        <v>0.0134952258962518</v>
      </c>
      <c r="AK71" s="19" t="n">
        <v>0.0272758878307004</v>
      </c>
      <c r="AL71" s="19" t="n">
        <v>0.0367529186692588</v>
      </c>
    </row>
    <row r="72">
      <c r="B72" t="s">
        <v>102</v>
      </c>
      <c r="C72" s="19" t="n">
        <v>0.0215365799373342</v>
      </c>
      <c r="D72" s="19" t="n">
        <v>0.0178258598200466</v>
      </c>
      <c r="E72" s="19" t="n">
        <v>0.0252938568009812</v>
      </c>
      <c r="F72" s="19"/>
      <c r="G72" s="19" t="n">
        <v>0.0173870938719483</v>
      </c>
      <c r="H72" s="19" t="n">
        <v>0.0337514632430734</v>
      </c>
      <c r="I72" s="19" t="n">
        <v>0.00663947549502218</v>
      </c>
      <c r="J72" s="19" t="n">
        <v>0.0116818849241036</v>
      </c>
      <c r="K72" s="19" t="n">
        <v>0.0187014474921322</v>
      </c>
      <c r="L72" s="19" t="n">
        <v>0.0336977528705701</v>
      </c>
      <c r="M72" s="19"/>
      <c r="N72" s="19" t="n">
        <v>0.0152643339521988</v>
      </c>
      <c r="O72" s="19" t="n">
        <v>0.0304132524967079</v>
      </c>
      <c r="P72" s="19" t="n">
        <v>0.016203324817091</v>
      </c>
      <c r="Q72" s="19" t="n">
        <v>0.0261955432242238</v>
      </c>
      <c r="R72" s="19" t="n">
        <v>0.01277907669821</v>
      </c>
      <c r="S72" s="19"/>
      <c r="T72" s="19" t="n">
        <v>0.0323973243910144</v>
      </c>
      <c r="U72" s="19" t="n">
        <v>0.0254007171303078</v>
      </c>
      <c r="V72" s="19" t="n">
        <v>0.0155884650858897</v>
      </c>
      <c r="W72" s="19" t="n">
        <v>0.0146829383994892</v>
      </c>
      <c r="X72" s="19"/>
      <c r="Y72" s="19" t="n">
        <v>0.0146009648287704</v>
      </c>
      <c r="Z72" s="19" t="n">
        <v>0.0284352406943433</v>
      </c>
      <c r="AA72" s="19" t="n">
        <v>0.0395392155346444</v>
      </c>
      <c r="AB72" s="19" t="n">
        <v>0</v>
      </c>
      <c r="AC72" s="19" t="n">
        <v>0.031157860707156</v>
      </c>
      <c r="AD72" s="19" t="n">
        <v>0</v>
      </c>
      <c r="AE72" s="19"/>
      <c r="AF72" s="19" t="n">
        <v>0.0149130157746167</v>
      </c>
      <c r="AG72" s="19"/>
      <c r="AH72" s="19" t="n">
        <v>0</v>
      </c>
      <c r="AI72" s="19"/>
      <c r="AJ72" s="19" t="n">
        <v>0.0341357118804923</v>
      </c>
      <c r="AK72" s="19" t="n">
        <v>0.0146741483577389</v>
      </c>
      <c r="AL72" s="19" t="n">
        <v>0.0216902980040126</v>
      </c>
    </row>
    <row r="73">
      <c r="B73" t="s">
        <v>56</v>
      </c>
      <c r="C73" s="19" t="n">
        <v>0.0072445577386593</v>
      </c>
      <c r="D73" s="19" t="n">
        <v>0.0036084204630216</v>
      </c>
      <c r="E73" s="19" t="n">
        <v>0.010899240732201</v>
      </c>
      <c r="F73" s="19"/>
      <c r="G73" s="19" t="n">
        <v>0.0117490336799517</v>
      </c>
      <c r="H73" s="19" t="n">
        <v>0</v>
      </c>
      <c r="I73" s="19" t="n">
        <v>0.00704461717412021</v>
      </c>
      <c r="J73" s="19" t="n">
        <v>0</v>
      </c>
      <c r="K73" s="19" t="n">
        <v>0.00512847187136084</v>
      </c>
      <c r="L73" s="19" t="n">
        <v>0.0166954951483178</v>
      </c>
      <c r="M73" s="19"/>
      <c r="N73" s="19" t="n">
        <v>0</v>
      </c>
      <c r="O73" s="19" t="n">
        <v>0.00379109226098529</v>
      </c>
      <c r="P73" s="19" t="n">
        <v>0.0142824797394615</v>
      </c>
      <c r="Q73" s="19" t="n">
        <v>0.00636396387720312</v>
      </c>
      <c r="R73" s="19" t="n">
        <v>0.00682765129135076</v>
      </c>
      <c r="S73" s="19"/>
      <c r="T73" s="19" t="n">
        <v>0.0205912124586638</v>
      </c>
      <c r="U73" s="19" t="n">
        <v>0.00667564548190653</v>
      </c>
      <c r="V73" s="19" t="n">
        <v>0.0123243803475195</v>
      </c>
      <c r="W73" s="19" t="n">
        <v>0</v>
      </c>
      <c r="X73" s="19"/>
      <c r="Y73" s="19" t="n">
        <v>0.00262947574416908</v>
      </c>
      <c r="Z73" s="19" t="n">
        <v>0</v>
      </c>
      <c r="AA73" s="19" t="n">
        <v>0.0171767826235167</v>
      </c>
      <c r="AB73" s="19" t="n">
        <v>0</v>
      </c>
      <c r="AC73" s="19" t="n">
        <v>0</v>
      </c>
      <c r="AD73" s="19" t="n">
        <v>0.0376100431091328</v>
      </c>
      <c r="AE73" s="19"/>
      <c r="AF73" s="19" t="n">
        <v>0.0036836510950283</v>
      </c>
      <c r="AG73" s="19"/>
      <c r="AH73" s="19" t="n">
        <v>0</v>
      </c>
      <c r="AI73" s="19"/>
      <c r="AJ73" s="19" t="n">
        <v>0.00628359519215153</v>
      </c>
      <c r="AK73" s="19" t="n">
        <v>0.00904724661137452</v>
      </c>
      <c r="AL73" s="19" t="n">
        <v>0</v>
      </c>
    </row>
    <row r="74">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row>
    <row r="75">
      <c r="B75" s="7" t="s">
        <v>105</v>
      </c>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row>
    <row r="76">
      <c r="B76" s="26" t="s">
        <v>60</v>
      </c>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row>
    <row r="77">
      <c r="B77" t="s">
        <v>98</v>
      </c>
      <c r="C77" s="19" t="n">
        <v>0.321623792669102</v>
      </c>
      <c r="D77" s="19" t="n">
        <v>0.321700266613091</v>
      </c>
      <c r="E77" s="19" t="n">
        <v>0.322175551301891</v>
      </c>
      <c r="F77" s="19"/>
      <c r="G77" s="19" t="n">
        <v>0.381531098410058</v>
      </c>
      <c r="H77" s="19" t="n">
        <v>0.436898914256846</v>
      </c>
      <c r="I77" s="19" t="n">
        <v>0.460943611454388</v>
      </c>
      <c r="J77" s="19" t="n">
        <v>0.340114592677334</v>
      </c>
      <c r="K77" s="19" t="n">
        <v>0.285751230418334</v>
      </c>
      <c r="L77" s="19" t="n">
        <v>0.139049633625281</v>
      </c>
      <c r="M77" s="19"/>
      <c r="N77" s="19" t="n">
        <v>0.233481335212859</v>
      </c>
      <c r="O77" s="19" t="n">
        <v>0.325588355570036</v>
      </c>
      <c r="P77" s="19" t="n">
        <v>0.291994492217178</v>
      </c>
      <c r="Q77" s="19" t="n">
        <v>0.308531683099275</v>
      </c>
      <c r="R77" s="19" t="n">
        <v>0.418619641057618</v>
      </c>
      <c r="S77" s="19"/>
      <c r="T77" s="19" t="n">
        <v>0.224500804714494</v>
      </c>
      <c r="U77" s="19" t="n">
        <v>0.305664118612787</v>
      </c>
      <c r="V77" s="19" t="n">
        <v>0.305531604638728</v>
      </c>
      <c r="W77" s="19" t="n">
        <v>0.437961085843146</v>
      </c>
      <c r="X77" s="19"/>
      <c r="Y77" s="19" t="n">
        <v>0.450532891457059</v>
      </c>
      <c r="Z77" s="19" t="n">
        <v>0.309163810229371</v>
      </c>
      <c r="AA77" s="19" t="n">
        <v>0.160720780422478</v>
      </c>
      <c r="AB77" s="19" t="n">
        <v>0.234279590761859</v>
      </c>
      <c r="AC77" s="19" t="n">
        <v>0.349702788567986</v>
      </c>
      <c r="AD77" s="19" t="n">
        <v>0.185688328723587</v>
      </c>
      <c r="AE77" s="19"/>
      <c r="AF77" s="19" t="n">
        <v>0.337622445785801</v>
      </c>
      <c r="AG77" s="19"/>
      <c r="AH77" s="19" t="n">
        <v>0.335923130589322</v>
      </c>
      <c r="AI77" s="19"/>
      <c r="AJ77" s="19" t="n">
        <v>0.2062634179987</v>
      </c>
      <c r="AK77" s="19" t="n">
        <v>0.38653130859976</v>
      </c>
      <c r="AL77" s="19" t="n">
        <v>0.308492447982866</v>
      </c>
    </row>
    <row r="78">
      <c r="B78" t="s">
        <v>99</v>
      </c>
      <c r="C78" s="19" t="n">
        <v>0.325167126141604</v>
      </c>
      <c r="D78" s="19" t="n">
        <v>0.313941179686488</v>
      </c>
      <c r="E78" s="19" t="n">
        <v>0.337041881631338</v>
      </c>
      <c r="F78" s="19"/>
      <c r="G78" s="19" t="n">
        <v>0.296194025910248</v>
      </c>
      <c r="H78" s="19" t="n">
        <v>0.411953204077565</v>
      </c>
      <c r="I78" s="19" t="n">
        <v>0.345046076734711</v>
      </c>
      <c r="J78" s="19" t="n">
        <v>0.324964681014928</v>
      </c>
      <c r="K78" s="19" t="n">
        <v>0.302695275358687</v>
      </c>
      <c r="L78" s="19" t="n">
        <v>0.281514081851471</v>
      </c>
      <c r="M78" s="19"/>
      <c r="N78" s="19" t="n">
        <v>0.271974382295597</v>
      </c>
      <c r="O78" s="19" t="n">
        <v>0.268024250105542</v>
      </c>
      <c r="P78" s="19" t="n">
        <v>0.334013075269495</v>
      </c>
      <c r="Q78" s="19" t="n">
        <v>0.409905283076723</v>
      </c>
      <c r="R78" s="19" t="n">
        <v>0.34884703061516</v>
      </c>
      <c r="S78" s="19"/>
      <c r="T78" s="19" t="n">
        <v>0.263130981825175</v>
      </c>
      <c r="U78" s="19" t="n">
        <v>0.315270327178486</v>
      </c>
      <c r="V78" s="19" t="n">
        <v>0.3753272580275</v>
      </c>
      <c r="W78" s="19" t="n">
        <v>0.317299430102305</v>
      </c>
      <c r="X78" s="19"/>
      <c r="Y78" s="19" t="n">
        <v>0.337600731156217</v>
      </c>
      <c r="Z78" s="19" t="n">
        <v>0.330314088665449</v>
      </c>
      <c r="AA78" s="19" t="n">
        <v>0.279544574912755</v>
      </c>
      <c r="AB78" s="19" t="n">
        <v>0.343967867548498</v>
      </c>
      <c r="AC78" s="19" t="n">
        <v>0.428851824073899</v>
      </c>
      <c r="AD78" s="19" t="n">
        <v>0.337104578537195</v>
      </c>
      <c r="AE78" s="19"/>
      <c r="AF78" s="19" t="n">
        <v>0.345041425170322</v>
      </c>
      <c r="AG78" s="19"/>
      <c r="AH78" s="19" t="n">
        <v>0.330499241124055</v>
      </c>
      <c r="AI78" s="19"/>
      <c r="AJ78" s="19" t="n">
        <v>0.385593164744843</v>
      </c>
      <c r="AK78" s="19" t="n">
        <v>0.286267177094869</v>
      </c>
      <c r="AL78" s="19" t="n">
        <v>0.359756200420903</v>
      </c>
    </row>
    <row r="79">
      <c r="B79" t="s">
        <v>100</v>
      </c>
      <c r="C79" s="19" t="n">
        <v>0.186424706679209</v>
      </c>
      <c r="D79" s="19" t="n">
        <v>0.209043239814428</v>
      </c>
      <c r="E79" s="19" t="n">
        <v>0.164143048340729</v>
      </c>
      <c r="F79" s="19"/>
      <c r="G79" s="19" t="n">
        <v>0.302609603296501</v>
      </c>
      <c r="H79" s="19" t="n">
        <v>0.0870949972608274</v>
      </c>
      <c r="I79" s="19" t="n">
        <v>0.14953664360017</v>
      </c>
      <c r="J79" s="19" t="n">
        <v>0.244203823597445</v>
      </c>
      <c r="K79" s="19" t="n">
        <v>0.165542915387631</v>
      </c>
      <c r="L79" s="19" t="n">
        <v>0.204989929627376</v>
      </c>
      <c r="M79" s="19"/>
      <c r="N79" s="19" t="n">
        <v>0.156629740787697</v>
      </c>
      <c r="O79" s="19" t="n">
        <v>0.214218841644321</v>
      </c>
      <c r="P79" s="19" t="n">
        <v>0.206363813124462</v>
      </c>
      <c r="Q79" s="19" t="n">
        <v>0.164634414898125</v>
      </c>
      <c r="R79" s="19" t="n">
        <v>0.144965691479324</v>
      </c>
      <c r="S79" s="19"/>
      <c r="T79" s="19" t="n">
        <v>0.212046508967905</v>
      </c>
      <c r="U79" s="19" t="n">
        <v>0.178023514088699</v>
      </c>
      <c r="V79" s="19" t="n">
        <v>0.179308158869412</v>
      </c>
      <c r="W79" s="19" t="n">
        <v>0.200935087763097</v>
      </c>
      <c r="X79" s="19"/>
      <c r="Y79" s="19" t="n">
        <v>0.148566237854413</v>
      </c>
      <c r="Z79" s="19" t="n">
        <v>0.223278771737688</v>
      </c>
      <c r="AA79" s="19" t="n">
        <v>0.2129926901189</v>
      </c>
      <c r="AB79" s="19" t="n">
        <v>0.240203192300905</v>
      </c>
      <c r="AC79" s="19" t="n">
        <v>0.202757355883422</v>
      </c>
      <c r="AD79" s="19" t="n">
        <v>0.18602788908082</v>
      </c>
      <c r="AE79" s="19"/>
      <c r="AF79" s="19" t="n">
        <v>0.173456795433961</v>
      </c>
      <c r="AG79" s="19"/>
      <c r="AH79" s="19" t="n">
        <v>0.186938020824035</v>
      </c>
      <c r="AI79" s="19"/>
      <c r="AJ79" s="19" t="n">
        <v>0.192135002516433</v>
      </c>
      <c r="AK79" s="19" t="n">
        <v>0.18653562952033</v>
      </c>
      <c r="AL79" s="19" t="n">
        <v>0.168282331653697</v>
      </c>
    </row>
    <row r="80">
      <c r="B80" t="s">
        <v>101</v>
      </c>
      <c r="C80" s="19" t="n">
        <v>0.113106761987424</v>
      </c>
      <c r="D80" s="19" t="n">
        <v>0.100402937757665</v>
      </c>
      <c r="E80" s="19" t="n">
        <v>0.124093296794212</v>
      </c>
      <c r="F80" s="19"/>
      <c r="G80" s="19" t="n">
        <v>0.0196652723831939</v>
      </c>
      <c r="H80" s="19" t="n">
        <v>0.0265871259415094</v>
      </c>
      <c r="I80" s="19" t="n">
        <v>0.0319128340564968</v>
      </c>
      <c r="J80" s="19" t="n">
        <v>0.0596445026454464</v>
      </c>
      <c r="K80" s="19" t="n">
        <v>0.159960683958967</v>
      </c>
      <c r="L80" s="19" t="n">
        <v>0.267364623701523</v>
      </c>
      <c r="M80" s="19"/>
      <c r="N80" s="19" t="n">
        <v>0.208873434715396</v>
      </c>
      <c r="O80" s="19" t="n">
        <v>0.143863668372192</v>
      </c>
      <c r="P80" s="19" t="n">
        <v>0.100887967592912</v>
      </c>
      <c r="Q80" s="19" t="n">
        <v>0.0816733716663891</v>
      </c>
      <c r="R80" s="19" t="n">
        <v>0.0635494333839924</v>
      </c>
      <c r="S80" s="19"/>
      <c r="T80" s="19" t="n">
        <v>0.213991051291316</v>
      </c>
      <c r="U80" s="19" t="n">
        <v>0.150781478197405</v>
      </c>
      <c r="V80" s="19" t="n">
        <v>0.09783012646643</v>
      </c>
      <c r="W80" s="19" t="n">
        <v>0.0208380634823358</v>
      </c>
      <c r="X80" s="19"/>
      <c r="Y80" s="19" t="n">
        <v>0.036394522111134</v>
      </c>
      <c r="Z80" s="19" t="n">
        <v>0.0948639675699797</v>
      </c>
      <c r="AA80" s="19" t="n">
        <v>0.240013366627948</v>
      </c>
      <c r="AB80" s="19" t="n">
        <v>0.145009402981325</v>
      </c>
      <c r="AC80" s="19" t="n">
        <v>0.0102879492892627</v>
      </c>
      <c r="AD80" s="19" t="n">
        <v>0.176643977308622</v>
      </c>
      <c r="AE80" s="19"/>
      <c r="AF80" s="19" t="n">
        <v>0.0987080331981884</v>
      </c>
      <c r="AG80" s="19"/>
      <c r="AH80" s="19" t="n">
        <v>0.102875336179376</v>
      </c>
      <c r="AI80" s="19"/>
      <c r="AJ80" s="19" t="n">
        <v>0.150218567915745</v>
      </c>
      <c r="AK80" s="19" t="n">
        <v>0.091182631266276</v>
      </c>
      <c r="AL80" s="19" t="n">
        <v>0.123229096342236</v>
      </c>
    </row>
    <row r="81">
      <c r="B81" t="s">
        <v>102</v>
      </c>
      <c r="C81" s="19" t="n">
        <v>0.0352159814367789</v>
      </c>
      <c r="D81" s="19" t="n">
        <v>0.0378201769817324</v>
      </c>
      <c r="E81" s="19" t="n">
        <v>0.0326774378435733</v>
      </c>
      <c r="F81" s="19"/>
      <c r="G81" s="19" t="n">
        <v>0</v>
      </c>
      <c r="H81" s="19" t="n">
        <v>0.0331186857152992</v>
      </c>
      <c r="I81" s="19" t="n">
        <v>0.0108639521655894</v>
      </c>
      <c r="J81" s="19" t="n">
        <v>0.0281854966278142</v>
      </c>
      <c r="K81" s="19" t="n">
        <v>0.0442923763751369</v>
      </c>
      <c r="L81" s="19" t="n">
        <v>0.0658943077263823</v>
      </c>
      <c r="M81" s="19"/>
      <c r="N81" s="19" t="n">
        <v>0.0666677716591294</v>
      </c>
      <c r="O81" s="19" t="n">
        <v>0.0423976296941523</v>
      </c>
      <c r="P81" s="19" t="n">
        <v>0.033542590807497</v>
      </c>
      <c r="Q81" s="19" t="n">
        <v>0.0310809618296958</v>
      </c>
      <c r="R81" s="19" t="n">
        <v>0.0139222960037824</v>
      </c>
      <c r="S81" s="19"/>
      <c r="T81" s="19" t="n">
        <v>0.0403827484961817</v>
      </c>
      <c r="U81" s="19" t="n">
        <v>0.0459558597557157</v>
      </c>
      <c r="V81" s="19" t="n">
        <v>0.0245433804731804</v>
      </c>
      <c r="W81" s="19" t="n">
        <v>0.0176165917591032</v>
      </c>
      <c r="X81" s="19"/>
      <c r="Y81" s="19" t="n">
        <v>0.0135936032631212</v>
      </c>
      <c r="Z81" s="19" t="n">
        <v>0.0423793617975115</v>
      </c>
      <c r="AA81" s="19" t="n">
        <v>0.0717326353462689</v>
      </c>
      <c r="AB81" s="19" t="n">
        <v>0.0365399464074126</v>
      </c>
      <c r="AC81" s="19" t="n">
        <v>0</v>
      </c>
      <c r="AD81" s="19" t="n">
        <v>0.0571949177097411</v>
      </c>
      <c r="AE81" s="19"/>
      <c r="AF81" s="19" t="n">
        <v>0.0268949979331208</v>
      </c>
      <c r="AG81" s="19"/>
      <c r="AH81" s="19" t="n">
        <v>0.0291972083422085</v>
      </c>
      <c r="AI81" s="19"/>
      <c r="AJ81" s="19" t="n">
        <v>0.0508002723413268</v>
      </c>
      <c r="AK81" s="19" t="n">
        <v>0.0287675248030833</v>
      </c>
      <c r="AL81" s="19" t="n">
        <v>0.0238727478027621</v>
      </c>
    </row>
    <row r="82">
      <c r="B82" t="s">
        <v>56</v>
      </c>
      <c r="C82" s="19" t="n">
        <v>0.0184616310858816</v>
      </c>
      <c r="D82" s="19" t="n">
        <v>0.0170921991465965</v>
      </c>
      <c r="E82" s="19" t="n">
        <v>0.0198687840882568</v>
      </c>
      <c r="F82" s="19"/>
      <c r="G82" s="19" t="n">
        <v>0</v>
      </c>
      <c r="H82" s="19" t="n">
        <v>0.00434707274795312</v>
      </c>
      <c r="I82" s="19" t="n">
        <v>0.00169688198864578</v>
      </c>
      <c r="J82" s="19" t="n">
        <v>0.00288690343703205</v>
      </c>
      <c r="K82" s="19" t="n">
        <v>0.0417575185012438</v>
      </c>
      <c r="L82" s="19" t="n">
        <v>0.0411874234679674</v>
      </c>
      <c r="M82" s="19"/>
      <c r="N82" s="19" t="n">
        <v>0.0623733353293218</v>
      </c>
      <c r="O82" s="19" t="n">
        <v>0.0059072546137575</v>
      </c>
      <c r="P82" s="19" t="n">
        <v>0.0331980609884559</v>
      </c>
      <c r="Q82" s="19" t="n">
        <v>0.00417428542979218</v>
      </c>
      <c r="R82" s="19" t="n">
        <v>0.0100959074601233</v>
      </c>
      <c r="S82" s="19"/>
      <c r="T82" s="19" t="n">
        <v>0.0459479047049283</v>
      </c>
      <c r="U82" s="19" t="n">
        <v>0.00430470216690694</v>
      </c>
      <c r="V82" s="19" t="n">
        <v>0.0174594715247496</v>
      </c>
      <c r="W82" s="19" t="n">
        <v>0.00534974105001228</v>
      </c>
      <c r="X82" s="19"/>
      <c r="Y82" s="19" t="n">
        <v>0.0133120141580559</v>
      </c>
      <c r="Z82" s="19" t="n">
        <v>0</v>
      </c>
      <c r="AA82" s="19" t="n">
        <v>0.0349959525716495</v>
      </c>
      <c r="AB82" s="19" t="n">
        <v>0</v>
      </c>
      <c r="AC82" s="19" t="n">
        <v>0.00840008218543065</v>
      </c>
      <c r="AD82" s="19" t="n">
        <v>0.0573403086400338</v>
      </c>
      <c r="AE82" s="19"/>
      <c r="AF82" s="19" t="n">
        <v>0.0182763024786066</v>
      </c>
      <c r="AG82" s="19"/>
      <c r="AH82" s="19" t="n">
        <v>0.0145670629410033</v>
      </c>
      <c r="AI82" s="19"/>
      <c r="AJ82" s="19" t="n">
        <v>0.0149895744829528</v>
      </c>
      <c r="AK82" s="19" t="n">
        <v>0.0207157287156815</v>
      </c>
      <c r="AL82" s="19" t="n">
        <v>0.016367175797535</v>
      </c>
    </row>
    <row r="83">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row>
    <row r="84">
      <c r="B84" s="7" t="s">
        <v>106</v>
      </c>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row>
    <row r="85">
      <c r="B85" s="26" t="s">
        <v>60</v>
      </c>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row>
    <row r="86">
      <c r="B86" t="s">
        <v>98</v>
      </c>
      <c r="C86" s="19" t="n">
        <v>0.183497525764728</v>
      </c>
      <c r="D86" s="19" t="n">
        <v>0.199320798408769</v>
      </c>
      <c r="E86" s="19" t="n">
        <v>0.16801361856782</v>
      </c>
      <c r="F86" s="19"/>
      <c r="G86" s="19" t="n">
        <v>0.272674290456825</v>
      </c>
      <c r="H86" s="19" t="n">
        <v>0.272486631770759</v>
      </c>
      <c r="I86" s="19" t="n">
        <v>0.271997477058025</v>
      </c>
      <c r="J86" s="19" t="n">
        <v>0.198797856371714</v>
      </c>
      <c r="K86" s="19" t="n">
        <v>0.0773530903871359</v>
      </c>
      <c r="L86" s="19" t="n">
        <v>0.0908962096142518</v>
      </c>
      <c r="M86" s="19"/>
      <c r="N86" s="19" t="n">
        <v>0.1798623200053</v>
      </c>
      <c r="O86" s="19" t="n">
        <v>0.211253599771462</v>
      </c>
      <c r="P86" s="19" t="n">
        <v>0.0700532690738283</v>
      </c>
      <c r="Q86" s="19" t="n">
        <v>0.167014810321524</v>
      </c>
      <c r="R86" s="19" t="n">
        <v>0.33074339013298</v>
      </c>
      <c r="S86" s="19"/>
      <c r="T86" s="19" t="n">
        <v>0.170013697882913</v>
      </c>
      <c r="U86" s="19" t="n">
        <v>0.143410360837817</v>
      </c>
      <c r="V86" s="19" t="n">
        <v>0.169105033788714</v>
      </c>
      <c r="W86" s="19" t="n">
        <v>0.294859205085389</v>
      </c>
      <c r="X86" s="19"/>
      <c r="Y86" s="19" t="n">
        <v>0.262328407163198</v>
      </c>
      <c r="Z86" s="19" t="n">
        <v>0.0851886361309773</v>
      </c>
      <c r="AA86" s="19" t="n">
        <v>0.0871666292270117</v>
      </c>
      <c r="AB86" s="19" t="n">
        <v>0.125571259645077</v>
      </c>
      <c r="AC86" s="19" t="n">
        <v>0.33349544162572</v>
      </c>
      <c r="AD86" s="19" t="n">
        <v>0.0867729055439374</v>
      </c>
      <c r="AE86" s="19"/>
      <c r="AF86" s="19" t="n">
        <v>0.19025114916136</v>
      </c>
      <c r="AG86" s="19"/>
      <c r="AH86" s="19" t="n">
        <v>0.185387589092872</v>
      </c>
      <c r="AI86" s="19"/>
      <c r="AJ86" s="19" t="n">
        <v>0.10527734020775</v>
      </c>
      <c r="AK86" s="19" t="n">
        <v>0.229377659475477</v>
      </c>
      <c r="AL86" s="19" t="n">
        <v>0.16402368509891</v>
      </c>
    </row>
    <row r="87">
      <c r="B87" t="s">
        <v>99</v>
      </c>
      <c r="C87" s="19" t="n">
        <v>0.182459299494104</v>
      </c>
      <c r="D87" s="19" t="n">
        <v>0.21258402943651</v>
      </c>
      <c r="E87" s="19" t="n">
        <v>0.152654629456681</v>
      </c>
      <c r="F87" s="19"/>
      <c r="G87" s="19" t="n">
        <v>0.324477197941382</v>
      </c>
      <c r="H87" s="19" t="n">
        <v>0.212190985003473</v>
      </c>
      <c r="I87" s="19" t="n">
        <v>0.236102018218318</v>
      </c>
      <c r="J87" s="19" t="n">
        <v>0.188657566791551</v>
      </c>
      <c r="K87" s="19" t="n">
        <v>0.134364835162073</v>
      </c>
      <c r="L87" s="19" t="n">
        <v>0.0973141248806774</v>
      </c>
      <c r="M87" s="19"/>
      <c r="N87" s="19" t="n">
        <v>0.220194522064887</v>
      </c>
      <c r="O87" s="19" t="n">
        <v>0.138564211469758</v>
      </c>
      <c r="P87" s="19" t="n">
        <v>0.162687676871622</v>
      </c>
      <c r="Q87" s="19" t="n">
        <v>0.226021747629017</v>
      </c>
      <c r="R87" s="19" t="n">
        <v>0.224891813243959</v>
      </c>
      <c r="S87" s="19"/>
      <c r="T87" s="19" t="n">
        <v>0.0876885374912644</v>
      </c>
      <c r="U87" s="19" t="n">
        <v>0.189733114451279</v>
      </c>
      <c r="V87" s="19" t="n">
        <v>0.183603738120224</v>
      </c>
      <c r="W87" s="19" t="n">
        <v>0.257647299431174</v>
      </c>
      <c r="X87" s="19"/>
      <c r="Y87" s="19" t="n">
        <v>0.245832481279258</v>
      </c>
      <c r="Z87" s="19" t="n">
        <v>0.216743030910297</v>
      </c>
      <c r="AA87" s="19" t="n">
        <v>0.0843178424301421</v>
      </c>
      <c r="AB87" s="19" t="n">
        <v>0.148469914634415</v>
      </c>
      <c r="AC87" s="19" t="n">
        <v>0.256094436887414</v>
      </c>
      <c r="AD87" s="19" t="n">
        <v>0.0956868862113708</v>
      </c>
      <c r="AE87" s="19"/>
      <c r="AF87" s="19" t="n">
        <v>0.207880369971131</v>
      </c>
      <c r="AG87" s="19"/>
      <c r="AH87" s="19" t="n">
        <v>0.190626132759158</v>
      </c>
      <c r="AI87" s="19"/>
      <c r="AJ87" s="19" t="n">
        <v>0.152247822941272</v>
      </c>
      <c r="AK87" s="19" t="n">
        <v>0.208260505655426</v>
      </c>
      <c r="AL87" s="19" t="n">
        <v>0.1292511437008</v>
      </c>
    </row>
    <row r="88">
      <c r="B88" t="s">
        <v>100</v>
      </c>
      <c r="C88" s="19" t="n">
        <v>0.135733693921665</v>
      </c>
      <c r="D88" s="19" t="n">
        <v>0.114599360001086</v>
      </c>
      <c r="E88" s="19" t="n">
        <v>0.15715872939308</v>
      </c>
      <c r="F88" s="19"/>
      <c r="G88" s="19" t="n">
        <v>0.189832739176578</v>
      </c>
      <c r="H88" s="19" t="n">
        <v>0.192461739871296</v>
      </c>
      <c r="I88" s="19" t="n">
        <v>0.14159281108633</v>
      </c>
      <c r="J88" s="19" t="n">
        <v>0.133066825746467</v>
      </c>
      <c r="K88" s="19" t="n">
        <v>0.0938636883143033</v>
      </c>
      <c r="L88" s="19" t="n">
        <v>0.102418593059116</v>
      </c>
      <c r="M88" s="19"/>
      <c r="N88" s="19" t="n">
        <v>0.0841436075267892</v>
      </c>
      <c r="O88" s="19" t="n">
        <v>0.158973266185545</v>
      </c>
      <c r="P88" s="19" t="n">
        <v>0.138595814169134</v>
      </c>
      <c r="Q88" s="19" t="n">
        <v>0.11294693591105</v>
      </c>
      <c r="R88" s="19" t="n">
        <v>0.140653021664231</v>
      </c>
      <c r="S88" s="19"/>
      <c r="T88" s="19" t="n">
        <v>0.130760077499302</v>
      </c>
      <c r="U88" s="19" t="n">
        <v>0.0998944469575623</v>
      </c>
      <c r="V88" s="19" t="n">
        <v>0.090876664758971</v>
      </c>
      <c r="W88" s="19" t="n">
        <v>0.21477548418974</v>
      </c>
      <c r="X88" s="19"/>
      <c r="Y88" s="19" t="n">
        <v>0.173902289274308</v>
      </c>
      <c r="Z88" s="19" t="n">
        <v>0.111839444445412</v>
      </c>
      <c r="AA88" s="19" t="n">
        <v>0.0880852970839419</v>
      </c>
      <c r="AB88" s="19" t="n">
        <v>0.111547270186722</v>
      </c>
      <c r="AC88" s="19" t="n">
        <v>0.206493974163956</v>
      </c>
      <c r="AD88" s="19" t="n">
        <v>0.0573403086400338</v>
      </c>
      <c r="AE88" s="19"/>
      <c r="AF88" s="19" t="n">
        <v>0.140215979028137</v>
      </c>
      <c r="AG88" s="19"/>
      <c r="AH88" s="19" t="n">
        <v>0.137712225108052</v>
      </c>
      <c r="AI88" s="19"/>
      <c r="AJ88" s="19" t="n">
        <v>0.1230664691684</v>
      </c>
      <c r="AK88" s="19" t="n">
        <v>0.154772323542334</v>
      </c>
      <c r="AL88" s="19" t="n">
        <v>0.066946486992224</v>
      </c>
    </row>
    <row r="89">
      <c r="B89" t="s">
        <v>101</v>
      </c>
      <c r="C89" s="19" t="n">
        <v>0.131293551030108</v>
      </c>
      <c r="D89" s="19" t="n">
        <v>0.148167697147544</v>
      </c>
      <c r="E89" s="19" t="n">
        <v>0.11270191277725</v>
      </c>
      <c r="F89" s="19"/>
      <c r="G89" s="19" t="n">
        <v>0.107531323137847</v>
      </c>
      <c r="H89" s="19" t="n">
        <v>0.125210891330841</v>
      </c>
      <c r="I89" s="19" t="n">
        <v>0.115971142755182</v>
      </c>
      <c r="J89" s="19" t="n">
        <v>0.142650838346195</v>
      </c>
      <c r="K89" s="19" t="n">
        <v>0.137928546205773</v>
      </c>
      <c r="L89" s="19" t="n">
        <v>0.143138903704947</v>
      </c>
      <c r="M89" s="19"/>
      <c r="N89" s="19" t="n">
        <v>0.129497493318544</v>
      </c>
      <c r="O89" s="19" t="n">
        <v>0.130467188306204</v>
      </c>
      <c r="P89" s="19" t="n">
        <v>0.147936874067875</v>
      </c>
      <c r="Q89" s="19" t="n">
        <v>0.136237284855042</v>
      </c>
      <c r="R89" s="19" t="n">
        <v>0.102622501906234</v>
      </c>
      <c r="S89" s="19"/>
      <c r="T89" s="19" t="n">
        <v>0.192916479661625</v>
      </c>
      <c r="U89" s="19" t="n">
        <v>0.134572480853568</v>
      </c>
      <c r="V89" s="19" t="n">
        <v>0.150328193011781</v>
      </c>
      <c r="W89" s="19" t="n">
        <v>0.0982342708224599</v>
      </c>
      <c r="X89" s="19"/>
      <c r="Y89" s="19" t="n">
        <v>0.0946859006365188</v>
      </c>
      <c r="Z89" s="19" t="n">
        <v>0.149126629783504</v>
      </c>
      <c r="AA89" s="19" t="n">
        <v>0.134853755304137</v>
      </c>
      <c r="AB89" s="19" t="n">
        <v>0.245063651339964</v>
      </c>
      <c r="AC89" s="19" t="n">
        <v>0.0905664711033354</v>
      </c>
      <c r="AD89" s="19" t="n">
        <v>0.187757702296761</v>
      </c>
      <c r="AE89" s="19"/>
      <c r="AF89" s="19" t="n">
        <v>0.134803305710901</v>
      </c>
      <c r="AG89" s="19"/>
      <c r="AH89" s="19" t="n">
        <v>0.132893403479408</v>
      </c>
      <c r="AI89" s="19"/>
      <c r="AJ89" s="19" t="n">
        <v>0.136168340351276</v>
      </c>
      <c r="AK89" s="19" t="n">
        <v>0.121888669780219</v>
      </c>
      <c r="AL89" s="19" t="n">
        <v>0.169514823928971</v>
      </c>
    </row>
    <row r="90">
      <c r="B90" t="s">
        <v>102</v>
      </c>
      <c r="C90" s="19" t="n">
        <v>0.299850733196914</v>
      </c>
      <c r="D90" s="19" t="n">
        <v>0.273273447223067</v>
      </c>
      <c r="E90" s="19" t="n">
        <v>0.327045915642798</v>
      </c>
      <c r="F90" s="19"/>
      <c r="G90" s="19" t="n">
        <v>0.0830213169995543</v>
      </c>
      <c r="H90" s="19" t="n">
        <v>0.174120682394644</v>
      </c>
      <c r="I90" s="19" t="n">
        <v>0.209179740574752</v>
      </c>
      <c r="J90" s="19" t="n">
        <v>0.289352458068877</v>
      </c>
      <c r="K90" s="19" t="n">
        <v>0.469690210716058</v>
      </c>
      <c r="L90" s="19" t="n">
        <v>0.423716599673359</v>
      </c>
      <c r="M90" s="19"/>
      <c r="N90" s="19" t="n">
        <v>0.322662190590152</v>
      </c>
      <c r="O90" s="19" t="n">
        <v>0.28143515478511</v>
      </c>
      <c r="P90" s="19" t="n">
        <v>0.399021080654412</v>
      </c>
      <c r="Q90" s="19" t="n">
        <v>0.304726898051402</v>
      </c>
      <c r="R90" s="19" t="n">
        <v>0.161079456268345</v>
      </c>
      <c r="S90" s="19"/>
      <c r="T90" s="19" t="n">
        <v>0.324792763488135</v>
      </c>
      <c r="U90" s="19" t="n">
        <v>0.350889758074192</v>
      </c>
      <c r="V90" s="19" t="n">
        <v>0.341295895798436</v>
      </c>
      <c r="W90" s="19" t="n">
        <v>0.132855996960385</v>
      </c>
      <c r="X90" s="19"/>
      <c r="Y90" s="19" t="n">
        <v>0.198954204313006</v>
      </c>
      <c r="Z90" s="19" t="n">
        <v>0.398021561484255</v>
      </c>
      <c r="AA90" s="19" t="n">
        <v>0.445302091147185</v>
      </c>
      <c r="AB90" s="19" t="n">
        <v>0.343212844910981</v>
      </c>
      <c r="AC90" s="19" t="n">
        <v>0.0922952804971104</v>
      </c>
      <c r="AD90" s="19" t="n">
        <v>0.459565705989057</v>
      </c>
      <c r="AE90" s="19"/>
      <c r="AF90" s="19" t="n">
        <v>0.266047309154877</v>
      </c>
      <c r="AG90" s="19"/>
      <c r="AH90" s="19" t="n">
        <v>0.29279794345582</v>
      </c>
      <c r="AI90" s="19"/>
      <c r="AJ90" s="19" t="n">
        <v>0.426865274705514</v>
      </c>
      <c r="AK90" s="19" t="n">
        <v>0.221098538692321</v>
      </c>
      <c r="AL90" s="19" t="n">
        <v>0.355510844999384</v>
      </c>
    </row>
    <row r="91">
      <c r="B91" t="s">
        <v>56</v>
      </c>
      <c r="C91" s="19" t="n">
        <v>0.0671651965924819</v>
      </c>
      <c r="D91" s="19" t="n">
        <v>0.0520546677830245</v>
      </c>
      <c r="E91" s="19" t="n">
        <v>0.08242519416237</v>
      </c>
      <c r="F91" s="19"/>
      <c r="G91" s="19" t="n">
        <v>0.0224631322878136</v>
      </c>
      <c r="H91" s="19" t="n">
        <v>0.0235290696289868</v>
      </c>
      <c r="I91" s="19" t="n">
        <v>0.0251568103073928</v>
      </c>
      <c r="J91" s="19" t="n">
        <v>0.0474744546751955</v>
      </c>
      <c r="K91" s="19" t="n">
        <v>0.0867996292146568</v>
      </c>
      <c r="L91" s="19" t="n">
        <v>0.142515569067649</v>
      </c>
      <c r="M91" s="19"/>
      <c r="N91" s="19" t="n">
        <v>0.0636398664943279</v>
      </c>
      <c r="O91" s="19" t="n">
        <v>0.0793065794819209</v>
      </c>
      <c r="P91" s="19" t="n">
        <v>0.0817052851631291</v>
      </c>
      <c r="Q91" s="19" t="n">
        <v>0.0530523232319645</v>
      </c>
      <c r="R91" s="19" t="n">
        <v>0.0400098167842511</v>
      </c>
      <c r="S91" s="19"/>
      <c r="T91" s="19" t="n">
        <v>0.0938284439767612</v>
      </c>
      <c r="U91" s="19" t="n">
        <v>0.0814998388255821</v>
      </c>
      <c r="V91" s="19" t="n">
        <v>0.0647904745218732</v>
      </c>
      <c r="W91" s="19" t="n">
        <v>0.0016277435108532</v>
      </c>
      <c r="X91" s="19"/>
      <c r="Y91" s="19" t="n">
        <v>0.0242967173337117</v>
      </c>
      <c r="Z91" s="19" t="n">
        <v>0.0390806972455539</v>
      </c>
      <c r="AA91" s="19" t="n">
        <v>0.160274384807582</v>
      </c>
      <c r="AB91" s="19" t="n">
        <v>0.0261350592828401</v>
      </c>
      <c r="AC91" s="19" t="n">
        <v>0.0210543957224635</v>
      </c>
      <c r="AD91" s="19" t="n">
        <v>0.112876491318839</v>
      </c>
      <c r="AE91" s="19"/>
      <c r="AF91" s="19" t="n">
        <v>0.0608018869735938</v>
      </c>
      <c r="AG91" s="19"/>
      <c r="AH91" s="19" t="n">
        <v>0.0605827061046901</v>
      </c>
      <c r="AI91" s="19"/>
      <c r="AJ91" s="19" t="n">
        <v>0.0563747526257878</v>
      </c>
      <c r="AK91" s="19" t="n">
        <v>0.0646023028542228</v>
      </c>
      <c r="AL91" s="19" t="n">
        <v>0.114753015279711</v>
      </c>
    </row>
    <row r="92">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row>
    <row r="93">
      <c r="B93" s="7" t="s">
        <v>107</v>
      </c>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row>
    <row r="94">
      <c r="B94" s="26" t="s">
        <v>60</v>
      </c>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row>
    <row r="95">
      <c r="B95" t="s">
        <v>98</v>
      </c>
      <c r="C95" s="19" t="n">
        <v>0.157659876104823</v>
      </c>
      <c r="D95" s="19" t="n">
        <v>0.191371480986731</v>
      </c>
      <c r="E95" s="19" t="n">
        <v>0.124215549697752</v>
      </c>
      <c r="F95" s="19"/>
      <c r="G95" s="19" t="n">
        <v>0.194029719259441</v>
      </c>
      <c r="H95" s="19" t="n">
        <v>0.24965859426672</v>
      </c>
      <c r="I95" s="19" t="n">
        <v>0.219121576900895</v>
      </c>
      <c r="J95" s="19" t="n">
        <v>0.20500818038072</v>
      </c>
      <c r="K95" s="19" t="n">
        <v>0.06787909562827</v>
      </c>
      <c r="L95" s="19" t="n">
        <v>0.0699738172404401</v>
      </c>
      <c r="M95" s="19"/>
      <c r="N95" s="19" t="n">
        <v>0.107269501739323</v>
      </c>
      <c r="O95" s="19" t="n">
        <v>0.148699275551039</v>
      </c>
      <c r="P95" s="19" t="n">
        <v>0.133456893957488</v>
      </c>
      <c r="Q95" s="19" t="n">
        <v>0.139413790010543</v>
      </c>
      <c r="R95" s="19" t="n">
        <v>0.254996515849997</v>
      </c>
      <c r="S95" s="19"/>
      <c r="T95" s="19" t="n">
        <v>0.0759913801907593</v>
      </c>
      <c r="U95" s="19" t="n">
        <v>0.0983723412584849</v>
      </c>
      <c r="V95" s="19" t="n">
        <v>0.185532882724419</v>
      </c>
      <c r="W95" s="19" t="n">
        <v>0.298421139455614</v>
      </c>
      <c r="X95" s="19"/>
      <c r="Y95" s="19" t="n">
        <v>0.261375077361552</v>
      </c>
      <c r="Z95" s="19" t="n">
        <v>0.104026231061162</v>
      </c>
      <c r="AA95" s="19" t="n">
        <v>0.0671974967171245</v>
      </c>
      <c r="AB95" s="19" t="n">
        <v>0.061719549273455</v>
      </c>
      <c r="AC95" s="19" t="n">
        <v>0.0971177886831909</v>
      </c>
      <c r="AD95" s="19" t="n">
        <v>0.0866275146136447</v>
      </c>
      <c r="AE95" s="19"/>
      <c r="AF95" s="19" t="n">
        <v>0.16302049176003</v>
      </c>
      <c r="AG95" s="19"/>
      <c r="AH95" s="19" t="n">
        <v>0.163230309826155</v>
      </c>
      <c r="AI95" s="19"/>
      <c r="AJ95" s="19" t="n">
        <v>0.0431857073989032</v>
      </c>
      <c r="AK95" s="19" t="n">
        <v>0.221025324383359</v>
      </c>
      <c r="AL95" s="19" t="n">
        <v>0.150528878310685</v>
      </c>
    </row>
    <row r="96">
      <c r="B96" t="s">
        <v>99</v>
      </c>
      <c r="C96" s="19" t="n">
        <v>0.13491089232826</v>
      </c>
      <c r="D96" s="19" t="n">
        <v>0.155223276990998</v>
      </c>
      <c r="E96" s="19" t="n">
        <v>0.114837530963754</v>
      </c>
      <c r="F96" s="19"/>
      <c r="G96" s="19" t="n">
        <v>0.0980983682470131</v>
      </c>
      <c r="H96" s="19" t="n">
        <v>0.22139665496649</v>
      </c>
      <c r="I96" s="19" t="n">
        <v>0.174834958161287</v>
      </c>
      <c r="J96" s="19" t="n">
        <v>0.132393353367116</v>
      </c>
      <c r="K96" s="19" t="n">
        <v>0.0850166728138398</v>
      </c>
      <c r="L96" s="19" t="n">
        <v>0.101610501810618</v>
      </c>
      <c r="M96" s="19"/>
      <c r="N96" s="19" t="n">
        <v>0.0933409407517321</v>
      </c>
      <c r="O96" s="19" t="n">
        <v>0.139446427696936</v>
      </c>
      <c r="P96" s="19" t="n">
        <v>0.159012954336208</v>
      </c>
      <c r="Q96" s="19" t="n">
        <v>0.106890871320569</v>
      </c>
      <c r="R96" s="19" t="n">
        <v>0.139579560207578</v>
      </c>
      <c r="S96" s="19"/>
      <c r="T96" s="19" t="n">
        <v>0.0788012703759664</v>
      </c>
      <c r="U96" s="19" t="n">
        <v>0.145335639970792</v>
      </c>
      <c r="V96" s="19" t="n">
        <v>0.097109820310977</v>
      </c>
      <c r="W96" s="19" t="n">
        <v>0.215056650481433</v>
      </c>
      <c r="X96" s="19"/>
      <c r="Y96" s="19" t="n">
        <v>0.191231597823584</v>
      </c>
      <c r="Z96" s="19" t="n">
        <v>0.138877127159806</v>
      </c>
      <c r="AA96" s="19" t="n">
        <v>0.0896474166416176</v>
      </c>
      <c r="AB96" s="19" t="n">
        <v>0.105473215753497</v>
      </c>
      <c r="AC96" s="19" t="n">
        <v>0.0445407824001766</v>
      </c>
      <c r="AD96" s="19" t="n">
        <v>0</v>
      </c>
      <c r="AE96" s="19"/>
      <c r="AF96" s="19" t="n">
        <v>0.148602735619843</v>
      </c>
      <c r="AG96" s="19"/>
      <c r="AH96" s="19" t="n">
        <v>0.141809057843649</v>
      </c>
      <c r="AI96" s="19"/>
      <c r="AJ96" s="19" t="n">
        <v>0.0912841672570929</v>
      </c>
      <c r="AK96" s="19" t="n">
        <v>0.168252445930566</v>
      </c>
      <c r="AL96" s="19" t="n">
        <v>0.0802194671315909</v>
      </c>
    </row>
    <row r="97">
      <c r="B97" t="s">
        <v>100</v>
      </c>
      <c r="C97" s="19" t="n">
        <v>0.103446136818657</v>
      </c>
      <c r="D97" s="19" t="n">
        <v>0.130308070335497</v>
      </c>
      <c r="E97" s="19" t="n">
        <v>0.0748002423797071</v>
      </c>
      <c r="F97" s="19"/>
      <c r="G97" s="19" t="n">
        <v>0.142747486176609</v>
      </c>
      <c r="H97" s="19" t="n">
        <v>0.102386713500009</v>
      </c>
      <c r="I97" s="19" t="n">
        <v>0.151965962851382</v>
      </c>
      <c r="J97" s="19" t="n">
        <v>0.0906293383354381</v>
      </c>
      <c r="K97" s="19" t="n">
        <v>0.118219848393222</v>
      </c>
      <c r="L97" s="19" t="n">
        <v>0.0540074989311109</v>
      </c>
      <c r="M97" s="19"/>
      <c r="N97" s="19" t="n">
        <v>0.122693561161004</v>
      </c>
      <c r="O97" s="19" t="n">
        <v>0.0897020062127102</v>
      </c>
      <c r="P97" s="19" t="n">
        <v>0.0688118879493469</v>
      </c>
      <c r="Q97" s="19" t="n">
        <v>0.120961732090655</v>
      </c>
      <c r="R97" s="19" t="n">
        <v>0.153178004848476</v>
      </c>
      <c r="S97" s="19"/>
      <c r="T97" s="19" t="n">
        <v>0.0648148622000689</v>
      </c>
      <c r="U97" s="19" t="n">
        <v>0.061744941331343</v>
      </c>
      <c r="V97" s="19" t="n">
        <v>0.101323736741759</v>
      </c>
      <c r="W97" s="19" t="n">
        <v>0.187099749357698</v>
      </c>
      <c r="X97" s="19"/>
      <c r="Y97" s="19" t="n">
        <v>0.136510619759999</v>
      </c>
      <c r="Z97" s="19" t="n">
        <v>0.121855958898365</v>
      </c>
      <c r="AA97" s="19" t="n">
        <v>0.0671457892205841</v>
      </c>
      <c r="AB97" s="19" t="n">
        <v>0.0501151056201197</v>
      </c>
      <c r="AC97" s="19" t="n">
        <v>0.155186292767173</v>
      </c>
      <c r="AD97" s="19" t="n">
        <v>0</v>
      </c>
      <c r="AE97" s="19"/>
      <c r="AF97" s="19" t="n">
        <v>0.11711493982778</v>
      </c>
      <c r="AG97" s="19"/>
      <c r="AH97" s="19" t="n">
        <v>0.104722953677822</v>
      </c>
      <c r="AI97" s="19"/>
      <c r="AJ97" s="19" t="n">
        <v>0.0901817843032254</v>
      </c>
      <c r="AK97" s="19" t="n">
        <v>0.107462099589024</v>
      </c>
      <c r="AL97" s="19" t="n">
        <v>0.121426351659487</v>
      </c>
    </row>
    <row r="98">
      <c r="B98" t="s">
        <v>101</v>
      </c>
      <c r="C98" s="19" t="n">
        <v>0.103289236511083</v>
      </c>
      <c r="D98" s="19" t="n">
        <v>0.128946141086084</v>
      </c>
      <c r="E98" s="19" t="n">
        <v>0.0778031225052003</v>
      </c>
      <c r="F98" s="19"/>
      <c r="G98" s="19" t="n">
        <v>0.140534356194554</v>
      </c>
      <c r="H98" s="19" t="n">
        <v>0.057068994169871</v>
      </c>
      <c r="I98" s="19" t="n">
        <v>0.0849601938605767</v>
      </c>
      <c r="J98" s="19" t="n">
        <v>0.125421973826705</v>
      </c>
      <c r="K98" s="19" t="n">
        <v>0.106844307445298</v>
      </c>
      <c r="L98" s="19" t="n">
        <v>0.113700034880005</v>
      </c>
      <c r="M98" s="19"/>
      <c r="N98" s="19" t="n">
        <v>0.139600123253461</v>
      </c>
      <c r="O98" s="19" t="n">
        <v>0.133502015896721</v>
      </c>
      <c r="P98" s="19" t="n">
        <v>0.100302265858117</v>
      </c>
      <c r="Q98" s="19" t="n">
        <v>0.0769798648010226</v>
      </c>
      <c r="R98" s="19" t="n">
        <v>0.0648188071758388</v>
      </c>
      <c r="S98" s="19"/>
      <c r="T98" s="19" t="n">
        <v>0.0871075960005011</v>
      </c>
      <c r="U98" s="19" t="n">
        <v>0.113571445235216</v>
      </c>
      <c r="V98" s="19" t="n">
        <v>0.125660446378556</v>
      </c>
      <c r="W98" s="19" t="n">
        <v>0.0673281975776105</v>
      </c>
      <c r="X98" s="19"/>
      <c r="Y98" s="19" t="n">
        <v>0.073003356024444</v>
      </c>
      <c r="Z98" s="19" t="n">
        <v>0.0722791179900466</v>
      </c>
      <c r="AA98" s="19" t="n">
        <v>0.112398650905753</v>
      </c>
      <c r="AB98" s="19" t="n">
        <v>0.16512951810623</v>
      </c>
      <c r="AC98" s="19" t="n">
        <v>0.189457577493552</v>
      </c>
      <c r="AD98" s="19" t="n">
        <v>0.171604948208308</v>
      </c>
      <c r="AE98" s="19"/>
      <c r="AF98" s="19" t="n">
        <v>0.130905617167918</v>
      </c>
      <c r="AG98" s="19"/>
      <c r="AH98" s="19" t="n">
        <v>0.105543070598719</v>
      </c>
      <c r="AI98" s="19"/>
      <c r="AJ98" s="19" t="n">
        <v>0.137951039422685</v>
      </c>
      <c r="AK98" s="19" t="n">
        <v>0.0773667615105043</v>
      </c>
      <c r="AL98" s="19" t="n">
        <v>0.143532507391264</v>
      </c>
    </row>
    <row r="99">
      <c r="B99" t="s">
        <v>102</v>
      </c>
      <c r="C99" s="19" t="n">
        <v>0.4054395999458</v>
      </c>
      <c r="D99" s="19" t="n">
        <v>0.31795908958209</v>
      </c>
      <c r="E99" s="19" t="n">
        <v>0.493817861210453</v>
      </c>
      <c r="F99" s="19"/>
      <c r="G99" s="19" t="n">
        <v>0.369473920741989</v>
      </c>
      <c r="H99" s="19" t="n">
        <v>0.306046499849769</v>
      </c>
      <c r="I99" s="19" t="n">
        <v>0.319971820212972</v>
      </c>
      <c r="J99" s="19" t="n">
        <v>0.371160641384516</v>
      </c>
      <c r="K99" s="19" t="n">
        <v>0.513993217708658</v>
      </c>
      <c r="L99" s="19" t="n">
        <v>0.492276996794428</v>
      </c>
      <c r="M99" s="19"/>
      <c r="N99" s="19" t="n">
        <v>0.464266557997818</v>
      </c>
      <c r="O99" s="19" t="n">
        <v>0.401548707200094</v>
      </c>
      <c r="P99" s="19" t="n">
        <v>0.405194756396967</v>
      </c>
      <c r="Q99" s="19" t="n">
        <v>0.457414258305207</v>
      </c>
      <c r="R99" s="19" t="n">
        <v>0.329035192785115</v>
      </c>
      <c r="S99" s="19"/>
      <c r="T99" s="19" t="n">
        <v>0.488441599184321</v>
      </c>
      <c r="U99" s="19" t="n">
        <v>0.500025247654263</v>
      </c>
      <c r="V99" s="19" t="n">
        <v>0.395621994931038</v>
      </c>
      <c r="W99" s="19" t="n">
        <v>0.206063506249061</v>
      </c>
      <c r="X99" s="19"/>
      <c r="Y99" s="19" t="n">
        <v>0.280696488044323</v>
      </c>
      <c r="Z99" s="19" t="n">
        <v>0.507605346092475</v>
      </c>
      <c r="AA99" s="19" t="n">
        <v>0.496113508102843</v>
      </c>
      <c r="AB99" s="19" t="n">
        <v>0.530802126638452</v>
      </c>
      <c r="AC99" s="19" t="n">
        <v>0.461485302226288</v>
      </c>
      <c r="AD99" s="19" t="n">
        <v>0.564058811338522</v>
      </c>
      <c r="AE99" s="19"/>
      <c r="AF99" s="19" t="n">
        <v>0.342240559015683</v>
      </c>
      <c r="AG99" s="19"/>
      <c r="AH99" s="19" t="n">
        <v>0.393272484452452</v>
      </c>
      <c r="AI99" s="19"/>
      <c r="AJ99" s="19" t="n">
        <v>0.545905930936885</v>
      </c>
      <c r="AK99" s="19" t="n">
        <v>0.330485895813381</v>
      </c>
      <c r="AL99" s="19" t="n">
        <v>0.398362854212211</v>
      </c>
    </row>
    <row r="100">
      <c r="B100" t="s">
        <v>56</v>
      </c>
      <c r="C100" s="19" t="n">
        <v>0.0952542582913768</v>
      </c>
      <c r="D100" s="19" t="n">
        <v>0.0761919410185989</v>
      </c>
      <c r="E100" s="19" t="n">
        <v>0.114525693243134</v>
      </c>
      <c r="F100" s="19"/>
      <c r="G100" s="19" t="n">
        <v>0.0551161493803937</v>
      </c>
      <c r="H100" s="19" t="n">
        <v>0.0634425432471406</v>
      </c>
      <c r="I100" s="19" t="n">
        <v>0.0491454880128865</v>
      </c>
      <c r="J100" s="19" t="n">
        <v>0.0753865127055053</v>
      </c>
      <c r="K100" s="19" t="n">
        <v>0.108046858010712</v>
      </c>
      <c r="L100" s="19" t="n">
        <v>0.168431150343398</v>
      </c>
      <c r="M100" s="19"/>
      <c r="N100" s="19" t="n">
        <v>0.0728293150966621</v>
      </c>
      <c r="O100" s="19" t="n">
        <v>0.0871015674425004</v>
      </c>
      <c r="P100" s="19" t="n">
        <v>0.133221241501874</v>
      </c>
      <c r="Q100" s="19" t="n">
        <v>0.0983394834720031</v>
      </c>
      <c r="R100" s="19" t="n">
        <v>0.0583919191329955</v>
      </c>
      <c r="S100" s="19"/>
      <c r="T100" s="19" t="n">
        <v>0.204843292048383</v>
      </c>
      <c r="U100" s="19" t="n">
        <v>0.0809503845499</v>
      </c>
      <c r="V100" s="19" t="n">
        <v>0.0947511189132514</v>
      </c>
      <c r="W100" s="19" t="n">
        <v>0.0260307568785841</v>
      </c>
      <c r="X100" s="19"/>
      <c r="Y100" s="19" t="n">
        <v>0.0571828609860986</v>
      </c>
      <c r="Z100" s="19" t="n">
        <v>0.0553562187981457</v>
      </c>
      <c r="AA100" s="19" t="n">
        <v>0.167497138412078</v>
      </c>
      <c r="AB100" s="19" t="n">
        <v>0.0867604846082463</v>
      </c>
      <c r="AC100" s="19" t="n">
        <v>0.0522122564296195</v>
      </c>
      <c r="AD100" s="19" t="n">
        <v>0.177708725839525</v>
      </c>
      <c r="AE100" s="19"/>
      <c r="AF100" s="19" t="n">
        <v>0.0981156566087472</v>
      </c>
      <c r="AG100" s="19"/>
      <c r="AH100" s="19" t="n">
        <v>0.0914221236012039</v>
      </c>
      <c r="AI100" s="19"/>
      <c r="AJ100" s="19" t="n">
        <v>0.0914913706812083</v>
      </c>
      <c r="AK100" s="19" t="n">
        <v>0.0954074727731656</v>
      </c>
      <c r="AL100" s="19" t="n">
        <v>0.105929941294762</v>
      </c>
    </row>
    <row r="101">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row>
    <row r="102">
      <c r="B102" s="7" t="s">
        <v>108</v>
      </c>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row>
    <row r="103">
      <c r="B103" s="26" t="s">
        <v>60</v>
      </c>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row>
    <row r="104">
      <c r="B104" t="s">
        <v>98</v>
      </c>
      <c r="C104" s="19" t="n">
        <v>0.405705211217291</v>
      </c>
      <c r="D104" s="19" t="n">
        <v>0.491724992477434</v>
      </c>
      <c r="E104" s="19" t="n">
        <v>0.320374098052934</v>
      </c>
      <c r="F104" s="19"/>
      <c r="G104" s="19" t="n">
        <v>0.647565793601352</v>
      </c>
      <c r="H104" s="19" t="n">
        <v>0.608073545055623</v>
      </c>
      <c r="I104" s="19" t="n">
        <v>0.575374754655751</v>
      </c>
      <c r="J104" s="19" t="n">
        <v>0.452209962355572</v>
      </c>
      <c r="K104" s="19" t="n">
        <v>0.238671713700788</v>
      </c>
      <c r="L104" s="19" t="n">
        <v>0.141362439492085</v>
      </c>
      <c r="M104" s="19"/>
      <c r="N104" s="19" t="n">
        <v>0.446585095713713</v>
      </c>
      <c r="O104" s="19" t="n">
        <v>0.362053782749616</v>
      </c>
      <c r="P104" s="19" t="n">
        <v>0.35778361241771</v>
      </c>
      <c r="Q104" s="19" t="n">
        <v>0.37534811572905</v>
      </c>
      <c r="R104" s="19" t="n">
        <v>0.56669982264158</v>
      </c>
      <c r="S104" s="19"/>
      <c r="T104" s="19" t="n">
        <v>0.395866489783045</v>
      </c>
      <c r="U104" s="19" t="n">
        <v>0.370123302551286</v>
      </c>
      <c r="V104" s="19" t="n">
        <v>0.449471653263795</v>
      </c>
      <c r="W104" s="19" t="n">
        <v>0.499847610086356</v>
      </c>
      <c r="X104" s="19"/>
      <c r="Y104" s="19" t="n">
        <v>0.528547917161875</v>
      </c>
      <c r="Z104" s="19" t="n">
        <v>0.357701424748577</v>
      </c>
      <c r="AA104" s="19" t="n">
        <v>0.148606892713779</v>
      </c>
      <c r="AB104" s="19" t="n">
        <v>0.420965988509177</v>
      </c>
      <c r="AC104" s="19" t="n">
        <v>0.758120740658152</v>
      </c>
      <c r="AD104" s="19" t="n">
        <v>0.475044703111972</v>
      </c>
      <c r="AE104" s="19"/>
      <c r="AF104" s="19" t="n">
        <v>0.407231383532047</v>
      </c>
      <c r="AG104" s="19"/>
      <c r="AH104" s="19" t="n">
        <v>0.41764725990979</v>
      </c>
      <c r="AI104" s="19"/>
      <c r="AJ104" s="19" t="n">
        <v>0.250464907092271</v>
      </c>
      <c r="AK104" s="19" t="n">
        <v>0.48329828645088</v>
      </c>
      <c r="AL104" s="19" t="n">
        <v>0.443175680241626</v>
      </c>
    </row>
    <row r="105">
      <c r="B105" t="s">
        <v>99</v>
      </c>
      <c r="C105" s="19" t="n">
        <v>0.258224083275605</v>
      </c>
      <c r="D105" s="19" t="n">
        <v>0.204589651993931</v>
      </c>
      <c r="E105" s="19" t="n">
        <v>0.312427776226311</v>
      </c>
      <c r="F105" s="19"/>
      <c r="G105" s="19" t="n">
        <v>0.27066136732855</v>
      </c>
      <c r="H105" s="19" t="n">
        <v>0.227746102628284</v>
      </c>
      <c r="I105" s="19" t="n">
        <v>0.274502058926919</v>
      </c>
      <c r="J105" s="19" t="n">
        <v>0.284137856847115</v>
      </c>
      <c r="K105" s="19" t="n">
        <v>0.306726165936647</v>
      </c>
      <c r="L105" s="19" t="n">
        <v>0.211709591849538</v>
      </c>
      <c r="M105" s="19"/>
      <c r="N105" s="19" t="n">
        <v>0.215808026422445</v>
      </c>
      <c r="O105" s="19" t="n">
        <v>0.255747225553414</v>
      </c>
      <c r="P105" s="19" t="n">
        <v>0.234827772591499</v>
      </c>
      <c r="Q105" s="19" t="n">
        <v>0.317972333747163</v>
      </c>
      <c r="R105" s="19" t="n">
        <v>0.25804593458515</v>
      </c>
      <c r="S105" s="19"/>
      <c r="T105" s="19" t="n">
        <v>0.195021057106518</v>
      </c>
      <c r="U105" s="19" t="n">
        <v>0.313599895411476</v>
      </c>
      <c r="V105" s="19" t="n">
        <v>0.217905809770777</v>
      </c>
      <c r="W105" s="19" t="n">
        <v>0.249587017000943</v>
      </c>
      <c r="X105" s="19"/>
      <c r="Y105" s="19" t="n">
        <v>0.250931529596839</v>
      </c>
      <c r="Z105" s="19" t="n">
        <v>0.357066591121315</v>
      </c>
      <c r="AA105" s="19" t="n">
        <v>0.233683713724904</v>
      </c>
      <c r="AB105" s="19" t="n">
        <v>0.271930331665318</v>
      </c>
      <c r="AC105" s="19" t="n">
        <v>0.212903278577891</v>
      </c>
      <c r="AD105" s="19" t="n">
        <v>0.377540294727386</v>
      </c>
      <c r="AE105" s="19"/>
      <c r="AF105" s="19" t="n">
        <v>0.269416977119192</v>
      </c>
      <c r="AG105" s="19"/>
      <c r="AH105" s="19" t="n">
        <v>0.255749576965712</v>
      </c>
      <c r="AI105" s="19"/>
      <c r="AJ105" s="19" t="n">
        <v>0.293701801400058</v>
      </c>
      <c r="AK105" s="19" t="n">
        <v>0.238546223239998</v>
      </c>
      <c r="AL105" s="19" t="n">
        <v>0.260658598845179</v>
      </c>
    </row>
    <row r="106">
      <c r="B106" t="s">
        <v>100</v>
      </c>
      <c r="C106" s="19" t="n">
        <v>0.171684343395162</v>
      </c>
      <c r="D106" s="19" t="n">
        <v>0.174291709933032</v>
      </c>
      <c r="E106" s="19" t="n">
        <v>0.167455627632111</v>
      </c>
      <c r="F106" s="19"/>
      <c r="G106" s="19" t="n">
        <v>0.0237018433172482</v>
      </c>
      <c r="H106" s="19" t="n">
        <v>0.13042888907302</v>
      </c>
      <c r="I106" s="19" t="n">
        <v>0.0994718281161439</v>
      </c>
      <c r="J106" s="19" t="n">
        <v>0.188553090223752</v>
      </c>
      <c r="K106" s="19" t="n">
        <v>0.241288030520603</v>
      </c>
      <c r="L106" s="19" t="n">
        <v>0.249067058827823</v>
      </c>
      <c r="M106" s="19"/>
      <c r="N106" s="19" t="n">
        <v>0.104298850618333</v>
      </c>
      <c r="O106" s="19" t="n">
        <v>0.195566320997223</v>
      </c>
      <c r="P106" s="19" t="n">
        <v>0.205404329827717</v>
      </c>
      <c r="Q106" s="19" t="n">
        <v>0.169423325530341</v>
      </c>
      <c r="R106" s="19" t="n">
        <v>0.114131909226473</v>
      </c>
      <c r="S106" s="19"/>
      <c r="T106" s="19" t="n">
        <v>0.136729547833862</v>
      </c>
      <c r="U106" s="19" t="n">
        <v>0.154226364954767</v>
      </c>
      <c r="V106" s="19" t="n">
        <v>0.18349678900246</v>
      </c>
      <c r="W106" s="19" t="n">
        <v>0.1874370161386</v>
      </c>
      <c r="X106" s="19"/>
      <c r="Y106" s="19" t="n">
        <v>0.151439664120555</v>
      </c>
      <c r="Z106" s="19" t="n">
        <v>0.191580950729197</v>
      </c>
      <c r="AA106" s="19" t="n">
        <v>0.259906926192541</v>
      </c>
      <c r="AB106" s="19" t="n">
        <v>0.113937766978422</v>
      </c>
      <c r="AC106" s="19" t="n">
        <v>0.0102879492892627</v>
      </c>
      <c r="AD106" s="19" t="n">
        <v>0.119396426120963</v>
      </c>
      <c r="AE106" s="19"/>
      <c r="AF106" s="19" t="n">
        <v>0.183915416202267</v>
      </c>
      <c r="AG106" s="19"/>
      <c r="AH106" s="19" t="n">
        <v>0.17497106981208</v>
      </c>
      <c r="AI106" s="19"/>
      <c r="AJ106" s="19" t="n">
        <v>0.210740888165013</v>
      </c>
      <c r="AK106" s="19" t="n">
        <v>0.157411735016374</v>
      </c>
      <c r="AL106" s="19" t="n">
        <v>0.132581035175401</v>
      </c>
    </row>
    <row r="107">
      <c r="B107" t="s">
        <v>101</v>
      </c>
      <c r="C107" s="19" t="n">
        <v>0.0695033945767978</v>
      </c>
      <c r="D107" s="19" t="n">
        <v>0.0576985479925992</v>
      </c>
      <c r="E107" s="19" t="n">
        <v>0.0814582843117413</v>
      </c>
      <c r="F107" s="19"/>
      <c r="G107" s="19" t="n">
        <v>0.0580709957528496</v>
      </c>
      <c r="H107" s="19" t="n">
        <v>0.0205860127381843</v>
      </c>
      <c r="I107" s="19" t="n">
        <v>0.0329074034727944</v>
      </c>
      <c r="J107" s="19" t="n">
        <v>0.0362254656081422</v>
      </c>
      <c r="K107" s="19" t="n">
        <v>0.11369636692781</v>
      </c>
      <c r="L107" s="19" t="n">
        <v>0.123415178887242</v>
      </c>
      <c r="M107" s="19"/>
      <c r="N107" s="19" t="n">
        <v>0.120253767723739</v>
      </c>
      <c r="O107" s="19" t="n">
        <v>0.0756497906976953</v>
      </c>
      <c r="P107" s="19" t="n">
        <v>0.0670541467378108</v>
      </c>
      <c r="Q107" s="19" t="n">
        <v>0.0762119986627409</v>
      </c>
      <c r="R107" s="19" t="n">
        <v>0.0302587755017268</v>
      </c>
      <c r="S107" s="19"/>
      <c r="T107" s="19" t="n">
        <v>0.0568858826151145</v>
      </c>
      <c r="U107" s="19" t="n">
        <v>0.0872408007845783</v>
      </c>
      <c r="V107" s="19" t="n">
        <v>0.0675842453485301</v>
      </c>
      <c r="W107" s="19" t="n">
        <v>0.0261364520331797</v>
      </c>
      <c r="X107" s="19"/>
      <c r="Y107" s="19" t="n">
        <v>0.0457876673271256</v>
      </c>
      <c r="Z107" s="19" t="n">
        <v>0.0494458643468743</v>
      </c>
      <c r="AA107" s="19" t="n">
        <v>0.121404343701701</v>
      </c>
      <c r="AB107" s="19" t="n">
        <v>0.0959925424597308</v>
      </c>
      <c r="AC107" s="19" t="n">
        <v>0.0102879492892627</v>
      </c>
      <c r="AD107" s="19" t="n">
        <v>0</v>
      </c>
      <c r="AE107" s="19"/>
      <c r="AF107" s="19" t="n">
        <v>0.0662371158020967</v>
      </c>
      <c r="AG107" s="19"/>
      <c r="AH107" s="19" t="n">
        <v>0.0689569474242102</v>
      </c>
      <c r="AI107" s="19"/>
      <c r="AJ107" s="19" t="n">
        <v>0.117512462040866</v>
      </c>
      <c r="AK107" s="19" t="n">
        <v>0.0402772110448276</v>
      </c>
      <c r="AL107" s="19" t="n">
        <v>0.0874851579975744</v>
      </c>
    </row>
    <row r="108">
      <c r="B108" t="s">
        <v>102</v>
      </c>
      <c r="C108" s="19" t="n">
        <v>0.0819371214974975</v>
      </c>
      <c r="D108" s="19" t="n">
        <v>0.0639784773515811</v>
      </c>
      <c r="E108" s="19" t="n">
        <v>0.100077533611994</v>
      </c>
      <c r="F108" s="19"/>
      <c r="G108" s="19" t="n">
        <v>0</v>
      </c>
      <c r="H108" s="19" t="n">
        <v>0.00881837775693599</v>
      </c>
      <c r="I108" s="19" t="n">
        <v>0.017743954828391</v>
      </c>
      <c r="J108" s="19" t="n">
        <v>0.035986721528387</v>
      </c>
      <c r="K108" s="19" t="n">
        <v>0.08936451586791</v>
      </c>
      <c r="L108" s="19" t="n">
        <v>0.233151022501995</v>
      </c>
      <c r="M108" s="19"/>
      <c r="N108" s="19" t="n">
        <v>0.0921099592661931</v>
      </c>
      <c r="O108" s="19" t="n">
        <v>0.0964651421149947</v>
      </c>
      <c r="P108" s="19" t="n">
        <v>0.118866546596412</v>
      </c>
      <c r="Q108" s="19" t="n">
        <v>0.0535863429612908</v>
      </c>
      <c r="R108" s="19" t="n">
        <v>0.0237888104971263</v>
      </c>
      <c r="S108" s="19"/>
      <c r="T108" s="19" t="n">
        <v>0.171490345534189</v>
      </c>
      <c r="U108" s="19" t="n">
        <v>0.0732347459906972</v>
      </c>
      <c r="V108" s="19" t="n">
        <v>0.0755193587491744</v>
      </c>
      <c r="W108" s="19" t="n">
        <v>0.035079225079415</v>
      </c>
      <c r="X108" s="19"/>
      <c r="Y108" s="19" t="n">
        <v>0.0206496004181096</v>
      </c>
      <c r="Z108" s="19" t="n">
        <v>0.0385729549132236</v>
      </c>
      <c r="AA108" s="19" t="n">
        <v>0.201311013661363</v>
      </c>
      <c r="AB108" s="19" t="n">
        <v>0.0891991566091395</v>
      </c>
      <c r="AC108" s="19" t="n">
        <v>0</v>
      </c>
      <c r="AD108" s="19" t="n">
        <v>0.0280185760396792</v>
      </c>
      <c r="AE108" s="19"/>
      <c r="AF108" s="19" t="n">
        <v>0.0631042596862501</v>
      </c>
      <c r="AG108" s="19"/>
      <c r="AH108" s="19" t="n">
        <v>0.0714410402074027</v>
      </c>
      <c r="AI108" s="19"/>
      <c r="AJ108" s="19" t="n">
        <v>0.109717983346535</v>
      </c>
      <c r="AK108" s="19" t="n">
        <v>0.0694440166087647</v>
      </c>
      <c r="AL108" s="19" t="n">
        <v>0.0673587632737674</v>
      </c>
    </row>
    <row r="109">
      <c r="B109" t="s">
        <v>56</v>
      </c>
      <c r="C109" s="19" t="n">
        <v>0.0129458460376475</v>
      </c>
      <c r="D109" s="19" t="n">
        <v>0.00771662025142329</v>
      </c>
      <c r="E109" s="19" t="n">
        <v>0.0182066801649084</v>
      </c>
      <c r="F109" s="19"/>
      <c r="G109" s="19" t="n">
        <v>0</v>
      </c>
      <c r="H109" s="19" t="n">
        <v>0.00434707274795312</v>
      </c>
      <c r="I109" s="19" t="n">
        <v>0</v>
      </c>
      <c r="J109" s="19" t="n">
        <v>0.00288690343703205</v>
      </c>
      <c r="K109" s="19" t="n">
        <v>0.0102532070462422</v>
      </c>
      <c r="L109" s="19" t="n">
        <v>0.0412947084413182</v>
      </c>
      <c r="M109" s="19"/>
      <c r="N109" s="19" t="n">
        <v>0.0209443002555768</v>
      </c>
      <c r="O109" s="19" t="n">
        <v>0.0145177378870571</v>
      </c>
      <c r="P109" s="19" t="n">
        <v>0.0160635918288516</v>
      </c>
      <c r="Q109" s="19" t="n">
        <v>0.00745788336941431</v>
      </c>
      <c r="R109" s="19" t="n">
        <v>0.00707474754794415</v>
      </c>
      <c r="S109" s="19"/>
      <c r="T109" s="19" t="n">
        <v>0.0440066771272711</v>
      </c>
      <c r="U109" s="19" t="n">
        <v>0.00157489030719554</v>
      </c>
      <c r="V109" s="19" t="n">
        <v>0.00602214386526367</v>
      </c>
      <c r="W109" s="19" t="n">
        <v>0.00191267966150667</v>
      </c>
      <c r="X109" s="19"/>
      <c r="Y109" s="19" t="n">
        <v>0.00264362137549596</v>
      </c>
      <c r="Z109" s="19" t="n">
        <v>0.00563221414081349</v>
      </c>
      <c r="AA109" s="19" t="n">
        <v>0.0350871100057132</v>
      </c>
      <c r="AB109" s="19" t="n">
        <v>0.00797421377821266</v>
      </c>
      <c r="AC109" s="19" t="n">
        <v>0.00840008218543065</v>
      </c>
      <c r="AD109" s="19" t="n">
        <v>0</v>
      </c>
      <c r="AE109" s="19"/>
      <c r="AF109" s="19" t="n">
        <v>0.0100948476581474</v>
      </c>
      <c r="AG109" s="19"/>
      <c r="AH109" s="19" t="n">
        <v>0.0112341056808054</v>
      </c>
      <c r="AI109" s="19"/>
      <c r="AJ109" s="19" t="n">
        <v>0.017861957955258</v>
      </c>
      <c r="AK109" s="19" t="n">
        <v>0.0110225276391553</v>
      </c>
      <c r="AL109" s="19" t="n">
        <v>0.00874076446645195</v>
      </c>
    </row>
    <row r="110">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row>
    <row r="111">
      <c r="B111" s="7" t="s">
        <v>109</v>
      </c>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row>
    <row r="112">
      <c r="B112" s="26" t="s">
        <v>60</v>
      </c>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row>
    <row r="113">
      <c r="B113" t="s">
        <v>98</v>
      </c>
      <c r="C113" s="19" t="n">
        <v>0.590686654758465</v>
      </c>
      <c r="D113" s="19" t="n">
        <v>0.630195013554054</v>
      </c>
      <c r="E113" s="19" t="n">
        <v>0.552284533599529</v>
      </c>
      <c r="F113" s="19"/>
      <c r="G113" s="19" t="n">
        <v>0.792684912607297</v>
      </c>
      <c r="H113" s="19" t="n">
        <v>0.628421947803912</v>
      </c>
      <c r="I113" s="19" t="n">
        <v>0.598791778877132</v>
      </c>
      <c r="J113" s="19" t="n">
        <v>0.609669085978451</v>
      </c>
      <c r="K113" s="19" t="n">
        <v>0.539903810628219</v>
      </c>
      <c r="L113" s="19" t="n">
        <v>0.499394071632856</v>
      </c>
      <c r="M113" s="19"/>
      <c r="N113" s="19" t="n">
        <v>0.523089269209863</v>
      </c>
      <c r="O113" s="19" t="n">
        <v>0.635628544359927</v>
      </c>
      <c r="P113" s="19" t="n">
        <v>0.516194873719595</v>
      </c>
      <c r="Q113" s="19" t="n">
        <v>0.63179275001318</v>
      </c>
      <c r="R113" s="19" t="n">
        <v>0.619915723823664</v>
      </c>
      <c r="S113" s="19"/>
      <c r="T113" s="19" t="n">
        <v>0.603815824450741</v>
      </c>
      <c r="U113" s="19" t="n">
        <v>0.597583957464909</v>
      </c>
      <c r="V113" s="19" t="n">
        <v>0.586885901777388</v>
      </c>
      <c r="W113" s="19" t="n">
        <v>0.591611114517939</v>
      </c>
      <c r="X113" s="19"/>
      <c r="Y113" s="19" t="n">
        <v>0.603024582409224</v>
      </c>
      <c r="Z113" s="19" t="n">
        <v>0.59134946444689</v>
      </c>
      <c r="AA113" s="19" t="n">
        <v>0.507491349692306</v>
      </c>
      <c r="AB113" s="19" t="n">
        <v>0.610858359559838</v>
      </c>
      <c r="AC113" s="19" t="n">
        <v>0.787235097538723</v>
      </c>
      <c r="AD113" s="19" t="n">
        <v>0.743079694971447</v>
      </c>
      <c r="AE113" s="19"/>
      <c r="AF113" s="19" t="n">
        <v>0.599968370650324</v>
      </c>
      <c r="AG113" s="19"/>
      <c r="AH113" s="19" t="n">
        <v>0.600906677768771</v>
      </c>
      <c r="AI113" s="19"/>
      <c r="AJ113" s="19" t="n">
        <v>0.526733890320451</v>
      </c>
      <c r="AK113" s="19" t="n">
        <v>0.618124016008934</v>
      </c>
      <c r="AL113" s="19" t="n">
        <v>0.631722841685874</v>
      </c>
    </row>
    <row r="114">
      <c r="B114" t="s">
        <v>99</v>
      </c>
      <c r="C114" s="19" t="n">
        <v>0.156007990523673</v>
      </c>
      <c r="D114" s="19" t="n">
        <v>0.147552022555497</v>
      </c>
      <c r="E114" s="19" t="n">
        <v>0.162825349267975</v>
      </c>
      <c r="F114" s="19"/>
      <c r="G114" s="19" t="n">
        <v>0.130929384106525</v>
      </c>
      <c r="H114" s="19" t="n">
        <v>0.175613286246714</v>
      </c>
      <c r="I114" s="19" t="n">
        <v>0.241863526798294</v>
      </c>
      <c r="J114" s="19" t="n">
        <v>0.140904155304568</v>
      </c>
      <c r="K114" s="19" t="n">
        <v>0.111350252236485</v>
      </c>
      <c r="L114" s="19" t="n">
        <v>0.136497730677717</v>
      </c>
      <c r="M114" s="19"/>
      <c r="N114" s="19" t="n">
        <v>0.172502030040074</v>
      </c>
      <c r="O114" s="19" t="n">
        <v>0.131815547210748</v>
      </c>
      <c r="P114" s="19" t="n">
        <v>0.191104686867913</v>
      </c>
      <c r="Q114" s="19" t="n">
        <v>0.105043802278902</v>
      </c>
      <c r="R114" s="19" t="n">
        <v>0.187991062715773</v>
      </c>
      <c r="S114" s="19"/>
      <c r="T114" s="19" t="n">
        <v>0.124312523351155</v>
      </c>
      <c r="U114" s="19" t="n">
        <v>0.126233872821683</v>
      </c>
      <c r="V114" s="19" t="n">
        <v>0.17651771897219</v>
      </c>
      <c r="W114" s="19" t="n">
        <v>0.213504865930339</v>
      </c>
      <c r="X114" s="19"/>
      <c r="Y114" s="19" t="n">
        <v>0.189932644373983</v>
      </c>
      <c r="Z114" s="19" t="n">
        <v>0.16954654409721</v>
      </c>
      <c r="AA114" s="19" t="n">
        <v>0.125287477741389</v>
      </c>
      <c r="AB114" s="19" t="n">
        <v>0.0975943827600003</v>
      </c>
      <c r="AC114" s="19" t="n">
        <v>0.167015999206469</v>
      </c>
      <c r="AD114" s="19" t="n">
        <v>0.110325160397058</v>
      </c>
      <c r="AE114" s="19"/>
      <c r="AF114" s="19" t="n">
        <v>0.155588240276383</v>
      </c>
      <c r="AG114" s="19"/>
      <c r="AH114" s="19" t="n">
        <v>0.154986801760209</v>
      </c>
      <c r="AI114" s="19"/>
      <c r="AJ114" s="19" t="n">
        <v>0.141654475498763</v>
      </c>
      <c r="AK114" s="19" t="n">
        <v>0.171226810907251</v>
      </c>
      <c r="AL114" s="19" t="n">
        <v>0.113989768479466</v>
      </c>
    </row>
    <row r="115">
      <c r="B115" t="s">
        <v>100</v>
      </c>
      <c r="C115" s="19" t="n">
        <v>0.0749471961279772</v>
      </c>
      <c r="D115" s="19" t="n">
        <v>0.0811527745035317</v>
      </c>
      <c r="E115" s="19" t="n">
        <v>0.0688805379467585</v>
      </c>
      <c r="F115" s="19"/>
      <c r="G115" s="19" t="n">
        <v>0.0482845108063681</v>
      </c>
      <c r="H115" s="19" t="n">
        <v>0.0884441605130553</v>
      </c>
      <c r="I115" s="19" t="n">
        <v>0.0750920489705479</v>
      </c>
      <c r="J115" s="19" t="n">
        <v>0.10390122775465</v>
      </c>
      <c r="K115" s="19" t="n">
        <v>0.0582373712218818</v>
      </c>
      <c r="L115" s="19" t="n">
        <v>0.0687243931223284</v>
      </c>
      <c r="M115" s="19"/>
      <c r="N115" s="19" t="n">
        <v>0.132893248242286</v>
      </c>
      <c r="O115" s="19" t="n">
        <v>0.0487192597884346</v>
      </c>
      <c r="P115" s="19" t="n">
        <v>0.0669725656307165</v>
      </c>
      <c r="Q115" s="19" t="n">
        <v>0.0761855968176608</v>
      </c>
      <c r="R115" s="19" t="n">
        <v>0.102345205207371</v>
      </c>
      <c r="S115" s="19"/>
      <c r="T115" s="19" t="n">
        <v>0.0695056663835253</v>
      </c>
      <c r="U115" s="19" t="n">
        <v>0.076694694299678</v>
      </c>
      <c r="V115" s="19" t="n">
        <v>0.0267226722978141</v>
      </c>
      <c r="W115" s="19" t="n">
        <v>0.108641990702261</v>
      </c>
      <c r="X115" s="19"/>
      <c r="Y115" s="19" t="n">
        <v>0.0909267139400121</v>
      </c>
      <c r="Z115" s="19" t="n">
        <v>0.0637533826753989</v>
      </c>
      <c r="AA115" s="19" t="n">
        <v>0.0633372854054547</v>
      </c>
      <c r="AB115" s="19" t="n">
        <v>0.0787843431522433</v>
      </c>
      <c r="AC115" s="19" t="n">
        <v>0.0354609539655451</v>
      </c>
      <c r="AD115" s="19" t="n">
        <v>0.0463251779881048</v>
      </c>
      <c r="AE115" s="19"/>
      <c r="AF115" s="19" t="n">
        <v>0.082131782226571</v>
      </c>
      <c r="AG115" s="19"/>
      <c r="AH115" s="19" t="n">
        <v>0.0764474044227234</v>
      </c>
      <c r="AI115" s="19"/>
      <c r="AJ115" s="19" t="n">
        <v>0.0764332827001664</v>
      </c>
      <c r="AK115" s="19" t="n">
        <v>0.0796822151059779</v>
      </c>
      <c r="AL115" s="19" t="n">
        <v>0.0436178425165074</v>
      </c>
    </row>
    <row r="116">
      <c r="B116" t="s">
        <v>101</v>
      </c>
      <c r="C116" s="19" t="n">
        <v>0.0612056593478928</v>
      </c>
      <c r="D116" s="19" t="n">
        <v>0.0526425574282918</v>
      </c>
      <c r="E116" s="19" t="n">
        <v>0.0698986776670505</v>
      </c>
      <c r="F116" s="19"/>
      <c r="G116" s="19" t="n">
        <v>0.0057410083998858</v>
      </c>
      <c r="H116" s="19" t="n">
        <v>0.0459018949941842</v>
      </c>
      <c r="I116" s="19" t="n">
        <v>0.0380645395210949</v>
      </c>
      <c r="J116" s="19" t="n">
        <v>0.0734853585100442</v>
      </c>
      <c r="K116" s="19" t="n">
        <v>0.0929984609500307</v>
      </c>
      <c r="L116" s="19" t="n">
        <v>0.0795344826572247</v>
      </c>
      <c r="M116" s="19"/>
      <c r="N116" s="19" t="n">
        <v>0.0350938397167222</v>
      </c>
      <c r="O116" s="19" t="n">
        <v>0.0715076287830016</v>
      </c>
      <c r="P116" s="19" t="n">
        <v>0.0775995021642218</v>
      </c>
      <c r="Q116" s="19" t="n">
        <v>0.0575325669148953</v>
      </c>
      <c r="R116" s="19" t="n">
        <v>0.0348283727697992</v>
      </c>
      <c r="S116" s="19"/>
      <c r="T116" s="19" t="n">
        <v>0.0389165269956475</v>
      </c>
      <c r="U116" s="19" t="n">
        <v>0.0581582706055515</v>
      </c>
      <c r="V116" s="19" t="n">
        <v>0.0917119886373487</v>
      </c>
      <c r="W116" s="19" t="n">
        <v>0.0397802688491629</v>
      </c>
      <c r="X116" s="19"/>
      <c r="Y116" s="19" t="n">
        <v>0.0497102920908575</v>
      </c>
      <c r="Z116" s="19" t="n">
        <v>0.0505200071107867</v>
      </c>
      <c r="AA116" s="19" t="n">
        <v>0.0832018682959147</v>
      </c>
      <c r="AB116" s="19" t="n">
        <v>0.0838468551187381</v>
      </c>
      <c r="AC116" s="19" t="n">
        <v>0.0102879492892627</v>
      </c>
      <c r="AD116" s="19" t="n">
        <v>0.0569598462612812</v>
      </c>
      <c r="AE116" s="19"/>
      <c r="AF116" s="19" t="n">
        <v>0.0537449227758191</v>
      </c>
      <c r="AG116" s="19"/>
      <c r="AH116" s="19" t="n">
        <v>0.0616568444173644</v>
      </c>
      <c r="AI116" s="19"/>
      <c r="AJ116" s="19" t="n">
        <v>0.0787834461839709</v>
      </c>
      <c r="AK116" s="19" t="n">
        <v>0.0507230037466243</v>
      </c>
      <c r="AL116" s="19" t="n">
        <v>0.0665565006251713</v>
      </c>
    </row>
    <row r="117">
      <c r="B117" t="s">
        <v>102</v>
      </c>
      <c r="C117" s="19" t="n">
        <v>0.102237008396636</v>
      </c>
      <c r="D117" s="19" t="n">
        <v>0.0723734991805616</v>
      </c>
      <c r="E117" s="19" t="n">
        <v>0.132336325479036</v>
      </c>
      <c r="F117" s="19"/>
      <c r="G117" s="19" t="n">
        <v>0.0223601840799244</v>
      </c>
      <c r="H117" s="19" t="n">
        <v>0.053506030084787</v>
      </c>
      <c r="I117" s="19" t="n">
        <v>0.0395790589573364</v>
      </c>
      <c r="J117" s="19" t="n">
        <v>0.0600551731013463</v>
      </c>
      <c r="K117" s="19" t="n">
        <v>0.175542070402905</v>
      </c>
      <c r="L117" s="19" t="n">
        <v>0.187584927217377</v>
      </c>
      <c r="M117" s="19"/>
      <c r="N117" s="19" t="n">
        <v>0.121157278838855</v>
      </c>
      <c r="O117" s="19" t="n">
        <v>0.096892466973609</v>
      </c>
      <c r="P117" s="19" t="n">
        <v>0.125054078126371</v>
      </c>
      <c r="Q117" s="19" t="n">
        <v>0.118468494056867</v>
      </c>
      <c r="R117" s="19" t="n">
        <v>0.0496655662801088</v>
      </c>
      <c r="S117" s="19"/>
      <c r="T117" s="19" t="n">
        <v>0.143028412876261</v>
      </c>
      <c r="U117" s="19" t="n">
        <v>0.127038407410686</v>
      </c>
      <c r="V117" s="19" t="n">
        <v>0.0906327595115244</v>
      </c>
      <c r="W117" s="19" t="n">
        <v>0.0464617600002992</v>
      </c>
      <c r="X117" s="19"/>
      <c r="Y117" s="19" t="n">
        <v>0.0578808863858012</v>
      </c>
      <c r="Z117" s="19" t="n">
        <v>0.111052487264348</v>
      </c>
      <c r="AA117" s="19" t="n">
        <v>0.185210708478628</v>
      </c>
      <c r="AB117" s="19" t="n">
        <v>0.128916059409181</v>
      </c>
      <c r="AC117" s="19" t="n">
        <v>0</v>
      </c>
      <c r="AD117" s="19" t="n">
        <v>0.0433101203821084</v>
      </c>
      <c r="AE117" s="19"/>
      <c r="AF117" s="19" t="n">
        <v>0.0899236700209254</v>
      </c>
      <c r="AG117" s="19"/>
      <c r="AH117" s="19" t="n">
        <v>0.0925662678349063</v>
      </c>
      <c r="AI117" s="19"/>
      <c r="AJ117" s="19" t="n">
        <v>0.164791259606088</v>
      </c>
      <c r="AK117" s="19" t="n">
        <v>0.0676059709927132</v>
      </c>
      <c r="AL117" s="19" t="n">
        <v>0.106162430105208</v>
      </c>
    </row>
    <row r="118">
      <c r="B118" t="s">
        <v>56</v>
      </c>
      <c r="C118" s="19" t="n">
        <v>0.0149154908453557</v>
      </c>
      <c r="D118" s="19" t="n">
        <v>0.016084132778064</v>
      </c>
      <c r="E118" s="19" t="n">
        <v>0.0137745760396509</v>
      </c>
      <c r="F118" s="19"/>
      <c r="G118" s="19" t="n">
        <v>0</v>
      </c>
      <c r="H118" s="19" t="n">
        <v>0.00811268035734723</v>
      </c>
      <c r="I118" s="19" t="n">
        <v>0.00660904687559463</v>
      </c>
      <c r="J118" s="19" t="n">
        <v>0.0119849993509407</v>
      </c>
      <c r="K118" s="19" t="n">
        <v>0.0219680345604795</v>
      </c>
      <c r="L118" s="19" t="n">
        <v>0.0282643946924977</v>
      </c>
      <c r="M118" s="19"/>
      <c r="N118" s="19" t="n">
        <v>0.0152643339521988</v>
      </c>
      <c r="O118" s="19" t="n">
        <v>0.0154365528842795</v>
      </c>
      <c r="P118" s="19" t="n">
        <v>0.0230742934911821</v>
      </c>
      <c r="Q118" s="19" t="n">
        <v>0.0109767899184943</v>
      </c>
      <c r="R118" s="19" t="n">
        <v>0.00525406920328454</v>
      </c>
      <c r="S118" s="19"/>
      <c r="T118" s="19" t="n">
        <v>0.0204210459426693</v>
      </c>
      <c r="U118" s="19" t="n">
        <v>0.0142907973974922</v>
      </c>
      <c r="V118" s="19" t="n">
        <v>0.0275289588037352</v>
      </c>
      <c r="W118" s="19" t="n">
        <v>0</v>
      </c>
      <c r="X118" s="19"/>
      <c r="Y118" s="19" t="n">
        <v>0.00852488080012259</v>
      </c>
      <c r="Z118" s="19" t="n">
        <v>0.0137781144053666</v>
      </c>
      <c r="AA118" s="19" t="n">
        <v>0.0354713103863077</v>
      </c>
      <c r="AB118" s="19" t="n">
        <v>0</v>
      </c>
      <c r="AC118" s="19" t="n">
        <v>0</v>
      </c>
      <c r="AD118" s="19" t="n">
        <v>0</v>
      </c>
      <c r="AE118" s="19"/>
      <c r="AF118" s="19" t="n">
        <v>0.0186430140499772</v>
      </c>
      <c r="AG118" s="19"/>
      <c r="AH118" s="19" t="n">
        <v>0.0134360037960258</v>
      </c>
      <c r="AI118" s="19"/>
      <c r="AJ118" s="19" t="n">
        <v>0.01160364569056</v>
      </c>
      <c r="AK118" s="19" t="n">
        <v>0.0126379832384991</v>
      </c>
      <c r="AL118" s="19" t="n">
        <v>0.0379506165877736</v>
      </c>
    </row>
    <row r="1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row>
    <row r="120">
      <c r="B120" s="7" t="s">
        <v>116</v>
      </c>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row>
    <row r="121">
      <c r="B121" s="26" t="s">
        <v>117</v>
      </c>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row>
    <row r="122">
      <c r="B122" t="s">
        <v>110</v>
      </c>
      <c r="C122" s="19" t="n">
        <v>0.10388291129276</v>
      </c>
      <c r="D122" s="19" t="n">
        <v>0.0798524613701142</v>
      </c>
      <c r="E122" s="19" t="n">
        <v>0.131898233750208</v>
      </c>
      <c r="F122" s="19"/>
      <c r="G122" s="19" t="n">
        <v>0.0276253451007901</v>
      </c>
      <c r="H122" s="19" t="n">
        <v>0.1129582540508</v>
      </c>
      <c r="I122" s="19" t="n">
        <v>0.0925014053886816</v>
      </c>
      <c r="J122" s="19" t="n">
        <v>0.0552394058439663</v>
      </c>
      <c r="K122" s="19" t="n">
        <v>0.224723956350917</v>
      </c>
      <c r="L122" s="19" t="n">
        <v>0.205770538202424</v>
      </c>
      <c r="M122" s="19"/>
      <c r="N122" s="19" t="n">
        <v>0.0506638281083122</v>
      </c>
      <c r="O122" s="19" t="n">
        <v>0.166423362192817</v>
      </c>
      <c r="P122" s="19" t="n">
        <v>0.159218052359782</v>
      </c>
      <c r="Q122" s="19" t="n">
        <v>0.085832952896427</v>
      </c>
      <c r="R122" s="19" t="n">
        <v>0.0176418780622067</v>
      </c>
      <c r="S122" s="19"/>
      <c r="T122" s="19" t="n">
        <v>0.0326234677340779</v>
      </c>
      <c r="U122" s="19" t="n">
        <v>0.226010573935917</v>
      </c>
      <c r="V122" s="19" t="n">
        <v>0.0792311492875539</v>
      </c>
      <c r="W122" s="19" t="n">
        <v>0.0284093064835426</v>
      </c>
      <c r="X122" s="19"/>
      <c r="Y122" s="19" t="n">
        <v>0.088248127962276</v>
      </c>
      <c r="Z122" s="19" t="n">
        <v>0.205338182700042</v>
      </c>
      <c r="AA122" s="19" t="s">
        <v>89</v>
      </c>
      <c r="AB122" s="19" t="s">
        <v>89</v>
      </c>
      <c r="AC122" s="19" t="s">
        <v>89</v>
      </c>
      <c r="AD122" s="19" t="s">
        <v>89</v>
      </c>
      <c r="AE122" s="19"/>
      <c r="AF122" s="19" t="n">
        <v>0.104088610269455</v>
      </c>
      <c r="AG122" s="19"/>
      <c r="AH122" s="19" t="n">
        <v>0.10388291129276</v>
      </c>
      <c r="AI122" s="19"/>
      <c r="AJ122" s="19" t="n">
        <v>0.241687797049492</v>
      </c>
      <c r="AK122" s="19" t="n">
        <v>0.0518963334538992</v>
      </c>
      <c r="AL122" s="19" t="n">
        <v>0.0965639482223527</v>
      </c>
    </row>
    <row r="123">
      <c r="B123" t="s">
        <v>111</v>
      </c>
      <c r="C123" s="19" t="n">
        <v>0.200774658349769</v>
      </c>
      <c r="D123" s="19" t="n">
        <v>0.17135404778477</v>
      </c>
      <c r="E123" s="19" t="n">
        <v>0.235381555519883</v>
      </c>
      <c r="F123" s="19"/>
      <c r="G123" s="19" t="n">
        <v>0.227129238836488</v>
      </c>
      <c r="H123" s="19" t="n">
        <v>0.136930969564312</v>
      </c>
      <c r="I123" s="19" t="n">
        <v>0.185992479803119</v>
      </c>
      <c r="J123" s="19" t="n">
        <v>0.210704552119257</v>
      </c>
      <c r="K123" s="19" t="n">
        <v>0.315091458183811</v>
      </c>
      <c r="L123" s="19" t="n">
        <v>0.161102615903733</v>
      </c>
      <c r="M123" s="19"/>
      <c r="N123" s="19" t="n">
        <v>0.202582613671554</v>
      </c>
      <c r="O123" s="19" t="n">
        <v>0.17151851401711</v>
      </c>
      <c r="P123" s="19" t="n">
        <v>0.215582671308327</v>
      </c>
      <c r="Q123" s="19" t="n">
        <v>0.201401689105471</v>
      </c>
      <c r="R123" s="19" t="n">
        <v>0.217417630192006</v>
      </c>
      <c r="S123" s="19"/>
      <c r="T123" s="19" t="n">
        <v>0.303310445825521</v>
      </c>
      <c r="U123" s="19" t="n">
        <v>0.221736564093813</v>
      </c>
      <c r="V123" s="19" t="n">
        <v>0.223363660328785</v>
      </c>
      <c r="W123" s="19" t="n">
        <v>0.137392476250152</v>
      </c>
      <c r="X123" s="19"/>
      <c r="Y123" s="19" t="n">
        <v>0.194484886894835</v>
      </c>
      <c r="Z123" s="19" t="n">
        <v>0.241589452937038</v>
      </c>
      <c r="AA123" s="19" t="s">
        <v>89</v>
      </c>
      <c r="AB123" s="19" t="s">
        <v>89</v>
      </c>
      <c r="AC123" s="19" t="s">
        <v>89</v>
      </c>
      <c r="AD123" s="19" t="s">
        <v>89</v>
      </c>
      <c r="AE123" s="19"/>
      <c r="AF123" s="19" t="n">
        <v>0.195455501475182</v>
      </c>
      <c r="AG123" s="19"/>
      <c r="AH123" s="19" t="n">
        <v>0.200774658349769</v>
      </c>
      <c r="AI123" s="19"/>
      <c r="AJ123" s="19" t="n">
        <v>0.277124607750308</v>
      </c>
      <c r="AK123" s="19" t="n">
        <v>0.173865160849259</v>
      </c>
      <c r="AL123" s="19" t="n">
        <v>0.183951352557899</v>
      </c>
    </row>
    <row r="124">
      <c r="B124" t="s">
        <v>112</v>
      </c>
      <c r="C124" s="19" t="n">
        <v>0.211303970892961</v>
      </c>
      <c r="D124" s="19" t="n">
        <v>0.197041769915824</v>
      </c>
      <c r="E124" s="19" t="n">
        <v>0.224376998745421</v>
      </c>
      <c r="F124" s="19"/>
      <c r="G124" s="19" t="n">
        <v>0.223817840235708</v>
      </c>
      <c r="H124" s="19" t="n">
        <v>0.309262344267542</v>
      </c>
      <c r="I124" s="19" t="n">
        <v>0.188167544707295</v>
      </c>
      <c r="J124" s="19" t="n">
        <v>0.1710357239962</v>
      </c>
      <c r="K124" s="19" t="n">
        <v>0.146297883222308</v>
      </c>
      <c r="L124" s="19" t="n">
        <v>0</v>
      </c>
      <c r="M124" s="19"/>
      <c r="N124" s="19" t="n">
        <v>0.185989210528382</v>
      </c>
      <c r="O124" s="19" t="n">
        <v>0.154509337697586</v>
      </c>
      <c r="P124" s="19" t="n">
        <v>0.190916254288659</v>
      </c>
      <c r="Q124" s="19" t="n">
        <v>0.217820900538827</v>
      </c>
      <c r="R124" s="19" t="n">
        <v>0.292654042017666</v>
      </c>
      <c r="S124" s="19"/>
      <c r="T124" s="19" t="n">
        <v>0.472985948886235</v>
      </c>
      <c r="U124" s="19" t="n">
        <v>0.20747750514016</v>
      </c>
      <c r="V124" s="19" t="n">
        <v>0.28682498857038</v>
      </c>
      <c r="W124" s="19" t="n">
        <v>0.172705722999942</v>
      </c>
      <c r="X124" s="19"/>
      <c r="Y124" s="19" t="n">
        <v>0.204359008070758</v>
      </c>
      <c r="Z124" s="19" t="n">
        <v>0.256370350972959</v>
      </c>
      <c r="AA124" s="19" t="s">
        <v>89</v>
      </c>
      <c r="AB124" s="19" t="s">
        <v>89</v>
      </c>
      <c r="AC124" s="19" t="s">
        <v>89</v>
      </c>
      <c r="AD124" s="19" t="s">
        <v>89</v>
      </c>
      <c r="AE124" s="19"/>
      <c r="AF124" s="19" t="n">
        <v>0.196913111045589</v>
      </c>
      <c r="AG124" s="19"/>
      <c r="AH124" s="19" t="n">
        <v>0.211303970892961</v>
      </c>
      <c r="AI124" s="19"/>
      <c r="AJ124" s="19" t="n">
        <v>0.172236067437811</v>
      </c>
      <c r="AK124" s="19" t="n">
        <v>0.215211679710279</v>
      </c>
      <c r="AL124" s="19" t="n">
        <v>0.286417701480519</v>
      </c>
    </row>
    <row r="125">
      <c r="B125" t="s">
        <v>113</v>
      </c>
      <c r="C125" s="19" t="n">
        <v>0.250235768227809</v>
      </c>
      <c r="D125" s="19" t="n">
        <v>0.276452224930831</v>
      </c>
      <c r="E125" s="19" t="n">
        <v>0.221191552152682</v>
      </c>
      <c r="F125" s="19"/>
      <c r="G125" s="19" t="n">
        <v>0.441730063842724</v>
      </c>
      <c r="H125" s="19" t="n">
        <v>0.248330279559169</v>
      </c>
      <c r="I125" s="19" t="n">
        <v>0.262948039283648</v>
      </c>
      <c r="J125" s="19" t="n">
        <v>0.198463187952912</v>
      </c>
      <c r="K125" s="19" t="n">
        <v>0.219967632577651</v>
      </c>
      <c r="L125" s="19" t="n">
        <v>0.100547025436223</v>
      </c>
      <c r="M125" s="19"/>
      <c r="N125" s="19" t="n">
        <v>0.2221793360959</v>
      </c>
      <c r="O125" s="19" t="n">
        <v>0.241085230204671</v>
      </c>
      <c r="P125" s="19" t="n">
        <v>0.184014659657461</v>
      </c>
      <c r="Q125" s="19" t="n">
        <v>0.304949184721363</v>
      </c>
      <c r="R125" s="19" t="n">
        <v>0.281017819818383</v>
      </c>
      <c r="S125" s="19"/>
      <c r="T125" s="19" t="n">
        <v>0.044235657005455</v>
      </c>
      <c r="U125" s="19" t="n">
        <v>0.243396953422931</v>
      </c>
      <c r="V125" s="19" t="n">
        <v>0.232123413242751</v>
      </c>
      <c r="W125" s="19" t="n">
        <v>0.295847542781522</v>
      </c>
      <c r="X125" s="19"/>
      <c r="Y125" s="19" t="n">
        <v>0.252431495333059</v>
      </c>
      <c r="Z125" s="19" t="n">
        <v>0.235987531799415</v>
      </c>
      <c r="AA125" s="19" t="s">
        <v>89</v>
      </c>
      <c r="AB125" s="19" t="s">
        <v>89</v>
      </c>
      <c r="AC125" s="19" t="s">
        <v>89</v>
      </c>
      <c r="AD125" s="19" t="s">
        <v>89</v>
      </c>
      <c r="AE125" s="19"/>
      <c r="AF125" s="19" t="n">
        <v>0.26718326425187</v>
      </c>
      <c r="AG125" s="19"/>
      <c r="AH125" s="19" t="n">
        <v>0.250235768227809</v>
      </c>
      <c r="AI125" s="19"/>
      <c r="AJ125" s="19" t="n">
        <v>0.185841905977754</v>
      </c>
      <c r="AK125" s="19" t="n">
        <v>0.278322510355713</v>
      </c>
      <c r="AL125" s="19" t="n">
        <v>0.228067898700599</v>
      </c>
    </row>
    <row r="126">
      <c r="B126" t="s">
        <v>114</v>
      </c>
      <c r="C126" s="19" t="n">
        <v>0.166578998185992</v>
      </c>
      <c r="D126" s="19" t="n">
        <v>0.204683180091253</v>
      </c>
      <c r="E126" s="19" t="n">
        <v>0.123540899007552</v>
      </c>
      <c r="F126" s="19"/>
      <c r="G126" s="19" t="n">
        <v>0.0796975119842896</v>
      </c>
      <c r="H126" s="19" t="n">
        <v>0.134254896614881</v>
      </c>
      <c r="I126" s="19" t="n">
        <v>0.199543523528283</v>
      </c>
      <c r="J126" s="19" t="n">
        <v>0.242622529145134</v>
      </c>
      <c r="K126" s="19" t="n">
        <v>0.0644983353003954</v>
      </c>
      <c r="L126" s="19" t="n">
        <v>0.53257982045762</v>
      </c>
      <c r="M126" s="19"/>
      <c r="N126" s="19" t="n">
        <v>0.272839587469614</v>
      </c>
      <c r="O126" s="19" t="n">
        <v>0.239355019817922</v>
      </c>
      <c r="P126" s="19" t="n">
        <v>0.149068297945724</v>
      </c>
      <c r="Q126" s="19" t="n">
        <v>0.133109367315224</v>
      </c>
      <c r="R126" s="19" t="n">
        <v>0.102757526861279</v>
      </c>
      <c r="S126" s="19"/>
      <c r="T126" s="19" t="n">
        <v>0</v>
      </c>
      <c r="U126" s="19" t="n">
        <v>0.0404815756922625</v>
      </c>
      <c r="V126" s="19" t="n">
        <v>0.143612468086654</v>
      </c>
      <c r="W126" s="19" t="n">
        <v>0.287724937143781</v>
      </c>
      <c r="X126" s="19"/>
      <c r="Y126" s="19" t="n">
        <v>0.18841345385234</v>
      </c>
      <c r="Z126" s="19" t="n">
        <v>0.0248935920735565</v>
      </c>
      <c r="AA126" s="19" t="s">
        <v>89</v>
      </c>
      <c r="AB126" s="19" t="s">
        <v>89</v>
      </c>
      <c r="AC126" s="19" t="s">
        <v>89</v>
      </c>
      <c r="AD126" s="19" t="s">
        <v>89</v>
      </c>
      <c r="AE126" s="19"/>
      <c r="AF126" s="19" t="n">
        <v>0.166313596017076</v>
      </c>
      <c r="AG126" s="19"/>
      <c r="AH126" s="19" t="n">
        <v>0.166578998185992</v>
      </c>
      <c r="AI126" s="19"/>
      <c r="AJ126" s="19" t="n">
        <v>0.083004576037365</v>
      </c>
      <c r="AK126" s="19" t="n">
        <v>0.202298498783473</v>
      </c>
      <c r="AL126" s="19" t="n">
        <v>0.142752984991314</v>
      </c>
    </row>
    <row r="127">
      <c r="B127" t="s">
        <v>115</v>
      </c>
      <c r="C127" s="19" t="n">
        <v>0.0564540786415204</v>
      </c>
      <c r="D127" s="19" t="n">
        <v>0.0614537753089889</v>
      </c>
      <c r="E127" s="19" t="n">
        <v>0.0509516020268586</v>
      </c>
      <c r="F127" s="19"/>
      <c r="G127" s="19" t="n">
        <v>0</v>
      </c>
      <c r="H127" s="19" t="n">
        <v>0.0530330953985812</v>
      </c>
      <c r="I127" s="19" t="n">
        <v>0.0625314619099581</v>
      </c>
      <c r="J127" s="19" t="n">
        <v>0.0920148036869324</v>
      </c>
      <c r="K127" s="19" t="n">
        <v>0.0294207343649183</v>
      </c>
      <c r="L127" s="19" t="n">
        <v>0</v>
      </c>
      <c r="M127" s="19"/>
      <c r="N127" s="19" t="n">
        <v>0.0512367758980821</v>
      </c>
      <c r="O127" s="19" t="n">
        <v>0.0271085360698949</v>
      </c>
      <c r="P127" s="19" t="n">
        <v>0.0807380623797134</v>
      </c>
      <c r="Q127" s="19" t="n">
        <v>0.0432737510600796</v>
      </c>
      <c r="R127" s="19" t="n">
        <v>0.0787264085509789</v>
      </c>
      <c r="S127" s="19"/>
      <c r="T127" s="19" t="n">
        <v>0</v>
      </c>
      <c r="U127" s="19" t="n">
        <v>0.0490097451634553</v>
      </c>
      <c r="V127" s="19" t="n">
        <v>0.0348443204838748</v>
      </c>
      <c r="W127" s="19" t="n">
        <v>0.0757219930362559</v>
      </c>
      <c r="X127" s="19"/>
      <c r="Y127" s="19" t="n">
        <v>0.06191272427027</v>
      </c>
      <c r="Z127" s="19" t="n">
        <v>0.0210325213308302</v>
      </c>
      <c r="AA127" s="19" t="s">
        <v>89</v>
      </c>
      <c r="AB127" s="19" t="s">
        <v>89</v>
      </c>
      <c r="AC127" s="19" t="s">
        <v>89</v>
      </c>
      <c r="AD127" s="19" t="s">
        <v>89</v>
      </c>
      <c r="AE127" s="19"/>
      <c r="AF127" s="19" t="n">
        <v>0.0545068156020661</v>
      </c>
      <c r="AG127" s="19"/>
      <c r="AH127" s="19" t="n">
        <v>0.0564540786415204</v>
      </c>
      <c r="AI127" s="19"/>
      <c r="AJ127" s="19" t="n">
        <v>0.0269970966163257</v>
      </c>
      <c r="AK127" s="19" t="n">
        <v>0.0700984344374238</v>
      </c>
      <c r="AL127" s="19" t="n">
        <v>0.0409448662854181</v>
      </c>
    </row>
    <row r="128">
      <c r="B128" t="s">
        <v>56</v>
      </c>
      <c r="C128" s="19" t="n">
        <v>0.0107696144091883</v>
      </c>
      <c r="D128" s="19" t="n">
        <v>0.00916254059821917</v>
      </c>
      <c r="E128" s="19" t="n">
        <v>0.0126591587973966</v>
      </c>
      <c r="F128" s="19"/>
      <c r="G128" s="19" t="n">
        <v>0</v>
      </c>
      <c r="H128" s="19" t="n">
        <v>0.00523016054471565</v>
      </c>
      <c r="I128" s="19" t="n">
        <v>0.00831554537901521</v>
      </c>
      <c r="J128" s="19" t="n">
        <v>0.0299197972555997</v>
      </c>
      <c r="K128" s="19" t="n">
        <v>0</v>
      </c>
      <c r="L128" s="19" t="n">
        <v>0</v>
      </c>
      <c r="M128" s="19"/>
      <c r="N128" s="19" t="n">
        <v>0.0145086482281555</v>
      </c>
      <c r="O128" s="19" t="n">
        <v>0</v>
      </c>
      <c r="P128" s="19" t="n">
        <v>0.0204620020603333</v>
      </c>
      <c r="Q128" s="19" t="n">
        <v>0.0136121543626092</v>
      </c>
      <c r="R128" s="19" t="n">
        <v>0.00978469449748086</v>
      </c>
      <c r="S128" s="19"/>
      <c r="T128" s="19" t="n">
        <v>0.146844480548711</v>
      </c>
      <c r="U128" s="19" t="n">
        <v>0.0118870825514613</v>
      </c>
      <c r="V128" s="19" t="n">
        <v>0</v>
      </c>
      <c r="W128" s="19" t="n">
        <v>0.00219802130480441</v>
      </c>
      <c r="X128" s="19"/>
      <c r="Y128" s="19" t="n">
        <v>0.010150303616462</v>
      </c>
      <c r="Z128" s="19" t="n">
        <v>0.0147883681861589</v>
      </c>
      <c r="AA128" s="19" t="s">
        <v>89</v>
      </c>
      <c r="AB128" s="19" t="s">
        <v>89</v>
      </c>
      <c r="AC128" s="19" t="s">
        <v>89</v>
      </c>
      <c r="AD128" s="19" t="s">
        <v>89</v>
      </c>
      <c r="AE128" s="19"/>
      <c r="AF128" s="19" t="n">
        <v>0.0155391013387607</v>
      </c>
      <c r="AG128" s="19"/>
      <c r="AH128" s="19" t="n">
        <v>0.0107696144091883</v>
      </c>
      <c r="AI128" s="19"/>
      <c r="AJ128" s="19" t="n">
        <v>0.0131079491309438</v>
      </c>
      <c r="AK128" s="19" t="n">
        <v>0.00830738240995277</v>
      </c>
      <c r="AL128" s="19" t="n">
        <v>0.0213012477618978</v>
      </c>
    </row>
    <row r="12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row>
    <row r="130">
      <c r="B130" s="7" t="s">
        <v>118</v>
      </c>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row>
    <row r="131">
      <c r="B131" s="26" t="s">
        <v>119</v>
      </c>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row>
    <row r="132">
      <c r="B132" t="s">
        <v>110</v>
      </c>
      <c r="C132" s="19" t="n">
        <v>0.0280545550138783</v>
      </c>
      <c r="D132" s="19" t="n">
        <v>0.025846588442739</v>
      </c>
      <c r="E132" s="19" t="n">
        <v>0.0303745864923758</v>
      </c>
      <c r="F132" s="19"/>
      <c r="G132" s="19" t="n">
        <v>0.0615201840802448</v>
      </c>
      <c r="H132" s="19" t="n">
        <v>0</v>
      </c>
      <c r="I132" s="19" t="n">
        <v>0.0289222400923562</v>
      </c>
      <c r="J132" s="19" t="n">
        <v>0.0161314910907044</v>
      </c>
      <c r="K132" s="19" t="n">
        <v>0.046347141972679</v>
      </c>
      <c r="L132" s="19" t="n">
        <v>0.0288501278994499</v>
      </c>
      <c r="M132" s="19"/>
      <c r="N132" s="19" t="n">
        <v>0.0357061655742611</v>
      </c>
      <c r="O132" s="19" t="n">
        <v>0.0372138111959859</v>
      </c>
      <c r="P132" s="19" t="n">
        <v>0.0182825318048382</v>
      </c>
      <c r="Q132" s="19" t="n">
        <v>0.0373154822337988</v>
      </c>
      <c r="R132" s="19" t="n">
        <v>0.0138216488882001</v>
      </c>
      <c r="S132" s="19"/>
      <c r="T132" s="19" t="n">
        <v>0.0261284735826611</v>
      </c>
      <c r="U132" s="19" t="n">
        <v>0.030027658039784</v>
      </c>
      <c r="V132" s="19" t="n">
        <v>0.0325855283275892</v>
      </c>
      <c r="W132" s="19" t="n">
        <v>0.00635841934363331</v>
      </c>
      <c r="X132" s="19"/>
      <c r="Y132" s="19" t="n">
        <v>0.0170646529595423</v>
      </c>
      <c r="Z132" s="19" t="n">
        <v>0.0179641578693994</v>
      </c>
      <c r="AA132" s="19" t="n">
        <v>0.0441944265235241</v>
      </c>
      <c r="AB132" s="19" t="n">
        <v>0.014015775749484</v>
      </c>
      <c r="AC132" s="19" t="n">
        <v>0.102885640620339</v>
      </c>
      <c r="AD132" s="19" t="n">
        <v>0</v>
      </c>
      <c r="AE132" s="19"/>
      <c r="AF132" s="19" t="n">
        <v>0.0289853839118243</v>
      </c>
      <c r="AG132" s="19"/>
      <c r="AH132" s="19" t="n">
        <v>0.0280545550138783</v>
      </c>
      <c r="AI132" s="19"/>
      <c r="AJ132" s="19" t="n">
        <v>0.0282600609216289</v>
      </c>
      <c r="AK132" s="19" t="n">
        <v>0.0242467990858624</v>
      </c>
      <c r="AL132" s="19" t="n">
        <v>0.0491198889866679</v>
      </c>
    </row>
    <row r="133">
      <c r="B133" t="s">
        <v>111</v>
      </c>
      <c r="C133" s="19" t="n">
        <v>0.308751252199862</v>
      </c>
      <c r="D133" s="19" t="n">
        <v>0.301448658078097</v>
      </c>
      <c r="E133" s="19" t="n">
        <v>0.314788906137129</v>
      </c>
      <c r="F133" s="19"/>
      <c r="G133" s="19" t="n">
        <v>0.279333929319204</v>
      </c>
      <c r="H133" s="19" t="n">
        <v>0.193185294893277</v>
      </c>
      <c r="I133" s="19" t="n">
        <v>0.186731180650822</v>
      </c>
      <c r="J133" s="19" t="n">
        <v>0.214260115787318</v>
      </c>
      <c r="K133" s="19" t="n">
        <v>0.482256687710517</v>
      </c>
      <c r="L133" s="19" t="n">
        <v>0.436727991693683</v>
      </c>
      <c r="M133" s="19"/>
      <c r="N133" s="19" t="n">
        <v>0.396360524500936</v>
      </c>
      <c r="O133" s="19" t="n">
        <v>0.286368894182881</v>
      </c>
      <c r="P133" s="19" t="n">
        <v>0.358052948894782</v>
      </c>
      <c r="Q133" s="19" t="n">
        <v>0.287743680329419</v>
      </c>
      <c r="R133" s="19" t="n">
        <v>0.250846750150799</v>
      </c>
      <c r="S133" s="19"/>
      <c r="T133" s="19" t="n">
        <v>0.400097932015624</v>
      </c>
      <c r="U133" s="19" t="n">
        <v>0.352401610148416</v>
      </c>
      <c r="V133" s="19" t="n">
        <v>0.341463610221592</v>
      </c>
      <c r="W133" s="19" t="n">
        <v>0.175732012696913</v>
      </c>
      <c r="X133" s="19"/>
      <c r="Y133" s="19" t="n">
        <v>0.236861465735359</v>
      </c>
      <c r="Z133" s="19" t="n">
        <v>0.342147041974064</v>
      </c>
      <c r="AA133" s="19" t="n">
        <v>0.434843691644093</v>
      </c>
      <c r="AB133" s="19" t="n">
        <v>0.268873275222598</v>
      </c>
      <c r="AC133" s="19" t="n">
        <v>0.248828097424297</v>
      </c>
      <c r="AD133" s="19" t="n">
        <v>0.459387741920762</v>
      </c>
      <c r="AE133" s="19"/>
      <c r="AF133" s="19" t="n">
        <v>0.307799894336838</v>
      </c>
      <c r="AG133" s="19"/>
      <c r="AH133" s="19" t="n">
        <v>0.308751252199862</v>
      </c>
      <c r="AI133" s="19"/>
      <c r="AJ133" s="19" t="n">
        <v>0.373296409525901</v>
      </c>
      <c r="AK133" s="19" t="n">
        <v>0.273267688279188</v>
      </c>
      <c r="AL133" s="19" t="n">
        <v>0.312024279788322</v>
      </c>
    </row>
    <row r="134">
      <c r="B134" t="s">
        <v>112</v>
      </c>
      <c r="C134" s="19" t="n">
        <v>0.234033868028961</v>
      </c>
      <c r="D134" s="19" t="n">
        <v>0.21964407717669</v>
      </c>
      <c r="E134" s="19" t="n">
        <v>0.249260810827292</v>
      </c>
      <c r="F134" s="19"/>
      <c r="G134" s="19" t="n">
        <v>0.268778543752392</v>
      </c>
      <c r="H134" s="19" t="n">
        <v>0.238952173668298</v>
      </c>
      <c r="I134" s="19" t="n">
        <v>0.271369513103093</v>
      </c>
      <c r="J134" s="19" t="n">
        <v>0.239340590250654</v>
      </c>
      <c r="K134" s="19" t="n">
        <v>0.196582609743316</v>
      </c>
      <c r="L134" s="19" t="n">
        <v>0.211880692155062</v>
      </c>
      <c r="M134" s="19"/>
      <c r="N134" s="19" t="n">
        <v>0.0892949255499238</v>
      </c>
      <c r="O134" s="19" t="n">
        <v>0.230938171183301</v>
      </c>
      <c r="P134" s="19" t="n">
        <v>0.208215351138865</v>
      </c>
      <c r="Q134" s="19" t="n">
        <v>0.282557803145546</v>
      </c>
      <c r="R134" s="19" t="n">
        <v>0.300346963584233</v>
      </c>
      <c r="S134" s="19"/>
      <c r="T134" s="19" t="n">
        <v>0.235589846121237</v>
      </c>
      <c r="U134" s="19" t="n">
        <v>0.259005683215261</v>
      </c>
      <c r="V134" s="19" t="n">
        <v>0.284288342672467</v>
      </c>
      <c r="W134" s="19" t="n">
        <v>0.178612753009454</v>
      </c>
      <c r="X134" s="19"/>
      <c r="Y134" s="19" t="n">
        <v>0.214615757391252</v>
      </c>
      <c r="Z134" s="19" t="n">
        <v>0.326941942461007</v>
      </c>
      <c r="AA134" s="19" t="n">
        <v>0.19633234155384</v>
      </c>
      <c r="AB134" s="19" t="n">
        <v>0.266794981745924</v>
      </c>
      <c r="AC134" s="19" t="n">
        <v>0.288818399409241</v>
      </c>
      <c r="AD134" s="19" t="n">
        <v>0.363280393800579</v>
      </c>
      <c r="AE134" s="19"/>
      <c r="AF134" s="19" t="n">
        <v>0.206110588107033</v>
      </c>
      <c r="AG134" s="19"/>
      <c r="AH134" s="19" t="n">
        <v>0.234033868028961</v>
      </c>
      <c r="AI134" s="19"/>
      <c r="AJ134" s="19" t="n">
        <v>0.291178055892521</v>
      </c>
      <c r="AK134" s="19" t="n">
        <v>0.201591166872316</v>
      </c>
      <c r="AL134" s="19" t="n">
        <v>0.242788602338819</v>
      </c>
    </row>
    <row r="135">
      <c r="B135" t="s">
        <v>113</v>
      </c>
      <c r="C135" s="19" t="n">
        <v>0.229130571595801</v>
      </c>
      <c r="D135" s="19" t="n">
        <v>0.269301165599568</v>
      </c>
      <c r="E135" s="19" t="n">
        <v>0.188463886804301</v>
      </c>
      <c r="F135" s="19"/>
      <c r="G135" s="19" t="n">
        <v>0.273588665331246</v>
      </c>
      <c r="H135" s="19" t="n">
        <v>0.377332037783578</v>
      </c>
      <c r="I135" s="19" t="n">
        <v>0.263448857247533</v>
      </c>
      <c r="J135" s="19" t="n">
        <v>0.229505233406595</v>
      </c>
      <c r="K135" s="19" t="n">
        <v>0.171237073234274</v>
      </c>
      <c r="L135" s="19" t="n">
        <v>0.121376274984883</v>
      </c>
      <c r="M135" s="19"/>
      <c r="N135" s="19" t="n">
        <v>0.211539342437787</v>
      </c>
      <c r="O135" s="19" t="n">
        <v>0.220953006707407</v>
      </c>
      <c r="P135" s="19" t="n">
        <v>0.19358896758359</v>
      </c>
      <c r="Q135" s="19" t="n">
        <v>0.236443398498757</v>
      </c>
      <c r="R135" s="19" t="n">
        <v>0.297495301930699</v>
      </c>
      <c r="S135" s="19"/>
      <c r="T135" s="19" t="n">
        <v>0.0816013653921212</v>
      </c>
      <c r="U135" s="19" t="n">
        <v>0.202900098937742</v>
      </c>
      <c r="V135" s="19" t="n">
        <v>0.221065922032053</v>
      </c>
      <c r="W135" s="19" t="n">
        <v>0.35234300471045</v>
      </c>
      <c r="X135" s="19"/>
      <c r="Y135" s="19" t="n">
        <v>0.324339602919793</v>
      </c>
      <c r="Z135" s="19" t="n">
        <v>0.212489452890239</v>
      </c>
      <c r="AA135" s="19" t="n">
        <v>0.137691289141967</v>
      </c>
      <c r="AB135" s="19" t="n">
        <v>0.171214513430048</v>
      </c>
      <c r="AC135" s="19" t="n">
        <v>0.153557254039305</v>
      </c>
      <c r="AD135" s="19" t="n">
        <v>0.02788887467388</v>
      </c>
      <c r="AE135" s="19"/>
      <c r="AF135" s="19" t="n">
        <v>0.244584082737259</v>
      </c>
      <c r="AG135" s="19"/>
      <c r="AH135" s="19" t="n">
        <v>0.229130571595801</v>
      </c>
      <c r="AI135" s="19"/>
      <c r="AJ135" s="19" t="n">
        <v>0.161239204648037</v>
      </c>
      <c r="AK135" s="19" t="n">
        <v>0.273970423478799</v>
      </c>
      <c r="AL135" s="19" t="n">
        <v>0.182853421552064</v>
      </c>
    </row>
    <row r="136">
      <c r="B136" t="s">
        <v>114</v>
      </c>
      <c r="C136" s="19" t="n">
        <v>0.0962299952865023</v>
      </c>
      <c r="D136" s="19" t="n">
        <v>0.100571321012417</v>
      </c>
      <c r="E136" s="19" t="n">
        <v>0.0919841443591295</v>
      </c>
      <c r="F136" s="19"/>
      <c r="G136" s="19" t="n">
        <v>0.0788253321664748</v>
      </c>
      <c r="H136" s="19" t="n">
        <v>0.0999507370322647</v>
      </c>
      <c r="I136" s="19" t="n">
        <v>0.12629670922213</v>
      </c>
      <c r="J136" s="19" t="n">
        <v>0.16743265898998</v>
      </c>
      <c r="K136" s="19" t="n">
        <v>0.0251961086360551</v>
      </c>
      <c r="L136" s="19" t="n">
        <v>0.0777175005138353</v>
      </c>
      <c r="M136" s="19"/>
      <c r="N136" s="19" t="n">
        <v>0.0672017334795746</v>
      </c>
      <c r="O136" s="19" t="n">
        <v>0.12331582509455</v>
      </c>
      <c r="P136" s="19" t="n">
        <v>0.105994878901518</v>
      </c>
      <c r="Q136" s="19" t="n">
        <v>0.0813190077879824</v>
      </c>
      <c r="R136" s="19" t="n">
        <v>0.0653404678260987</v>
      </c>
      <c r="S136" s="19"/>
      <c r="T136" s="19" t="n">
        <v>0.0427447777754208</v>
      </c>
      <c r="U136" s="19" t="n">
        <v>0.057945038349289</v>
      </c>
      <c r="V136" s="19" t="n">
        <v>0.0773649716723326</v>
      </c>
      <c r="W136" s="19" t="n">
        <v>0.184353504929449</v>
      </c>
      <c r="X136" s="19"/>
      <c r="Y136" s="19" t="n">
        <v>0.124588959754669</v>
      </c>
      <c r="Z136" s="19" t="n">
        <v>0.0205028556013577</v>
      </c>
      <c r="AA136" s="19" t="n">
        <v>0.0640283209412463</v>
      </c>
      <c r="AB136" s="19" t="n">
        <v>0.104181482145371</v>
      </c>
      <c r="AC136" s="19" t="n">
        <v>0.135957023627203</v>
      </c>
      <c r="AD136" s="19" t="n">
        <v>0.030582818007567</v>
      </c>
      <c r="AE136" s="19"/>
      <c r="AF136" s="19" t="n">
        <v>0.0983582655582229</v>
      </c>
      <c r="AG136" s="19"/>
      <c r="AH136" s="19" t="n">
        <v>0.0962299952865023</v>
      </c>
      <c r="AI136" s="19"/>
      <c r="AJ136" s="19" t="n">
        <v>0.0621668488808243</v>
      </c>
      <c r="AK136" s="19" t="n">
        <v>0.116146590724133</v>
      </c>
      <c r="AL136" s="19" t="n">
        <v>0.0877188206935888</v>
      </c>
    </row>
    <row r="137">
      <c r="B137" t="s">
        <v>115</v>
      </c>
      <c r="C137" s="19" t="n">
        <v>0.0581104001427381</v>
      </c>
      <c r="D137" s="19" t="n">
        <v>0.0535518795683994</v>
      </c>
      <c r="E137" s="19" t="n">
        <v>0.0629006829828422</v>
      </c>
      <c r="F137" s="19"/>
      <c r="G137" s="19" t="n">
        <v>0.0379533453504381</v>
      </c>
      <c r="H137" s="19" t="n">
        <v>0.090579756622582</v>
      </c>
      <c r="I137" s="19" t="n">
        <v>0.0870550332008729</v>
      </c>
      <c r="J137" s="19" t="n">
        <v>0.0671498974047547</v>
      </c>
      <c r="K137" s="19" t="n">
        <v>0.0395167297306535</v>
      </c>
      <c r="L137" s="19" t="n">
        <v>0.0291772778211475</v>
      </c>
      <c r="M137" s="19"/>
      <c r="N137" s="19" t="n">
        <v>0.0588027207943203</v>
      </c>
      <c r="O137" s="19" t="n">
        <v>0.045937763953292</v>
      </c>
      <c r="P137" s="19" t="n">
        <v>0.0663802311754429</v>
      </c>
      <c r="Q137" s="19" t="n">
        <v>0.0604574278877568</v>
      </c>
      <c r="R137" s="19" t="n">
        <v>0.0636613511701696</v>
      </c>
      <c r="S137" s="19"/>
      <c r="T137" s="19" t="n">
        <v>0.0536939489243209</v>
      </c>
      <c r="U137" s="19" t="n">
        <v>0.0436257548633282</v>
      </c>
      <c r="V137" s="19" t="n">
        <v>0.0381350858126007</v>
      </c>
      <c r="W137" s="19" t="n">
        <v>0.0945166440743737</v>
      </c>
      <c r="X137" s="19"/>
      <c r="Y137" s="19" t="n">
        <v>0.0669658116162973</v>
      </c>
      <c r="Z137" s="19" t="n">
        <v>0.0395732955081891</v>
      </c>
      <c r="AA137" s="19" t="n">
        <v>0.0267240781482117</v>
      </c>
      <c r="AB137" s="19" t="n">
        <v>0.106664289611324</v>
      </c>
      <c r="AC137" s="19" t="n">
        <v>0.0699535848796156</v>
      </c>
      <c r="AD137" s="19" t="n">
        <v>0.0594300857986061</v>
      </c>
      <c r="AE137" s="19"/>
      <c r="AF137" s="19" t="n">
        <v>0.0554945841007503</v>
      </c>
      <c r="AG137" s="19"/>
      <c r="AH137" s="19" t="n">
        <v>0.0581104001427381</v>
      </c>
      <c r="AI137" s="19"/>
      <c r="AJ137" s="19" t="n">
        <v>0.0381314200143805</v>
      </c>
      <c r="AK137" s="19" t="n">
        <v>0.0707635147885568</v>
      </c>
      <c r="AL137" s="19" t="n">
        <v>0.047582331218186</v>
      </c>
    </row>
    <row r="138">
      <c r="B138" t="s">
        <v>56</v>
      </c>
      <c r="C138" s="19" t="n">
        <v>0.0456893577322571</v>
      </c>
      <c r="D138" s="19" t="n">
        <v>0.0296363101220891</v>
      </c>
      <c r="E138" s="19" t="n">
        <v>0.0622269823969303</v>
      </c>
      <c r="F138" s="19"/>
      <c r="G138" s="19" t="n">
        <v>0</v>
      </c>
      <c r="H138" s="19" t="n">
        <v>0</v>
      </c>
      <c r="I138" s="19" t="n">
        <v>0.0361764664831925</v>
      </c>
      <c r="J138" s="19" t="n">
        <v>0.0661800130699938</v>
      </c>
      <c r="K138" s="19" t="n">
        <v>0.0388636489725061</v>
      </c>
      <c r="L138" s="19" t="n">
        <v>0.0942701349319394</v>
      </c>
      <c r="M138" s="19"/>
      <c r="N138" s="19" t="n">
        <v>0.141094587663197</v>
      </c>
      <c r="O138" s="19" t="n">
        <v>0.055272527682584</v>
      </c>
      <c r="P138" s="19" t="n">
        <v>0.0494850905009634</v>
      </c>
      <c r="Q138" s="19" t="n">
        <v>0.0141632001167398</v>
      </c>
      <c r="R138" s="19" t="n">
        <v>0.00848751644980031</v>
      </c>
      <c r="S138" s="19"/>
      <c r="T138" s="19" t="n">
        <v>0.160143656188615</v>
      </c>
      <c r="U138" s="19" t="n">
        <v>0.0540941564461792</v>
      </c>
      <c r="V138" s="19" t="n">
        <v>0.00509653926136498</v>
      </c>
      <c r="W138" s="19" t="n">
        <v>0.00808366123572766</v>
      </c>
      <c r="X138" s="19"/>
      <c r="Y138" s="19" t="n">
        <v>0.0155637496230875</v>
      </c>
      <c r="Z138" s="19" t="n">
        <v>0.0403812536957442</v>
      </c>
      <c r="AA138" s="19" t="n">
        <v>0.0961858520471179</v>
      </c>
      <c r="AB138" s="19" t="n">
        <v>0.0682556820952514</v>
      </c>
      <c r="AC138" s="19" t="n">
        <v>0</v>
      </c>
      <c r="AD138" s="19" t="n">
        <v>0.0594300857986061</v>
      </c>
      <c r="AE138" s="19"/>
      <c r="AF138" s="19" t="n">
        <v>0.0586672012480728</v>
      </c>
      <c r="AG138" s="19"/>
      <c r="AH138" s="19" t="n">
        <v>0.0456893577322571</v>
      </c>
      <c r="AI138" s="19"/>
      <c r="AJ138" s="19" t="n">
        <v>0.0457280001167072</v>
      </c>
      <c r="AK138" s="19" t="n">
        <v>0.0400138167711444</v>
      </c>
      <c r="AL138" s="19" t="n">
        <v>0.0779126554223525</v>
      </c>
    </row>
    <row r="13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row>
    <row r="140">
      <c r="B140" s="7" t="s">
        <v>138</v>
      </c>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row>
    <row r="141">
      <c r="B141" s="26" t="s">
        <v>119</v>
      </c>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row>
    <row r="142">
      <c r="B142" t="s">
        <v>132</v>
      </c>
      <c r="C142" s="19" t="n">
        <v>0.377463189769343</v>
      </c>
      <c r="D142" s="19" t="n">
        <v>0.388357887931085</v>
      </c>
      <c r="E142" s="19" t="n">
        <v>0.367091738369883</v>
      </c>
      <c r="F142" s="19"/>
      <c r="G142" s="19" t="n">
        <v>0.444237463580135</v>
      </c>
      <c r="H142" s="19" t="n">
        <v>0.458634360333899</v>
      </c>
      <c r="I142" s="19" t="n">
        <v>0.400059628298404</v>
      </c>
      <c r="J142" s="19" t="n">
        <v>0.389994106332222</v>
      </c>
      <c r="K142" s="19" t="n">
        <v>0.398467747345684</v>
      </c>
      <c r="L142" s="19" t="n">
        <v>0.250292860288115</v>
      </c>
      <c r="M142" s="19"/>
      <c r="N142" s="19" t="n">
        <v>0.380759360264507</v>
      </c>
      <c r="O142" s="19" t="n">
        <v>0.395232527024982</v>
      </c>
      <c r="P142" s="19" t="n">
        <v>0.349718738893799</v>
      </c>
      <c r="Q142" s="19" t="n">
        <v>0.338029529682636</v>
      </c>
      <c r="R142" s="19" t="n">
        <v>0.427561263429062</v>
      </c>
      <c r="S142" s="19"/>
      <c r="T142" s="19" t="n">
        <v>0.307598212399551</v>
      </c>
      <c r="U142" s="19" t="n">
        <v>0.329477751808668</v>
      </c>
      <c r="V142" s="19" t="n">
        <v>0.403488927751069</v>
      </c>
      <c r="W142" s="19" t="n">
        <v>0.438566159331332</v>
      </c>
      <c r="X142" s="19"/>
      <c r="Y142" s="19" t="n">
        <v>0.436179920078168</v>
      </c>
      <c r="Z142" s="19" t="n">
        <v>0.33070384084069</v>
      </c>
      <c r="AA142" s="19" t="n">
        <v>0.260290362670467</v>
      </c>
      <c r="AB142" s="19" t="n">
        <v>0.495196720642454</v>
      </c>
      <c r="AC142" s="19" t="n">
        <v>0.332438677219732</v>
      </c>
      <c r="AD142" s="19" t="n">
        <v>0.250802374863851</v>
      </c>
      <c r="AE142" s="19"/>
      <c r="AF142" s="19" t="n">
        <v>0.358577375383388</v>
      </c>
      <c r="AG142" s="19"/>
      <c r="AH142" s="19" t="n">
        <v>0.377463189769343</v>
      </c>
      <c r="AI142" s="19"/>
      <c r="AJ142" s="19" t="n">
        <v>0.376975519664136</v>
      </c>
      <c r="AK142" s="19" t="n">
        <v>0.373852540371635</v>
      </c>
      <c r="AL142" s="19" t="n">
        <v>0.399541711468532</v>
      </c>
    </row>
    <row r="143">
      <c r="B143" t="s">
        <v>133</v>
      </c>
      <c r="C143" s="19" t="n">
        <v>0.482970037793229</v>
      </c>
      <c r="D143" s="19" t="n">
        <v>0.438918268656393</v>
      </c>
      <c r="E143" s="19" t="n">
        <v>0.529097528041264</v>
      </c>
      <c r="F143" s="19"/>
      <c r="G143" s="19" t="n">
        <v>0.40056396856589</v>
      </c>
      <c r="H143" s="19" t="n">
        <v>0.379435998530881</v>
      </c>
      <c r="I143" s="19" t="n">
        <v>0.456344310979746</v>
      </c>
      <c r="J143" s="19" t="n">
        <v>0.54102965297684</v>
      </c>
      <c r="K143" s="19" t="n">
        <v>0.504054433965811</v>
      </c>
      <c r="L143" s="19" t="n">
        <v>0.552629825317223</v>
      </c>
      <c r="M143" s="19"/>
      <c r="N143" s="19" t="n">
        <v>0.499063807682455</v>
      </c>
      <c r="O143" s="19" t="n">
        <v>0.460076278820736</v>
      </c>
      <c r="P143" s="19" t="n">
        <v>0.468519351326377</v>
      </c>
      <c r="Q143" s="19" t="n">
        <v>0.55374114840882</v>
      </c>
      <c r="R143" s="19" t="n">
        <v>0.462969853509689</v>
      </c>
      <c r="S143" s="19"/>
      <c r="T143" s="19" t="n">
        <v>0.526458960097588</v>
      </c>
      <c r="U143" s="19" t="n">
        <v>0.530224846217853</v>
      </c>
      <c r="V143" s="19" t="n">
        <v>0.482589784385356</v>
      </c>
      <c r="W143" s="19" t="n">
        <v>0.412683409158027</v>
      </c>
      <c r="X143" s="19"/>
      <c r="Y143" s="19" t="n">
        <v>0.432505201585556</v>
      </c>
      <c r="Z143" s="19" t="n">
        <v>0.614088830651943</v>
      </c>
      <c r="AA143" s="19" t="n">
        <v>0.567289164275716</v>
      </c>
      <c r="AB143" s="19" t="n">
        <v>0.372588260574261</v>
      </c>
      <c r="AC143" s="19" t="n">
        <v>0.476387074115728</v>
      </c>
      <c r="AD143" s="19" t="n">
        <v>0.620232897857277</v>
      </c>
      <c r="AE143" s="19"/>
      <c r="AF143" s="19" t="n">
        <v>0.510132383782714</v>
      </c>
      <c r="AG143" s="19"/>
      <c r="AH143" s="19" t="n">
        <v>0.482970037793229</v>
      </c>
      <c r="AI143" s="19"/>
      <c r="AJ143" s="19" t="n">
        <v>0.511535733040691</v>
      </c>
      <c r="AK143" s="19" t="n">
        <v>0.464129842246594</v>
      </c>
      <c r="AL143" s="19" t="n">
        <v>0.502290764420932</v>
      </c>
    </row>
    <row r="144">
      <c r="B144" t="s">
        <v>134</v>
      </c>
      <c r="C144" s="19" t="n">
        <v>0.107252661724959</v>
      </c>
      <c r="D144" s="19" t="n">
        <v>0.132377173219362</v>
      </c>
      <c r="E144" s="19" t="n">
        <v>0.0817426559413867</v>
      </c>
      <c r="F144" s="19"/>
      <c r="G144" s="19" t="n">
        <v>0.0659912068687224</v>
      </c>
      <c r="H144" s="19" t="n">
        <v>0.157412025420628</v>
      </c>
      <c r="I144" s="19" t="n">
        <v>0.102490647081361</v>
      </c>
      <c r="J144" s="19" t="n">
        <v>0.039008796998207</v>
      </c>
      <c r="K144" s="19" t="n">
        <v>0.0915000006922423</v>
      </c>
      <c r="L144" s="19" t="n">
        <v>0.154541207189436</v>
      </c>
      <c r="M144" s="19"/>
      <c r="N144" s="19" t="n">
        <v>0.0632214070691247</v>
      </c>
      <c r="O144" s="19" t="n">
        <v>0.105669343959933</v>
      </c>
      <c r="P144" s="19" t="n">
        <v>0.159731279552815</v>
      </c>
      <c r="Q144" s="19" t="n">
        <v>0.0699748512665073</v>
      </c>
      <c r="R144" s="19" t="n">
        <v>0.091521235758973</v>
      </c>
      <c r="S144" s="19"/>
      <c r="T144" s="19" t="n">
        <v>0.12730972191919</v>
      </c>
      <c r="U144" s="19" t="n">
        <v>0.094149003082051</v>
      </c>
      <c r="V144" s="19" t="n">
        <v>0.0981248686417122</v>
      </c>
      <c r="W144" s="19" t="n">
        <v>0.129590670356758</v>
      </c>
      <c r="X144" s="19"/>
      <c r="Y144" s="19" t="n">
        <v>0.107698351767293</v>
      </c>
      <c r="Z144" s="19" t="n">
        <v>0.0277982830675487</v>
      </c>
      <c r="AA144" s="19" t="n">
        <v>0.136122897846896</v>
      </c>
      <c r="AB144" s="19" t="n">
        <v>0.12314351003246</v>
      </c>
      <c r="AC144" s="19" t="n">
        <v>0.0834309672818024</v>
      </c>
      <c r="AD144" s="19" t="n">
        <v>0.0322323564389359</v>
      </c>
      <c r="AE144" s="19"/>
      <c r="AF144" s="19" t="n">
        <v>0.107172676301354</v>
      </c>
      <c r="AG144" s="19"/>
      <c r="AH144" s="19" t="n">
        <v>0.107252661724959</v>
      </c>
      <c r="AI144" s="19"/>
      <c r="AJ144" s="19" t="n">
        <v>0.0880582880273482</v>
      </c>
      <c r="AK144" s="19" t="n">
        <v>0.12340638935904</v>
      </c>
      <c r="AL144" s="19" t="n">
        <v>0.0743579440930543</v>
      </c>
    </row>
    <row r="145">
      <c r="B145" t="s">
        <v>135</v>
      </c>
      <c r="C145" s="19" t="n">
        <v>0.00977730456927483</v>
      </c>
      <c r="D145" s="19" t="n">
        <v>0.0161219917427456</v>
      </c>
      <c r="E145" s="19" t="n">
        <v>0.00121305822124594</v>
      </c>
      <c r="F145" s="19"/>
      <c r="G145" s="19" t="n">
        <v>0.0457773642994947</v>
      </c>
      <c r="H145" s="19" t="n">
        <v>0</v>
      </c>
      <c r="I145" s="19" t="n">
        <v>0.0148410631498412</v>
      </c>
      <c r="J145" s="19" t="n">
        <v>0.00531069083081739</v>
      </c>
      <c r="K145" s="19" t="n">
        <v>0</v>
      </c>
      <c r="L145" s="19" t="n">
        <v>0.00825121190201812</v>
      </c>
      <c r="M145" s="19"/>
      <c r="N145" s="19" t="n">
        <v>0</v>
      </c>
      <c r="O145" s="19" t="n">
        <v>0.0165123423213546</v>
      </c>
      <c r="P145" s="19" t="n">
        <v>0.00891415061644036</v>
      </c>
      <c r="Q145" s="19" t="n">
        <v>0.0033415082232072</v>
      </c>
      <c r="R145" s="19" t="n">
        <v>0.0110929187969657</v>
      </c>
      <c r="S145" s="19"/>
      <c r="T145" s="19" t="n">
        <v>0.0273546966530582</v>
      </c>
      <c r="U145" s="19" t="n">
        <v>0.0128631017381942</v>
      </c>
      <c r="V145" s="19" t="n">
        <v>0.00992460147433319</v>
      </c>
      <c r="W145" s="19" t="n">
        <v>0.00332568415047496</v>
      </c>
      <c r="X145" s="19"/>
      <c r="Y145" s="19" t="n">
        <v>0.00982140497428892</v>
      </c>
      <c r="Z145" s="19" t="n">
        <v>0.0145460202924191</v>
      </c>
      <c r="AA145" s="19" t="n">
        <v>0.00704105298392105</v>
      </c>
      <c r="AB145" s="19" t="n">
        <v>0</v>
      </c>
      <c r="AC145" s="19" t="n">
        <v>0.0276954244302935</v>
      </c>
      <c r="AD145" s="19" t="n">
        <v>0.02788887467388</v>
      </c>
      <c r="AE145" s="19"/>
      <c r="AF145" s="19" t="n">
        <v>0.00378982359256173</v>
      </c>
      <c r="AG145" s="19"/>
      <c r="AH145" s="19" t="n">
        <v>0.00977730456927483</v>
      </c>
      <c r="AI145" s="19"/>
      <c r="AJ145" s="19" t="n">
        <v>0.00465440551343542</v>
      </c>
      <c r="AK145" s="19" t="n">
        <v>0.0110093643294515</v>
      </c>
      <c r="AL145" s="19" t="n">
        <v>0.0185454275632978</v>
      </c>
    </row>
    <row r="146">
      <c r="B146" t="s">
        <v>136</v>
      </c>
      <c r="C146" s="19" t="n">
        <v>0.0098729178142898</v>
      </c>
      <c r="D146" s="19" t="n">
        <v>0.011771189484105</v>
      </c>
      <c r="E146" s="19" t="n">
        <v>0.00794921163041062</v>
      </c>
      <c r="F146" s="19"/>
      <c r="G146" s="19" t="n">
        <v>0</v>
      </c>
      <c r="H146" s="19" t="n">
        <v>0.0045176157145919</v>
      </c>
      <c r="I146" s="19" t="n">
        <v>0.0159712670404664</v>
      </c>
      <c r="J146" s="19" t="n">
        <v>0.00531069083081739</v>
      </c>
      <c r="K146" s="19" t="n">
        <v>0</v>
      </c>
      <c r="L146" s="19" t="n">
        <v>0.0239854373044918</v>
      </c>
      <c r="M146" s="19"/>
      <c r="N146" s="19" t="n">
        <v>0.0221248463956869</v>
      </c>
      <c r="O146" s="19" t="n">
        <v>0.00640856831419818</v>
      </c>
      <c r="P146" s="19" t="n">
        <v>0.00928995760547315</v>
      </c>
      <c r="Q146" s="19" t="n">
        <v>0.0134563834489565</v>
      </c>
      <c r="R146" s="19" t="n">
        <v>0.00685472850531032</v>
      </c>
      <c r="S146" s="19"/>
      <c r="T146" s="19" t="n">
        <v>0</v>
      </c>
      <c r="U146" s="19" t="n">
        <v>0.0177577000909023</v>
      </c>
      <c r="V146" s="19" t="n">
        <v>0</v>
      </c>
      <c r="W146" s="19" t="n">
        <v>0.0158340770034085</v>
      </c>
      <c r="X146" s="19"/>
      <c r="Y146" s="19" t="n">
        <v>0.00682773874028747</v>
      </c>
      <c r="Z146" s="19" t="n">
        <v>0.012863025147399</v>
      </c>
      <c r="AA146" s="19" t="n">
        <v>0.0204676278962291</v>
      </c>
      <c r="AB146" s="19" t="n">
        <v>0</v>
      </c>
      <c r="AC146" s="19" t="n">
        <v>0</v>
      </c>
      <c r="AD146" s="19" t="n">
        <v>0.00941341036744992</v>
      </c>
      <c r="AE146" s="19"/>
      <c r="AF146" s="19" t="n">
        <v>0.00434585864223339</v>
      </c>
      <c r="AG146" s="19"/>
      <c r="AH146" s="19" t="n">
        <v>0.0098729178142898</v>
      </c>
      <c r="AI146" s="19"/>
      <c r="AJ146" s="19" t="n">
        <v>0.00476134056227638</v>
      </c>
      <c r="AK146" s="19" t="n">
        <v>0.0143700401259503</v>
      </c>
      <c r="AL146" s="19" t="n">
        <v>0</v>
      </c>
    </row>
    <row r="147">
      <c r="B147" t="s">
        <v>56</v>
      </c>
      <c r="C147" s="19" t="n">
        <v>0.0126638883289043</v>
      </c>
      <c r="D147" s="19" t="n">
        <v>0.0124534889663092</v>
      </c>
      <c r="E147" s="19" t="n">
        <v>0.0129058077958098</v>
      </c>
      <c r="F147" s="19"/>
      <c r="G147" s="19" t="n">
        <v>0.0434299966857581</v>
      </c>
      <c r="H147" s="19" t="n">
        <v>0</v>
      </c>
      <c r="I147" s="19" t="n">
        <v>0.0102930834501827</v>
      </c>
      <c r="J147" s="19" t="n">
        <v>0.0193460620310956</v>
      </c>
      <c r="K147" s="19" t="n">
        <v>0.00597781799626279</v>
      </c>
      <c r="L147" s="19" t="n">
        <v>0.0102994579987159</v>
      </c>
      <c r="M147" s="19"/>
      <c r="N147" s="19" t="n">
        <v>0.0348305785882262</v>
      </c>
      <c r="O147" s="19" t="n">
        <v>0.0161009395587959</v>
      </c>
      <c r="P147" s="19" t="n">
        <v>0.00382652200509613</v>
      </c>
      <c r="Q147" s="19" t="n">
        <v>0.0214565789698729</v>
      </c>
      <c r="R147" s="19" t="n">
        <v>0</v>
      </c>
      <c r="S147" s="19"/>
      <c r="T147" s="19" t="n">
        <v>0.0112784089306116</v>
      </c>
      <c r="U147" s="19" t="n">
        <v>0.0155275970623308</v>
      </c>
      <c r="V147" s="19" t="n">
        <v>0.00587181774752913</v>
      </c>
      <c r="W147" s="19" t="n">
        <v>0</v>
      </c>
      <c r="X147" s="19"/>
      <c r="Y147" s="19" t="n">
        <v>0.00696738285440693</v>
      </c>
      <c r="Z147" s="19" t="n">
        <v>0</v>
      </c>
      <c r="AA147" s="19" t="n">
        <v>0.00878889432677046</v>
      </c>
      <c r="AB147" s="19" t="n">
        <v>0.00907150875082565</v>
      </c>
      <c r="AC147" s="19" t="n">
        <v>0.0800478569524447</v>
      </c>
      <c r="AD147" s="19" t="n">
        <v>0.0594300857986061</v>
      </c>
      <c r="AE147" s="19"/>
      <c r="AF147" s="19" t="n">
        <v>0.0159818822977493</v>
      </c>
      <c r="AG147" s="19"/>
      <c r="AH147" s="19" t="n">
        <v>0.0126638883289043</v>
      </c>
      <c r="AI147" s="19"/>
      <c r="AJ147" s="19" t="n">
        <v>0.0140147131921127</v>
      </c>
      <c r="AK147" s="19" t="n">
        <v>0.0132318235673291</v>
      </c>
      <c r="AL147" s="19" t="n">
        <v>0.00526415245418318</v>
      </c>
    </row>
    <row r="148">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row>
    <row r="149">
      <c r="B149" s="7" t="s">
        <v>139</v>
      </c>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row>
    <row r="150">
      <c r="B150" s="26" t="s">
        <v>119</v>
      </c>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row>
    <row r="151">
      <c r="B151" t="s">
        <v>132</v>
      </c>
      <c r="C151" s="19" t="n">
        <v>0.297674747302263</v>
      </c>
      <c r="D151" s="19" t="n">
        <v>0.283923384341611</v>
      </c>
      <c r="E151" s="19" t="n">
        <v>0.312380542820236</v>
      </c>
      <c r="F151" s="19"/>
      <c r="G151" s="19" t="n">
        <v>0.351166651553611</v>
      </c>
      <c r="H151" s="19" t="n">
        <v>0.370188092044789</v>
      </c>
      <c r="I151" s="19" t="n">
        <v>0.318078706557767</v>
      </c>
      <c r="J151" s="19" t="n">
        <v>0.330955806080629</v>
      </c>
      <c r="K151" s="19" t="n">
        <v>0.230481567436986</v>
      </c>
      <c r="L151" s="19" t="n">
        <v>0.232527384041537</v>
      </c>
      <c r="M151" s="19"/>
      <c r="N151" s="19" t="n">
        <v>0.323031570598243</v>
      </c>
      <c r="O151" s="19" t="n">
        <v>0.330738501134272</v>
      </c>
      <c r="P151" s="19" t="n">
        <v>0.234128569677279</v>
      </c>
      <c r="Q151" s="19" t="n">
        <v>0.232225496586108</v>
      </c>
      <c r="R151" s="19" t="n">
        <v>0.391039249115522</v>
      </c>
      <c r="S151" s="19"/>
      <c r="T151" s="19" t="n">
        <v>0.296719241218182</v>
      </c>
      <c r="U151" s="19" t="n">
        <v>0.190645922173181</v>
      </c>
      <c r="V151" s="19" t="n">
        <v>0.385423385885893</v>
      </c>
      <c r="W151" s="19" t="n">
        <v>0.384763420800896</v>
      </c>
      <c r="X151" s="19"/>
      <c r="Y151" s="19" t="n">
        <v>0.348492242146424</v>
      </c>
      <c r="Z151" s="19" t="n">
        <v>0.219822612045482</v>
      </c>
      <c r="AA151" s="19" t="n">
        <v>0.218764690406016</v>
      </c>
      <c r="AB151" s="19" t="n">
        <v>0.388496685543585</v>
      </c>
      <c r="AC151" s="19" t="n">
        <v>0.32846896721131</v>
      </c>
      <c r="AD151" s="19" t="n">
        <v>0.0452273775161654</v>
      </c>
      <c r="AE151" s="19"/>
      <c r="AF151" s="19" t="n">
        <v>0.300167235788447</v>
      </c>
      <c r="AG151" s="19"/>
      <c r="AH151" s="19" t="n">
        <v>0.297674747302263</v>
      </c>
      <c r="AI151" s="19"/>
      <c r="AJ151" s="19" t="n">
        <v>0.315712868516076</v>
      </c>
      <c r="AK151" s="19" t="n">
        <v>0.300224252980383</v>
      </c>
      <c r="AL151" s="19" t="n">
        <v>0.227551657015476</v>
      </c>
    </row>
    <row r="152">
      <c r="B152" t="s">
        <v>133</v>
      </c>
      <c r="C152" s="19" t="n">
        <v>0.462591721844899</v>
      </c>
      <c r="D152" s="19" t="n">
        <v>0.448936781282846</v>
      </c>
      <c r="E152" s="19" t="n">
        <v>0.477542791106419</v>
      </c>
      <c r="F152" s="19"/>
      <c r="G152" s="19" t="n">
        <v>0.415948712608162</v>
      </c>
      <c r="H152" s="19" t="n">
        <v>0.471722192181647</v>
      </c>
      <c r="I152" s="19" t="n">
        <v>0.441793877412577</v>
      </c>
      <c r="J152" s="19" t="n">
        <v>0.456517039620004</v>
      </c>
      <c r="K152" s="19" t="n">
        <v>0.568789445097743</v>
      </c>
      <c r="L152" s="19" t="n">
        <v>0.418357305055709</v>
      </c>
      <c r="M152" s="19"/>
      <c r="N152" s="19" t="n">
        <v>0.438911370237201</v>
      </c>
      <c r="O152" s="19" t="n">
        <v>0.441081292633144</v>
      </c>
      <c r="P152" s="19" t="n">
        <v>0.499505387017105</v>
      </c>
      <c r="Q152" s="19" t="n">
        <v>0.509199333822762</v>
      </c>
      <c r="R152" s="19" t="n">
        <v>0.407931809679672</v>
      </c>
      <c r="S152" s="19"/>
      <c r="T152" s="19" t="n">
        <v>0.483501552449133</v>
      </c>
      <c r="U152" s="19" t="n">
        <v>0.510220076017183</v>
      </c>
      <c r="V152" s="19" t="n">
        <v>0.419346665872322</v>
      </c>
      <c r="W152" s="19" t="n">
        <v>0.442900113727294</v>
      </c>
      <c r="X152" s="19"/>
      <c r="Y152" s="19" t="n">
        <v>0.454595271185906</v>
      </c>
      <c r="Z152" s="19" t="n">
        <v>0.596858358572659</v>
      </c>
      <c r="AA152" s="19" t="n">
        <v>0.461753983281134</v>
      </c>
      <c r="AB152" s="19" t="n">
        <v>0.476312030257803</v>
      </c>
      <c r="AC152" s="19" t="n">
        <v>0.347013896051148</v>
      </c>
      <c r="AD152" s="19" t="n">
        <v>0.390529448481662</v>
      </c>
      <c r="AE152" s="19"/>
      <c r="AF152" s="19" t="n">
        <v>0.459336147204167</v>
      </c>
      <c r="AG152" s="19"/>
      <c r="AH152" s="19" t="n">
        <v>0.462591721844899</v>
      </c>
      <c r="AI152" s="19"/>
      <c r="AJ152" s="19" t="n">
        <v>0.519046273151807</v>
      </c>
      <c r="AK152" s="19" t="n">
        <v>0.418966132716737</v>
      </c>
      <c r="AL152" s="19" t="n">
        <v>0.537198286790777</v>
      </c>
    </row>
    <row r="153">
      <c r="B153" t="s">
        <v>134</v>
      </c>
      <c r="C153" s="19" t="n">
        <v>0.174924887755476</v>
      </c>
      <c r="D153" s="19" t="n">
        <v>0.18676654175597</v>
      </c>
      <c r="E153" s="19" t="n">
        <v>0.163161001826356</v>
      </c>
      <c r="F153" s="19"/>
      <c r="G153" s="19" t="n">
        <v>0.136061090905551</v>
      </c>
      <c r="H153" s="19" t="n">
        <v>0.120112832134149</v>
      </c>
      <c r="I153" s="19" t="n">
        <v>0.177577395522208</v>
      </c>
      <c r="J153" s="19" t="n">
        <v>0.14750533607108</v>
      </c>
      <c r="K153" s="19" t="n">
        <v>0.180068836854452</v>
      </c>
      <c r="L153" s="19" t="n">
        <v>0.245164890080069</v>
      </c>
      <c r="M153" s="19"/>
      <c r="N153" s="19" t="n">
        <v>0.194737998027171</v>
      </c>
      <c r="O153" s="19" t="n">
        <v>0.170492108499662</v>
      </c>
      <c r="P153" s="19" t="n">
        <v>0.174525856319152</v>
      </c>
      <c r="Q153" s="19" t="n">
        <v>0.203802351797326</v>
      </c>
      <c r="R153" s="19" t="n">
        <v>0.143596079333385</v>
      </c>
      <c r="S153" s="19"/>
      <c r="T153" s="19" t="n">
        <v>0.129810814270043</v>
      </c>
      <c r="U153" s="19" t="n">
        <v>0.213582765350678</v>
      </c>
      <c r="V153" s="19" t="n">
        <v>0.136725558659481</v>
      </c>
      <c r="W153" s="19" t="n">
        <v>0.152231206864779</v>
      </c>
      <c r="X153" s="19"/>
      <c r="Y153" s="19" t="n">
        <v>0.155262922544335</v>
      </c>
      <c r="Z153" s="19" t="n">
        <v>0.115439836857214</v>
      </c>
      <c r="AA153" s="19" t="n">
        <v>0.230776730017802</v>
      </c>
      <c r="AB153" s="19" t="n">
        <v>0.096556166884409</v>
      </c>
      <c r="AC153" s="19" t="n">
        <v>0.173752559651394</v>
      </c>
      <c r="AD153" s="19" t="n">
        <v>0.414884570372268</v>
      </c>
      <c r="AE153" s="19"/>
      <c r="AF153" s="19" t="n">
        <v>0.188901335806403</v>
      </c>
      <c r="AG153" s="19"/>
      <c r="AH153" s="19" t="n">
        <v>0.174924887755476</v>
      </c>
      <c r="AI153" s="19"/>
      <c r="AJ153" s="19" t="n">
        <v>0.134293830512211</v>
      </c>
      <c r="AK153" s="19" t="n">
        <v>0.198540695023605</v>
      </c>
      <c r="AL153" s="19" t="n">
        <v>0.165576242636025</v>
      </c>
    </row>
    <row r="154">
      <c r="B154" t="s">
        <v>135</v>
      </c>
      <c r="C154" s="19" t="n">
        <v>0.026998361398528</v>
      </c>
      <c r="D154" s="19" t="n">
        <v>0.028831522814274</v>
      </c>
      <c r="E154" s="19" t="n">
        <v>0.0251770697890723</v>
      </c>
      <c r="F154" s="19"/>
      <c r="G154" s="19" t="n">
        <v>0.053393548246918</v>
      </c>
      <c r="H154" s="19" t="n">
        <v>0.0195671983430141</v>
      </c>
      <c r="I154" s="19" t="n">
        <v>0.0143702749608343</v>
      </c>
      <c r="J154" s="19" t="n">
        <v>0.0349026036387268</v>
      </c>
      <c r="K154" s="19" t="n">
        <v>0.0024486656211224</v>
      </c>
      <c r="L154" s="19" t="n">
        <v>0.0422878603860732</v>
      </c>
      <c r="M154" s="19"/>
      <c r="N154" s="19" t="n">
        <v>0</v>
      </c>
      <c r="O154" s="19" t="n">
        <v>0.00640856831419818</v>
      </c>
      <c r="P154" s="19" t="n">
        <v>0.0527268739050721</v>
      </c>
      <c r="Q154" s="19" t="n">
        <v>0.0235677458137284</v>
      </c>
      <c r="R154" s="19" t="n">
        <v>0.0404324957775353</v>
      </c>
      <c r="S154" s="19"/>
      <c r="T154" s="19" t="n">
        <v>0.00847803745855714</v>
      </c>
      <c r="U154" s="19" t="n">
        <v>0.0484176773841349</v>
      </c>
      <c r="V154" s="19" t="n">
        <v>0.0342553662902425</v>
      </c>
      <c r="W154" s="19" t="n">
        <v>0.0130626147740191</v>
      </c>
      <c r="X154" s="19"/>
      <c r="Y154" s="19" t="n">
        <v>0.0198662489618401</v>
      </c>
      <c r="Z154" s="19" t="n">
        <v>0.0495308299412001</v>
      </c>
      <c r="AA154" s="19" t="n">
        <v>0.0360857373547966</v>
      </c>
      <c r="AB154" s="19" t="n">
        <v>0</v>
      </c>
      <c r="AC154" s="19" t="n">
        <v>0.0707167201337038</v>
      </c>
      <c r="AD154" s="19" t="n">
        <v>0.02788887467388</v>
      </c>
      <c r="AE154" s="19"/>
      <c r="AF154" s="19" t="n">
        <v>0.0217572391737922</v>
      </c>
      <c r="AG154" s="19"/>
      <c r="AH154" s="19" t="n">
        <v>0.026998361398528</v>
      </c>
      <c r="AI154" s="19"/>
      <c r="AJ154" s="19" t="n">
        <v>0.0159168048090188</v>
      </c>
      <c r="AK154" s="19" t="n">
        <v>0.0321807673004441</v>
      </c>
      <c r="AL154" s="19" t="n">
        <v>0.0316201548707601</v>
      </c>
    </row>
    <row r="155">
      <c r="B155" t="s">
        <v>136</v>
      </c>
      <c r="C155" s="19" t="n">
        <v>0.00785295204367253</v>
      </c>
      <c r="D155" s="19" t="n">
        <v>0.0105643394832497</v>
      </c>
      <c r="E155" s="19" t="n">
        <v>0.0030060935245244</v>
      </c>
      <c r="F155" s="19"/>
      <c r="G155" s="19" t="n">
        <v>0</v>
      </c>
      <c r="H155" s="19" t="n">
        <v>0.00916433753051407</v>
      </c>
      <c r="I155" s="19" t="n">
        <v>0.0264180647347025</v>
      </c>
      <c r="J155" s="19" t="n">
        <v>0</v>
      </c>
      <c r="K155" s="19" t="n">
        <v>0</v>
      </c>
      <c r="L155" s="19" t="n">
        <v>0.00825121190201812</v>
      </c>
      <c r="M155" s="19"/>
      <c r="N155" s="19" t="n">
        <v>0.0221248463956869</v>
      </c>
      <c r="O155" s="19" t="n">
        <v>0.0104963980111364</v>
      </c>
      <c r="P155" s="19" t="n">
        <v>0.00576194977857434</v>
      </c>
      <c r="Q155" s="19" t="n">
        <v>0.00150211863440774</v>
      </c>
      <c r="R155" s="19" t="n">
        <v>0.00588702814467263</v>
      </c>
      <c r="S155" s="19"/>
      <c r="T155" s="19" t="n">
        <v>0</v>
      </c>
      <c r="U155" s="19" t="n">
        <v>0.00992947538006998</v>
      </c>
      <c r="V155" s="19" t="n">
        <v>0.012026636433802</v>
      </c>
      <c r="W155" s="19" t="n">
        <v>0.00704264383301178</v>
      </c>
      <c r="X155" s="19"/>
      <c r="Y155" s="19" t="n">
        <v>0.00748173545667306</v>
      </c>
      <c r="Z155" s="19" t="n">
        <v>0.0183483625834454</v>
      </c>
      <c r="AA155" s="19" t="n">
        <v>0.00704105298392105</v>
      </c>
      <c r="AB155" s="19" t="n">
        <v>0.0109986711137918</v>
      </c>
      <c r="AC155" s="19" t="n">
        <v>0</v>
      </c>
      <c r="AD155" s="19" t="n">
        <v>0</v>
      </c>
      <c r="AE155" s="19"/>
      <c r="AF155" s="19" t="n">
        <v>0.00477261307395823</v>
      </c>
      <c r="AG155" s="19"/>
      <c r="AH155" s="19" t="n">
        <v>0.00785295204367253</v>
      </c>
      <c r="AI155" s="19"/>
      <c r="AJ155" s="19" t="n">
        <v>0.00478621184197978</v>
      </c>
      <c r="AK155" s="19" t="n">
        <v>0.00866081216099487</v>
      </c>
      <c r="AL155" s="19" t="n">
        <v>0.0127011944915954</v>
      </c>
    </row>
    <row r="156">
      <c r="B156" t="s">
        <v>56</v>
      </c>
      <c r="C156" s="19" t="n">
        <v>0.0299573296551611</v>
      </c>
      <c r="D156" s="19" t="n">
        <v>0.0409774303220505</v>
      </c>
      <c r="E156" s="19" t="n">
        <v>0.0187325009333912</v>
      </c>
      <c r="F156" s="19"/>
      <c r="G156" s="19" t="n">
        <v>0.0434299966857581</v>
      </c>
      <c r="H156" s="19" t="n">
        <v>0.00924534776588639</v>
      </c>
      <c r="I156" s="19" t="n">
        <v>0.0217616808119116</v>
      </c>
      <c r="J156" s="19" t="n">
        <v>0.0301192145895605</v>
      </c>
      <c r="K156" s="19" t="n">
        <v>0.0182114849896972</v>
      </c>
      <c r="L156" s="19" t="n">
        <v>0.0534113485345936</v>
      </c>
      <c r="M156" s="19"/>
      <c r="N156" s="19" t="n">
        <v>0.0211942147416982</v>
      </c>
      <c r="O156" s="19" t="n">
        <v>0.0407831314075879</v>
      </c>
      <c r="P156" s="19" t="n">
        <v>0.0333513633028176</v>
      </c>
      <c r="Q156" s="19" t="n">
        <v>0.0297029533456678</v>
      </c>
      <c r="R156" s="19" t="n">
        <v>0.0111133379492133</v>
      </c>
      <c r="S156" s="19"/>
      <c r="T156" s="19" t="n">
        <v>0.0814903546040849</v>
      </c>
      <c r="U156" s="19" t="n">
        <v>0.0272040836947525</v>
      </c>
      <c r="V156" s="19" t="n">
        <v>0.0122223868582591</v>
      </c>
      <c r="W156" s="19" t="n">
        <v>0</v>
      </c>
      <c r="X156" s="19"/>
      <c r="Y156" s="19" t="n">
        <v>0.0143015797048223</v>
      </c>
      <c r="Z156" s="19" t="n">
        <v>0</v>
      </c>
      <c r="AA156" s="19" t="n">
        <v>0.0455778059563306</v>
      </c>
      <c r="AB156" s="19" t="n">
        <v>0.0276364462004115</v>
      </c>
      <c r="AC156" s="19" t="n">
        <v>0.0800478569524447</v>
      </c>
      <c r="AD156" s="19" t="n">
        <v>0.121469728956025</v>
      </c>
      <c r="AE156" s="19"/>
      <c r="AF156" s="19" t="n">
        <v>0.025065428953233</v>
      </c>
      <c r="AG156" s="19"/>
      <c r="AH156" s="19" t="n">
        <v>0.0299573296551611</v>
      </c>
      <c r="AI156" s="19"/>
      <c r="AJ156" s="19" t="n">
        <v>0.0102440111689068</v>
      </c>
      <c r="AK156" s="19" t="n">
        <v>0.041427339817836</v>
      </c>
      <c r="AL156" s="19" t="n">
        <v>0.0253524641953669</v>
      </c>
    </row>
    <row r="157">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row>
    <row r="158">
      <c r="B158" s="7" t="s">
        <v>140</v>
      </c>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row>
    <row r="159">
      <c r="B159" s="26" t="s">
        <v>119</v>
      </c>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row>
    <row r="160">
      <c r="B160" t="s">
        <v>132</v>
      </c>
      <c r="C160" s="19" t="n">
        <v>0.236316502885028</v>
      </c>
      <c r="D160" s="19" t="n">
        <v>0.238756103579909</v>
      </c>
      <c r="E160" s="19" t="n">
        <v>0.234310726464526</v>
      </c>
      <c r="F160" s="19"/>
      <c r="G160" s="19" t="n">
        <v>0.233295546501321</v>
      </c>
      <c r="H160" s="19" t="n">
        <v>0.268823735570189</v>
      </c>
      <c r="I160" s="19" t="n">
        <v>0.349346894111158</v>
      </c>
      <c r="J160" s="19" t="n">
        <v>0.264496523399792</v>
      </c>
      <c r="K160" s="19" t="n">
        <v>0.207486169950969</v>
      </c>
      <c r="L160" s="19" t="n">
        <v>0.132060208184532</v>
      </c>
      <c r="M160" s="19"/>
      <c r="N160" s="19" t="n">
        <v>0.214567415878031</v>
      </c>
      <c r="O160" s="19" t="n">
        <v>0.272807692582213</v>
      </c>
      <c r="P160" s="19" t="n">
        <v>0.237115530749361</v>
      </c>
      <c r="Q160" s="19" t="n">
        <v>0.202757522284944</v>
      </c>
      <c r="R160" s="19" t="n">
        <v>0.2183467104202</v>
      </c>
      <c r="S160" s="19"/>
      <c r="T160" s="19" t="n">
        <v>0.153728521218016</v>
      </c>
      <c r="U160" s="19" t="n">
        <v>0.174546144299477</v>
      </c>
      <c r="V160" s="19" t="n">
        <v>0.246853288625873</v>
      </c>
      <c r="W160" s="19" t="n">
        <v>0.38747019724957</v>
      </c>
      <c r="X160" s="19"/>
      <c r="Y160" s="19" t="n">
        <v>0.317130322967541</v>
      </c>
      <c r="Z160" s="19" t="n">
        <v>0.183833365098525</v>
      </c>
      <c r="AA160" s="19" t="n">
        <v>0.149755259138899</v>
      </c>
      <c r="AB160" s="19" t="n">
        <v>0.253785067239995</v>
      </c>
      <c r="AC160" s="19" t="n">
        <v>0.147008430975791</v>
      </c>
      <c r="AD160" s="19" t="n">
        <v>0.0437525296494861</v>
      </c>
      <c r="AE160" s="19"/>
      <c r="AF160" s="19" t="n">
        <v>0.252008847015771</v>
      </c>
      <c r="AG160" s="19"/>
      <c r="AH160" s="19" t="n">
        <v>0.236316502885028</v>
      </c>
      <c r="AI160" s="19"/>
      <c r="AJ160" s="19" t="n">
        <v>0.210819317818916</v>
      </c>
      <c r="AK160" s="19" t="n">
        <v>0.261407977038337</v>
      </c>
      <c r="AL160" s="19" t="n">
        <v>0.171915171505091</v>
      </c>
    </row>
    <row r="161">
      <c r="B161" t="s">
        <v>133</v>
      </c>
      <c r="C161" s="19" t="n">
        <v>0.437949101583525</v>
      </c>
      <c r="D161" s="19" t="n">
        <v>0.412706610505148</v>
      </c>
      <c r="E161" s="19" t="n">
        <v>0.4647172963369</v>
      </c>
      <c r="F161" s="19"/>
      <c r="G161" s="19" t="n">
        <v>0.316427303351796</v>
      </c>
      <c r="H161" s="19" t="n">
        <v>0.422410351491285</v>
      </c>
      <c r="I161" s="19" t="n">
        <v>0.365315865701103</v>
      </c>
      <c r="J161" s="19" t="n">
        <v>0.406363313311097</v>
      </c>
      <c r="K161" s="19" t="n">
        <v>0.531414065359978</v>
      </c>
      <c r="L161" s="19" t="n">
        <v>0.508951136215335</v>
      </c>
      <c r="M161" s="19"/>
      <c r="N161" s="19" t="n">
        <v>0.494642474230337</v>
      </c>
      <c r="O161" s="19" t="n">
        <v>0.366156730807719</v>
      </c>
      <c r="P161" s="19" t="n">
        <v>0.432295328191842</v>
      </c>
      <c r="Q161" s="19" t="n">
        <v>0.492688329378492</v>
      </c>
      <c r="R161" s="19" t="n">
        <v>0.484044557235647</v>
      </c>
      <c r="S161" s="19"/>
      <c r="T161" s="19" t="n">
        <v>0.398965290537896</v>
      </c>
      <c r="U161" s="19" t="n">
        <v>0.480020960936619</v>
      </c>
      <c r="V161" s="19" t="n">
        <v>0.420018726734914</v>
      </c>
      <c r="W161" s="19" t="n">
        <v>0.397129894458001</v>
      </c>
      <c r="X161" s="19"/>
      <c r="Y161" s="19" t="n">
        <v>0.387329735218521</v>
      </c>
      <c r="Z161" s="19" t="n">
        <v>0.533585269013253</v>
      </c>
      <c r="AA161" s="19" t="n">
        <v>0.517005854606067</v>
      </c>
      <c r="AB161" s="19" t="n">
        <v>0.451581707314436</v>
      </c>
      <c r="AC161" s="19" t="n">
        <v>0.330951994951976</v>
      </c>
      <c r="AD161" s="19" t="n">
        <v>0.435557295749509</v>
      </c>
      <c r="AE161" s="19"/>
      <c r="AF161" s="19" t="n">
        <v>0.434864847668935</v>
      </c>
      <c r="AG161" s="19"/>
      <c r="AH161" s="19" t="n">
        <v>0.437949101583525</v>
      </c>
      <c r="AI161" s="19"/>
      <c r="AJ161" s="19" t="n">
        <v>0.54814027058297</v>
      </c>
      <c r="AK161" s="19" t="n">
        <v>0.373022499696229</v>
      </c>
      <c r="AL161" s="19" t="n">
        <v>0.468321188488027</v>
      </c>
    </row>
    <row r="162">
      <c r="B162" t="s">
        <v>134</v>
      </c>
      <c r="C162" s="19" t="n">
        <v>0.229805948414092</v>
      </c>
      <c r="D162" s="19" t="n">
        <v>0.239213192564364</v>
      </c>
      <c r="E162" s="19" t="n">
        <v>0.220649991107358</v>
      </c>
      <c r="F162" s="19"/>
      <c r="G162" s="19" t="n">
        <v>0.25995227372187</v>
      </c>
      <c r="H162" s="19" t="n">
        <v>0.245429600603227</v>
      </c>
      <c r="I162" s="19" t="n">
        <v>0.186024190507628</v>
      </c>
      <c r="J162" s="19" t="n">
        <v>0.228344995152693</v>
      </c>
      <c r="K162" s="19" t="n">
        <v>0.203760781124397</v>
      </c>
      <c r="L162" s="19" t="n">
        <v>0.257804993995783</v>
      </c>
      <c r="M162" s="19"/>
      <c r="N162" s="19" t="n">
        <v>0.247471048754247</v>
      </c>
      <c r="O162" s="19" t="n">
        <v>0.225638978689432</v>
      </c>
      <c r="P162" s="19" t="n">
        <v>0.234427166566916</v>
      </c>
      <c r="Q162" s="19" t="n">
        <v>0.212620972980702</v>
      </c>
      <c r="R162" s="19" t="n">
        <v>0.23877104687981</v>
      </c>
      <c r="S162" s="19"/>
      <c r="T162" s="19" t="n">
        <v>0.253791523231043</v>
      </c>
      <c r="U162" s="19" t="n">
        <v>0.234354901504146</v>
      </c>
      <c r="V162" s="19" t="n">
        <v>0.242093156970113</v>
      </c>
      <c r="W162" s="19" t="n">
        <v>0.188722855813603</v>
      </c>
      <c r="X162" s="19"/>
      <c r="Y162" s="19" t="n">
        <v>0.223347852535681</v>
      </c>
      <c r="Z162" s="19" t="n">
        <v>0.212707460865544</v>
      </c>
      <c r="AA162" s="19" t="n">
        <v>0.236977538493913</v>
      </c>
      <c r="AB162" s="19" t="n">
        <v>0.185637888324127</v>
      </c>
      <c r="AC162" s="19" t="n">
        <v>0.227921873417137</v>
      </c>
      <c r="AD162" s="19" t="n">
        <v>0.461260088802399</v>
      </c>
      <c r="AE162" s="19"/>
      <c r="AF162" s="19" t="n">
        <v>0.230186212282862</v>
      </c>
      <c r="AG162" s="19"/>
      <c r="AH162" s="19" t="n">
        <v>0.229805948414092</v>
      </c>
      <c r="AI162" s="19"/>
      <c r="AJ162" s="19" t="n">
        <v>0.192442249438439</v>
      </c>
      <c r="AK162" s="19" t="n">
        <v>0.241590927824385</v>
      </c>
      <c r="AL162" s="19" t="n">
        <v>0.27780575801586</v>
      </c>
    </row>
    <row r="163">
      <c r="B163" t="s">
        <v>135</v>
      </c>
      <c r="C163" s="19" t="n">
        <v>0.047386980739679</v>
      </c>
      <c r="D163" s="19" t="n">
        <v>0.0585919215013986</v>
      </c>
      <c r="E163" s="19" t="n">
        <v>0.0339230841324448</v>
      </c>
      <c r="F163" s="19"/>
      <c r="G163" s="19" t="n">
        <v>0.1342160837927</v>
      </c>
      <c r="H163" s="19" t="n">
        <v>0.0540909645694135</v>
      </c>
      <c r="I163" s="19" t="n">
        <v>0.0653851509154456</v>
      </c>
      <c r="J163" s="19" t="n">
        <v>0.0371071100088781</v>
      </c>
      <c r="K163" s="19" t="n">
        <v>0.0256289017243479</v>
      </c>
      <c r="L163" s="19" t="n">
        <v>0.01619865880906</v>
      </c>
      <c r="M163" s="19"/>
      <c r="N163" s="19" t="n">
        <v>0.0221248463956869</v>
      </c>
      <c r="O163" s="19" t="n">
        <v>0.0520964451856143</v>
      </c>
      <c r="P163" s="19" t="n">
        <v>0.0587525834604703</v>
      </c>
      <c r="Q163" s="19" t="n">
        <v>0.0487350951841183</v>
      </c>
      <c r="R163" s="19" t="n">
        <v>0.0335807640213627</v>
      </c>
      <c r="S163" s="19"/>
      <c r="T163" s="19" t="n">
        <v>0.0799638945117728</v>
      </c>
      <c r="U163" s="19" t="n">
        <v>0.0535056833663524</v>
      </c>
      <c r="V163" s="19" t="n">
        <v>0.0622475006490368</v>
      </c>
      <c r="W163" s="19" t="n">
        <v>0.0223682878051428</v>
      </c>
      <c r="X163" s="19"/>
      <c r="Y163" s="19" t="n">
        <v>0.0498607991277095</v>
      </c>
      <c r="Z163" s="19" t="n">
        <v>0.0512138250862202</v>
      </c>
      <c r="AA163" s="19" t="n">
        <v>0.0138228924790011</v>
      </c>
      <c r="AB163" s="19" t="n">
        <v>0.045070904229232</v>
      </c>
      <c r="AC163" s="19" t="n">
        <v>0.190700962244921</v>
      </c>
      <c r="AD163" s="19" t="n">
        <v>0</v>
      </c>
      <c r="AE163" s="19"/>
      <c r="AF163" s="19" t="n">
        <v>0.0443077939617735</v>
      </c>
      <c r="AG163" s="19"/>
      <c r="AH163" s="19" t="n">
        <v>0.047386980739679</v>
      </c>
      <c r="AI163" s="19"/>
      <c r="AJ163" s="19" t="n">
        <v>0.0303410820626391</v>
      </c>
      <c r="AK163" s="19" t="n">
        <v>0.0567092576936304</v>
      </c>
      <c r="AL163" s="19" t="n">
        <v>0.0467999462530748</v>
      </c>
    </row>
    <row r="164">
      <c r="B164" t="s">
        <v>136</v>
      </c>
      <c r="C164" s="19" t="n">
        <v>0.0124548501228065</v>
      </c>
      <c r="D164" s="19" t="n">
        <v>0.0148213037695963</v>
      </c>
      <c r="E164" s="19" t="n">
        <v>0.0100569953798506</v>
      </c>
      <c r="F164" s="19"/>
      <c r="G164" s="19" t="n">
        <v>0.0126787959465556</v>
      </c>
      <c r="H164" s="19" t="n">
        <v>0.00924534776588639</v>
      </c>
      <c r="I164" s="19" t="n">
        <v>0.00160089803803304</v>
      </c>
      <c r="J164" s="19" t="n">
        <v>0.0161314910907044</v>
      </c>
      <c r="K164" s="19" t="n">
        <v>0</v>
      </c>
      <c r="L164" s="19" t="n">
        <v>0.0288698672125106</v>
      </c>
      <c r="M164" s="19"/>
      <c r="N164" s="19" t="n">
        <v>0</v>
      </c>
      <c r="O164" s="19" t="n">
        <v>0.0210025688991395</v>
      </c>
      <c r="P164" s="19" t="n">
        <v>0.00317161318710337</v>
      </c>
      <c r="Q164" s="19" t="n">
        <v>0.0119893704985944</v>
      </c>
      <c r="R164" s="19" t="n">
        <v>0.0185121565396582</v>
      </c>
      <c r="S164" s="19"/>
      <c r="T164" s="19" t="n">
        <v>0.00756582656468027</v>
      </c>
      <c r="U164" s="19" t="n">
        <v>0.0253106184893287</v>
      </c>
      <c r="V164" s="19" t="n">
        <v>0.00693420186242732</v>
      </c>
      <c r="W164" s="19" t="n">
        <v>0.000983080523208323</v>
      </c>
      <c r="X164" s="19"/>
      <c r="Y164" s="19" t="n">
        <v>0.0061302944305203</v>
      </c>
      <c r="Z164" s="19" t="n">
        <v>0.012863025147399</v>
      </c>
      <c r="AA164" s="19" t="n">
        <v>0.0277060133532282</v>
      </c>
      <c r="AB164" s="19" t="n">
        <v>0</v>
      </c>
      <c r="AC164" s="19" t="n">
        <v>0.0233688814577307</v>
      </c>
      <c r="AD164" s="19" t="n">
        <v>0</v>
      </c>
      <c r="AE164" s="19"/>
      <c r="AF164" s="19" t="n">
        <v>0.00605945060954966</v>
      </c>
      <c r="AG164" s="19"/>
      <c r="AH164" s="19" t="n">
        <v>0.0124548501228065</v>
      </c>
      <c r="AI164" s="19"/>
      <c r="AJ164" s="19" t="n">
        <v>0</v>
      </c>
      <c r="AK164" s="19" t="n">
        <v>0.0187657895513298</v>
      </c>
      <c r="AL164" s="19" t="n">
        <v>0.0148782046642441</v>
      </c>
    </row>
    <row r="165">
      <c r="B165" t="s">
        <v>56</v>
      </c>
      <c r="C165" s="19" t="n">
        <v>0.0360866162548707</v>
      </c>
      <c r="D165" s="19" t="n">
        <v>0.0359108680795836</v>
      </c>
      <c r="E165" s="19" t="n">
        <v>0.0363419065789209</v>
      </c>
      <c r="F165" s="19"/>
      <c r="G165" s="19" t="n">
        <v>0.0434299966857581</v>
      </c>
      <c r="H165" s="19" t="n">
        <v>0</v>
      </c>
      <c r="I165" s="19" t="n">
        <v>0.0323270007266321</v>
      </c>
      <c r="J165" s="19" t="n">
        <v>0.0475565670368356</v>
      </c>
      <c r="K165" s="19" t="n">
        <v>0.0317100818403082</v>
      </c>
      <c r="L165" s="19" t="n">
        <v>0.0561151355827799</v>
      </c>
      <c r="M165" s="19"/>
      <c r="N165" s="19" t="n">
        <v>0.0211942147416982</v>
      </c>
      <c r="O165" s="19" t="n">
        <v>0.0622975838358825</v>
      </c>
      <c r="P165" s="19" t="n">
        <v>0.0342377778443076</v>
      </c>
      <c r="Q165" s="19" t="n">
        <v>0.0312087096731495</v>
      </c>
      <c r="R165" s="19" t="n">
        <v>0.00674476490332218</v>
      </c>
      <c r="S165" s="19"/>
      <c r="T165" s="19" t="n">
        <v>0.105984943936593</v>
      </c>
      <c r="U165" s="19" t="n">
        <v>0.0322616914040766</v>
      </c>
      <c r="V165" s="19" t="n">
        <v>0.0218531251576365</v>
      </c>
      <c r="W165" s="19" t="n">
        <v>0.00332568415047496</v>
      </c>
      <c r="X165" s="19"/>
      <c r="Y165" s="19" t="n">
        <v>0.0162009957200277</v>
      </c>
      <c r="Z165" s="19" t="n">
        <v>0.00579705478905867</v>
      </c>
      <c r="AA165" s="19" t="n">
        <v>0.0547324419288925</v>
      </c>
      <c r="AB165" s="19" t="n">
        <v>0.0639244328922104</v>
      </c>
      <c r="AC165" s="19" t="n">
        <v>0.0800478569524447</v>
      </c>
      <c r="AD165" s="19" t="n">
        <v>0.0594300857986061</v>
      </c>
      <c r="AE165" s="19"/>
      <c r="AF165" s="19" t="n">
        <v>0.0325728484611093</v>
      </c>
      <c r="AG165" s="19"/>
      <c r="AH165" s="19" t="n">
        <v>0.0360866162548707</v>
      </c>
      <c r="AI165" s="19"/>
      <c r="AJ165" s="19" t="n">
        <v>0.0182570800970359</v>
      </c>
      <c r="AK165" s="19" t="n">
        <v>0.0485035481960893</v>
      </c>
      <c r="AL165" s="19" t="n">
        <v>0.0202797310737031</v>
      </c>
    </row>
    <row r="166">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row>
    <row r="167">
      <c r="B167" s="7" t="s">
        <v>141</v>
      </c>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row>
    <row r="168">
      <c r="B168" s="26" t="s">
        <v>119</v>
      </c>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row>
    <row r="169">
      <c r="B169" t="s">
        <v>132</v>
      </c>
      <c r="C169" s="19" t="n">
        <v>0.230884948079948</v>
      </c>
      <c r="D169" s="19" t="n">
        <v>0.234310207127158</v>
      </c>
      <c r="E169" s="19" t="n">
        <v>0.227858281656284</v>
      </c>
      <c r="F169" s="19"/>
      <c r="G169" s="19" t="n">
        <v>0.313257893199134</v>
      </c>
      <c r="H169" s="19" t="n">
        <v>0.334240495047959</v>
      </c>
      <c r="I169" s="19" t="n">
        <v>0.264823920484716</v>
      </c>
      <c r="J169" s="19" t="n">
        <v>0.211075285775303</v>
      </c>
      <c r="K169" s="19" t="n">
        <v>0.205491936198286</v>
      </c>
      <c r="L169" s="19" t="n">
        <v>0.130749459179152</v>
      </c>
      <c r="M169" s="19"/>
      <c r="N169" s="19" t="n">
        <v>0.243637331558816</v>
      </c>
      <c r="O169" s="19" t="n">
        <v>0.252061685313217</v>
      </c>
      <c r="P169" s="19" t="n">
        <v>0.231332400566081</v>
      </c>
      <c r="Q169" s="19" t="n">
        <v>0.143155939448098</v>
      </c>
      <c r="R169" s="19" t="n">
        <v>0.277761769998918</v>
      </c>
      <c r="S169" s="19"/>
      <c r="T169" s="19" t="n">
        <v>0.17748118009825</v>
      </c>
      <c r="U169" s="19" t="n">
        <v>0.178953458364742</v>
      </c>
      <c r="V169" s="19" t="n">
        <v>0.196416041477798</v>
      </c>
      <c r="W169" s="19" t="n">
        <v>0.352966533525993</v>
      </c>
      <c r="X169" s="19"/>
      <c r="Y169" s="19" t="n">
        <v>0.284710310279306</v>
      </c>
      <c r="Z169" s="19" t="n">
        <v>0.241750041279792</v>
      </c>
      <c r="AA169" s="19" t="n">
        <v>0.14517406403734</v>
      </c>
      <c r="AB169" s="19" t="n">
        <v>0.308744516880902</v>
      </c>
      <c r="AC169" s="19" t="n">
        <v>0.171469874335376</v>
      </c>
      <c r="AD169" s="19" t="n">
        <v>0</v>
      </c>
      <c r="AE169" s="19"/>
      <c r="AF169" s="19" t="n">
        <v>0.224424712683124</v>
      </c>
      <c r="AG169" s="19"/>
      <c r="AH169" s="19" t="n">
        <v>0.230884948079948</v>
      </c>
      <c r="AI169" s="19"/>
      <c r="AJ169" s="19" t="n">
        <v>0.195400522971675</v>
      </c>
      <c r="AK169" s="19" t="n">
        <v>0.254485216591815</v>
      </c>
      <c r="AL169" s="19" t="n">
        <v>0.205762618421172</v>
      </c>
    </row>
    <row r="170">
      <c r="B170" t="s">
        <v>133</v>
      </c>
      <c r="C170" s="19" t="n">
        <v>0.493848930469115</v>
      </c>
      <c r="D170" s="19" t="n">
        <v>0.495091171834947</v>
      </c>
      <c r="E170" s="19" t="n">
        <v>0.493606787569829</v>
      </c>
      <c r="F170" s="19"/>
      <c r="G170" s="19" t="n">
        <v>0.440261600906074</v>
      </c>
      <c r="H170" s="19" t="n">
        <v>0.442961974181634</v>
      </c>
      <c r="I170" s="19" t="n">
        <v>0.49510698506406</v>
      </c>
      <c r="J170" s="19" t="n">
        <v>0.503008669966636</v>
      </c>
      <c r="K170" s="19" t="n">
        <v>0.571509087596787</v>
      </c>
      <c r="L170" s="19" t="n">
        <v>0.488697127088402</v>
      </c>
      <c r="M170" s="19"/>
      <c r="N170" s="19" t="n">
        <v>0.424269864368203</v>
      </c>
      <c r="O170" s="19" t="n">
        <v>0.521628177206961</v>
      </c>
      <c r="P170" s="19" t="n">
        <v>0.422719968800752</v>
      </c>
      <c r="Q170" s="19" t="n">
        <v>0.581528385509355</v>
      </c>
      <c r="R170" s="19" t="n">
        <v>0.497969329300471</v>
      </c>
      <c r="S170" s="19"/>
      <c r="T170" s="19" t="n">
        <v>0.433651862506059</v>
      </c>
      <c r="U170" s="19" t="n">
        <v>0.513634584764425</v>
      </c>
      <c r="V170" s="19" t="n">
        <v>0.545182654445517</v>
      </c>
      <c r="W170" s="19" t="n">
        <v>0.460373463377517</v>
      </c>
      <c r="X170" s="19"/>
      <c r="Y170" s="19" t="n">
        <v>0.474305594206958</v>
      </c>
      <c r="Z170" s="19" t="n">
        <v>0.604682872019165</v>
      </c>
      <c r="AA170" s="19" t="n">
        <v>0.505626019443814</v>
      </c>
      <c r="AB170" s="19" t="n">
        <v>0.46031993604515</v>
      </c>
      <c r="AC170" s="19" t="n">
        <v>0.47091584763067</v>
      </c>
      <c r="AD170" s="19" t="n">
        <v>0.521665971074882</v>
      </c>
      <c r="AE170" s="19"/>
      <c r="AF170" s="19" t="n">
        <v>0.525967350295006</v>
      </c>
      <c r="AG170" s="19"/>
      <c r="AH170" s="19" t="n">
        <v>0.493848930469115</v>
      </c>
      <c r="AI170" s="19"/>
      <c r="AJ170" s="19" t="n">
        <v>0.542171321042488</v>
      </c>
      <c r="AK170" s="19" t="n">
        <v>0.457229687960985</v>
      </c>
      <c r="AL170" s="19" t="n">
        <v>0.55359324075344</v>
      </c>
    </row>
    <row r="171">
      <c r="B171" t="s">
        <v>134</v>
      </c>
      <c r="C171" s="19" t="n">
        <v>0.214687582216814</v>
      </c>
      <c r="D171" s="19" t="n">
        <v>0.203274201633402</v>
      </c>
      <c r="E171" s="19" t="n">
        <v>0.22473947674231</v>
      </c>
      <c r="F171" s="19"/>
      <c r="G171" s="19" t="n">
        <v>0.13390058128622</v>
      </c>
      <c r="H171" s="19" t="n">
        <v>0.167304257895763</v>
      </c>
      <c r="I171" s="19" t="n">
        <v>0.200369263080183</v>
      </c>
      <c r="J171" s="19" t="n">
        <v>0.252412733615444</v>
      </c>
      <c r="K171" s="19" t="n">
        <v>0.186071915329049</v>
      </c>
      <c r="L171" s="19" t="n">
        <v>0.285844285436634</v>
      </c>
      <c r="M171" s="19"/>
      <c r="N171" s="19" t="n">
        <v>0.259467312664467</v>
      </c>
      <c r="O171" s="19" t="n">
        <v>0.157943498719092</v>
      </c>
      <c r="P171" s="19" t="n">
        <v>0.289280235252955</v>
      </c>
      <c r="Q171" s="19" t="n">
        <v>0.214572023742621</v>
      </c>
      <c r="R171" s="19" t="n">
        <v>0.177238320975636</v>
      </c>
      <c r="S171" s="19"/>
      <c r="T171" s="19" t="n">
        <v>0.341755814353464</v>
      </c>
      <c r="U171" s="19" t="n">
        <v>0.233757479161214</v>
      </c>
      <c r="V171" s="19" t="n">
        <v>0.193569420342184</v>
      </c>
      <c r="W171" s="19" t="n">
        <v>0.153584650465543</v>
      </c>
      <c r="X171" s="19"/>
      <c r="Y171" s="19" t="n">
        <v>0.198723605400124</v>
      </c>
      <c r="Z171" s="19" t="n">
        <v>0.115547570831071</v>
      </c>
      <c r="AA171" s="19" t="n">
        <v>0.266701308905313</v>
      </c>
      <c r="AB171" s="19" t="n">
        <v>0.209558706603975</v>
      </c>
      <c r="AC171" s="19" t="n">
        <v>0.206791932126559</v>
      </c>
      <c r="AD171" s="19" t="n">
        <v>0.290900445710876</v>
      </c>
      <c r="AE171" s="19"/>
      <c r="AF171" s="19" t="n">
        <v>0.191198316258495</v>
      </c>
      <c r="AG171" s="19"/>
      <c r="AH171" s="19" t="n">
        <v>0.214687582216814</v>
      </c>
      <c r="AI171" s="19"/>
      <c r="AJ171" s="19" t="n">
        <v>0.222379300297707</v>
      </c>
      <c r="AK171" s="19" t="n">
        <v>0.212884814450468</v>
      </c>
      <c r="AL171" s="19" t="n">
        <v>0.201254415188318</v>
      </c>
    </row>
    <row r="172">
      <c r="B172" t="s">
        <v>135</v>
      </c>
      <c r="C172" s="19" t="n">
        <v>0.0323501746385484</v>
      </c>
      <c r="D172" s="19" t="n">
        <v>0.0360130466985603</v>
      </c>
      <c r="E172" s="19" t="n">
        <v>0.0286659688785551</v>
      </c>
      <c r="F172" s="19"/>
      <c r="G172" s="19" t="n">
        <v>0.0383987271836119</v>
      </c>
      <c r="H172" s="19" t="n">
        <v>0.0463289353441296</v>
      </c>
      <c r="I172" s="19" t="n">
        <v>0.0242446038959445</v>
      </c>
      <c r="J172" s="19" t="n">
        <v>0.00889893785504091</v>
      </c>
      <c r="K172" s="19" t="n">
        <v>0.0255021123258485</v>
      </c>
      <c r="L172" s="19" t="n">
        <v>0.0481221420897473</v>
      </c>
      <c r="M172" s="19"/>
      <c r="N172" s="19" t="n">
        <v>0.0235243155642814</v>
      </c>
      <c r="O172" s="19" t="n">
        <v>0.0294532429037983</v>
      </c>
      <c r="P172" s="19" t="n">
        <v>0.0342349517436576</v>
      </c>
      <c r="Q172" s="19" t="n">
        <v>0.02671794026688</v>
      </c>
      <c r="R172" s="19" t="n">
        <v>0.0446180573119036</v>
      </c>
      <c r="S172" s="19"/>
      <c r="T172" s="19" t="n">
        <v>0</v>
      </c>
      <c r="U172" s="19" t="n">
        <v>0.0325170895566072</v>
      </c>
      <c r="V172" s="19" t="n">
        <v>0.0429699257309063</v>
      </c>
      <c r="W172" s="19" t="n">
        <v>0.0330753526309467</v>
      </c>
      <c r="X172" s="19"/>
      <c r="Y172" s="19" t="n">
        <v>0.0241895127111005</v>
      </c>
      <c r="Z172" s="19" t="n">
        <v>0.008458425148239</v>
      </c>
      <c r="AA172" s="19" t="n">
        <v>0.0427442730826412</v>
      </c>
      <c r="AB172" s="19" t="n">
        <v>0.0123053317191479</v>
      </c>
      <c r="AC172" s="19" t="n">
        <v>0.0707744889549504</v>
      </c>
      <c r="AD172" s="19" t="n">
        <v>0.128003497415635</v>
      </c>
      <c r="AE172" s="19"/>
      <c r="AF172" s="19" t="n">
        <v>0.0290070070845274</v>
      </c>
      <c r="AG172" s="19"/>
      <c r="AH172" s="19" t="n">
        <v>0.0323501746385484</v>
      </c>
      <c r="AI172" s="19"/>
      <c r="AJ172" s="19" t="n">
        <v>0.0169841871040927</v>
      </c>
      <c r="AK172" s="19" t="n">
        <v>0.0430042004481518</v>
      </c>
      <c r="AL172" s="19" t="n">
        <v>0.0189965046330021</v>
      </c>
    </row>
    <row r="173">
      <c r="B173" t="s">
        <v>136</v>
      </c>
      <c r="C173" s="19" t="n">
        <v>0.00917781686924411</v>
      </c>
      <c r="D173" s="19" t="n">
        <v>0.0133462504804966</v>
      </c>
      <c r="E173" s="19" t="n">
        <v>0.00492745039976587</v>
      </c>
      <c r="F173" s="19"/>
      <c r="G173" s="19" t="n">
        <v>0.0307512007392025</v>
      </c>
      <c r="H173" s="19" t="n">
        <v>0</v>
      </c>
      <c r="I173" s="19" t="n">
        <v>0</v>
      </c>
      <c r="J173" s="19" t="n">
        <v>0.00531069083081739</v>
      </c>
      <c r="K173" s="19" t="n">
        <v>0</v>
      </c>
      <c r="L173" s="19" t="n">
        <v>0.0228220306116798</v>
      </c>
      <c r="M173" s="19"/>
      <c r="N173" s="19" t="n">
        <v>0</v>
      </c>
      <c r="O173" s="19" t="n">
        <v>0.0165123423213546</v>
      </c>
      <c r="P173" s="19" t="n">
        <v>0.0128439718528844</v>
      </c>
      <c r="Q173" s="19" t="n">
        <v>0.00508154928985844</v>
      </c>
      <c r="R173" s="19" t="n">
        <v>0</v>
      </c>
      <c r="S173" s="19"/>
      <c r="T173" s="19" t="n">
        <v>0.0358327341116153</v>
      </c>
      <c r="U173" s="19" t="n">
        <v>0.0177577000909023</v>
      </c>
      <c r="V173" s="19" t="n">
        <v>0</v>
      </c>
      <c r="W173" s="19" t="n">
        <v>0</v>
      </c>
      <c r="X173" s="19"/>
      <c r="Y173" s="19" t="n">
        <v>0.00653565894019906</v>
      </c>
      <c r="Z173" s="19" t="n">
        <v>0.012863025147399</v>
      </c>
      <c r="AA173" s="19" t="n">
        <v>0.0194748515303798</v>
      </c>
      <c r="AB173" s="19" t="n">
        <v>0</v>
      </c>
      <c r="AC173" s="19" t="n">
        <v>0</v>
      </c>
      <c r="AD173" s="19" t="n">
        <v>0</v>
      </c>
      <c r="AE173" s="19"/>
      <c r="AF173" s="19" t="n">
        <v>0.00536326236987723</v>
      </c>
      <c r="AG173" s="19"/>
      <c r="AH173" s="19" t="n">
        <v>0.00917781686924411</v>
      </c>
      <c r="AI173" s="19"/>
      <c r="AJ173" s="19" t="n">
        <v>0.00295217170076296</v>
      </c>
      <c r="AK173" s="19" t="n">
        <v>0.0141555036284762</v>
      </c>
      <c r="AL173" s="19" t="n">
        <v>0</v>
      </c>
    </row>
    <row r="174">
      <c r="B174" t="s">
        <v>56</v>
      </c>
      <c r="C174" s="19" t="n">
        <v>0.0190505477263304</v>
      </c>
      <c r="D174" s="19" t="n">
        <v>0.0179651222254354</v>
      </c>
      <c r="E174" s="19" t="n">
        <v>0.0202020347532561</v>
      </c>
      <c r="F174" s="19"/>
      <c r="G174" s="19" t="n">
        <v>0.0434299966857581</v>
      </c>
      <c r="H174" s="19" t="n">
        <v>0.00916433753051407</v>
      </c>
      <c r="I174" s="19" t="n">
        <v>0.0154552274750967</v>
      </c>
      <c r="J174" s="19" t="n">
        <v>0.0192936819567589</v>
      </c>
      <c r="K174" s="19" t="n">
        <v>0.0114249485500299</v>
      </c>
      <c r="L174" s="19" t="n">
        <v>0.0237649555943852</v>
      </c>
      <c r="M174" s="19"/>
      <c r="N174" s="19" t="n">
        <v>0.0491011758442321</v>
      </c>
      <c r="O174" s="19" t="n">
        <v>0.0224010535355774</v>
      </c>
      <c r="P174" s="19" t="n">
        <v>0.00958847178367047</v>
      </c>
      <c r="Q174" s="19" t="n">
        <v>0.0289441617431865</v>
      </c>
      <c r="R174" s="19" t="n">
        <v>0.00241252241307102</v>
      </c>
      <c r="S174" s="19"/>
      <c r="T174" s="19" t="n">
        <v>0.0112784089306116</v>
      </c>
      <c r="U174" s="19" t="n">
        <v>0.023379688062109</v>
      </c>
      <c r="V174" s="19" t="n">
        <v>0.0218619580035944</v>
      </c>
      <c r="W174" s="19" t="n">
        <v>0</v>
      </c>
      <c r="X174" s="19"/>
      <c r="Y174" s="19" t="n">
        <v>0.0115353184623125</v>
      </c>
      <c r="Z174" s="19" t="n">
        <v>0.0166980655743339</v>
      </c>
      <c r="AA174" s="19" t="n">
        <v>0.0202794830005118</v>
      </c>
      <c r="AB174" s="19" t="n">
        <v>0.00907150875082565</v>
      </c>
      <c r="AC174" s="19" t="n">
        <v>0.0800478569524447</v>
      </c>
      <c r="AD174" s="19" t="n">
        <v>0.0594300857986061</v>
      </c>
      <c r="AE174" s="19"/>
      <c r="AF174" s="19" t="n">
        <v>0.0240393513089703</v>
      </c>
      <c r="AG174" s="19"/>
      <c r="AH174" s="19" t="n">
        <v>0.0190505477263304</v>
      </c>
      <c r="AI174" s="19"/>
      <c r="AJ174" s="19" t="n">
        <v>0.0201124968832745</v>
      </c>
      <c r="AK174" s="19" t="n">
        <v>0.0182405769201037</v>
      </c>
      <c r="AL174" s="19" t="n">
        <v>0.0203932210040675</v>
      </c>
    </row>
    <row r="175">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row>
    <row r="176">
      <c r="B176" s="7" t="s">
        <v>142</v>
      </c>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row>
    <row r="177">
      <c r="B177" s="26" t="s">
        <v>119</v>
      </c>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row>
    <row r="178">
      <c r="B178" t="s">
        <v>132</v>
      </c>
      <c r="C178" s="19" t="n">
        <v>0.249058923439277</v>
      </c>
      <c r="D178" s="19" t="n">
        <v>0.247791776852731</v>
      </c>
      <c r="E178" s="19" t="n">
        <v>0.250876359836666</v>
      </c>
      <c r="F178" s="19"/>
      <c r="G178" s="19" t="n">
        <v>0.228287228007988</v>
      </c>
      <c r="H178" s="19" t="n">
        <v>0.27129019129918</v>
      </c>
      <c r="I178" s="19" t="n">
        <v>0.287827709777755</v>
      </c>
      <c r="J178" s="19" t="n">
        <v>0.343560516362786</v>
      </c>
      <c r="K178" s="19" t="n">
        <v>0.18591690155148</v>
      </c>
      <c r="L178" s="19" t="n">
        <v>0.189387084296371</v>
      </c>
      <c r="M178" s="19"/>
      <c r="N178" s="19" t="n">
        <v>0.144810157101196</v>
      </c>
      <c r="O178" s="19" t="n">
        <v>0.308795418092189</v>
      </c>
      <c r="P178" s="19" t="n">
        <v>0.247917992800224</v>
      </c>
      <c r="Q178" s="19" t="n">
        <v>0.191906502656631</v>
      </c>
      <c r="R178" s="19" t="n">
        <v>0.259782251278716</v>
      </c>
      <c r="S178" s="19"/>
      <c r="T178" s="19" t="n">
        <v>0.222692169385072</v>
      </c>
      <c r="U178" s="19" t="n">
        <v>0.179365128691791</v>
      </c>
      <c r="V178" s="19" t="n">
        <v>0.277095458763811</v>
      </c>
      <c r="W178" s="19" t="n">
        <v>0.357192108568778</v>
      </c>
      <c r="X178" s="19"/>
      <c r="Y178" s="19" t="n">
        <v>0.311293731755054</v>
      </c>
      <c r="Z178" s="19" t="n">
        <v>0.188452202168167</v>
      </c>
      <c r="AA178" s="19" t="n">
        <v>0.180292984996254</v>
      </c>
      <c r="AB178" s="19" t="n">
        <v>0.286391936318442</v>
      </c>
      <c r="AC178" s="19" t="n">
        <v>0.158221258584929</v>
      </c>
      <c r="AD178" s="19" t="n">
        <v>0.0896534489411966</v>
      </c>
      <c r="AE178" s="19"/>
      <c r="AF178" s="19" t="n">
        <v>0.25648043659865</v>
      </c>
      <c r="AG178" s="19"/>
      <c r="AH178" s="19" t="n">
        <v>0.249058923439277</v>
      </c>
      <c r="AI178" s="19"/>
      <c r="AJ178" s="19" t="n">
        <v>0.222516399082219</v>
      </c>
      <c r="AK178" s="19" t="n">
        <v>0.273021094797179</v>
      </c>
      <c r="AL178" s="19" t="n">
        <v>0.194314788072546</v>
      </c>
    </row>
    <row r="179">
      <c r="B179" t="s">
        <v>133</v>
      </c>
      <c r="C179" s="19" t="n">
        <v>0.491133830417914</v>
      </c>
      <c r="D179" s="19" t="n">
        <v>0.476712085782137</v>
      </c>
      <c r="E179" s="19" t="n">
        <v>0.50692983954971</v>
      </c>
      <c r="F179" s="19"/>
      <c r="G179" s="19" t="n">
        <v>0.470008729015645</v>
      </c>
      <c r="H179" s="19" t="n">
        <v>0.450846471618666</v>
      </c>
      <c r="I179" s="19" t="n">
        <v>0.478746910163494</v>
      </c>
      <c r="J179" s="19" t="n">
        <v>0.434274054644474</v>
      </c>
      <c r="K179" s="19" t="n">
        <v>0.595154364979565</v>
      </c>
      <c r="L179" s="19" t="n">
        <v>0.504536732222225</v>
      </c>
      <c r="M179" s="19"/>
      <c r="N179" s="19" t="n">
        <v>0.493521092920619</v>
      </c>
      <c r="O179" s="19" t="n">
        <v>0.465093441574237</v>
      </c>
      <c r="P179" s="19" t="n">
        <v>0.480949585022461</v>
      </c>
      <c r="Q179" s="19" t="n">
        <v>0.529440301380386</v>
      </c>
      <c r="R179" s="19" t="n">
        <v>0.510181681943297</v>
      </c>
      <c r="S179" s="19"/>
      <c r="T179" s="19" t="n">
        <v>0.497728384293357</v>
      </c>
      <c r="U179" s="19" t="n">
        <v>0.556055934938789</v>
      </c>
      <c r="V179" s="19" t="n">
        <v>0.480365072005988</v>
      </c>
      <c r="W179" s="19" t="n">
        <v>0.435167421350518</v>
      </c>
      <c r="X179" s="19"/>
      <c r="Y179" s="19" t="n">
        <v>0.454750846948459</v>
      </c>
      <c r="Z179" s="19" t="n">
        <v>0.575830416814669</v>
      </c>
      <c r="AA179" s="19" t="n">
        <v>0.546479831438477</v>
      </c>
      <c r="AB179" s="19" t="n">
        <v>0.4783364467204</v>
      </c>
      <c r="AC179" s="19" t="n">
        <v>0.464940779782715</v>
      </c>
      <c r="AD179" s="19" t="n">
        <v>0.475192859530674</v>
      </c>
      <c r="AE179" s="19"/>
      <c r="AF179" s="19" t="n">
        <v>0.495041334855303</v>
      </c>
      <c r="AG179" s="19"/>
      <c r="AH179" s="19" t="n">
        <v>0.491133830417914</v>
      </c>
      <c r="AI179" s="19"/>
      <c r="AJ179" s="19" t="n">
        <v>0.576089911134528</v>
      </c>
      <c r="AK179" s="19" t="n">
        <v>0.438511490569273</v>
      </c>
      <c r="AL179" s="19" t="n">
        <v>0.52916544977849</v>
      </c>
    </row>
    <row r="180">
      <c r="B180" t="s">
        <v>134</v>
      </c>
      <c r="C180" s="19" t="n">
        <v>0.204588503277626</v>
      </c>
      <c r="D180" s="19" t="n">
        <v>0.197690862390552</v>
      </c>
      <c r="E180" s="19" t="n">
        <v>0.212080195681795</v>
      </c>
      <c r="F180" s="19"/>
      <c r="G180" s="19" t="n">
        <v>0.221407250691038</v>
      </c>
      <c r="H180" s="19" t="n">
        <v>0.219617477900161</v>
      </c>
      <c r="I180" s="19" t="n">
        <v>0.152585001668209</v>
      </c>
      <c r="J180" s="19" t="n">
        <v>0.197644534387321</v>
      </c>
      <c r="K180" s="19" t="n">
        <v>0.207503784918925</v>
      </c>
      <c r="L180" s="19" t="n">
        <v>0.227682697398173</v>
      </c>
      <c r="M180" s="19"/>
      <c r="N180" s="19" t="n">
        <v>0.301517500383614</v>
      </c>
      <c r="O180" s="19" t="n">
        <v>0.168470457682649</v>
      </c>
      <c r="P180" s="19" t="n">
        <v>0.199558561120824</v>
      </c>
      <c r="Q180" s="19" t="n">
        <v>0.219996521432423</v>
      </c>
      <c r="R180" s="19" t="n">
        <v>0.209392097050057</v>
      </c>
      <c r="S180" s="19"/>
      <c r="T180" s="19" t="n">
        <v>0.233811651827413</v>
      </c>
      <c r="U180" s="19" t="n">
        <v>0.197280013774919</v>
      </c>
      <c r="V180" s="19" t="n">
        <v>0.204322169545923</v>
      </c>
      <c r="W180" s="19" t="n">
        <v>0.18347694843978</v>
      </c>
      <c r="X180" s="19"/>
      <c r="Y180" s="19" t="n">
        <v>0.196997705392224</v>
      </c>
      <c r="Z180" s="19" t="n">
        <v>0.152811389235891</v>
      </c>
      <c r="AA180" s="19" t="n">
        <v>0.206331229896777</v>
      </c>
      <c r="AB180" s="19" t="n">
        <v>0.197740933801759</v>
      </c>
      <c r="AC180" s="19" t="n">
        <v>0.256534614865322</v>
      </c>
      <c r="AD180" s="19" t="n">
        <v>0.313683962572105</v>
      </c>
      <c r="AE180" s="19"/>
      <c r="AF180" s="19" t="n">
        <v>0.192727480376642</v>
      </c>
      <c r="AG180" s="19"/>
      <c r="AH180" s="19" t="n">
        <v>0.204588503277626</v>
      </c>
      <c r="AI180" s="19"/>
      <c r="AJ180" s="19" t="n">
        <v>0.157430052619054</v>
      </c>
      <c r="AK180" s="19" t="n">
        <v>0.223234549512142</v>
      </c>
      <c r="AL180" s="19" t="n">
        <v>0.243678149823608</v>
      </c>
    </row>
    <row r="181">
      <c r="B181" t="s">
        <v>135</v>
      </c>
      <c r="C181" s="19" t="n">
        <v>0.0260112603262248</v>
      </c>
      <c r="D181" s="19" t="n">
        <v>0.0400872040685679</v>
      </c>
      <c r="E181" s="19" t="n">
        <v>0.00956215086968496</v>
      </c>
      <c r="F181" s="19"/>
      <c r="G181" s="19" t="n">
        <v>0.036866795599571</v>
      </c>
      <c r="H181" s="19" t="n">
        <v>0.0490815216514791</v>
      </c>
      <c r="I181" s="19" t="n">
        <v>0.0597316363549919</v>
      </c>
      <c r="J181" s="19" t="n">
        <v>0.00584205306569809</v>
      </c>
      <c r="K181" s="19" t="n">
        <v>0</v>
      </c>
      <c r="L181" s="19" t="n">
        <v>0.0142705785802284</v>
      </c>
      <c r="M181" s="19"/>
      <c r="N181" s="19" t="n">
        <v>0.0389570348528725</v>
      </c>
      <c r="O181" s="19" t="n">
        <v>0.0154334722442806</v>
      </c>
      <c r="P181" s="19" t="n">
        <v>0.0418680901256066</v>
      </c>
      <c r="Q181" s="19" t="n">
        <v>0.0246309634975147</v>
      </c>
      <c r="R181" s="19" t="n">
        <v>0.0152094899683132</v>
      </c>
      <c r="S181" s="19"/>
      <c r="T181" s="19" t="n">
        <v>0.00866095585639701</v>
      </c>
      <c r="U181" s="19" t="n">
        <v>0.0174816221971158</v>
      </c>
      <c r="V181" s="19" t="n">
        <v>0.00992460147433319</v>
      </c>
      <c r="W181" s="19" t="n">
        <v>0.0241635216409244</v>
      </c>
      <c r="X181" s="19"/>
      <c r="Y181" s="19" t="n">
        <v>0.0255648512691209</v>
      </c>
      <c r="Z181" s="19" t="n">
        <v>0.0533449010595394</v>
      </c>
      <c r="AA181" s="19" t="n">
        <v>0.0121775929509241</v>
      </c>
      <c r="AB181" s="19" t="n">
        <v>0.0284591744085736</v>
      </c>
      <c r="AC181" s="19" t="n">
        <v>0.040255489814589</v>
      </c>
      <c r="AD181" s="19" t="n">
        <v>0.0620396431574184</v>
      </c>
      <c r="AE181" s="19"/>
      <c r="AF181" s="19" t="n">
        <v>0.0220456322321258</v>
      </c>
      <c r="AG181" s="19"/>
      <c r="AH181" s="19" t="n">
        <v>0.0260112603262248</v>
      </c>
      <c r="AI181" s="19"/>
      <c r="AJ181" s="19" t="n">
        <v>0.020351750019413</v>
      </c>
      <c r="AK181" s="19" t="n">
        <v>0.0307281502303201</v>
      </c>
      <c r="AL181" s="19" t="n">
        <v>0.016574747250971</v>
      </c>
    </row>
    <row r="182">
      <c r="B182" t="s">
        <v>136</v>
      </c>
      <c r="C182" s="19" t="n">
        <v>0.00903041265971252</v>
      </c>
      <c r="D182" s="19" t="n">
        <v>0.0130546315679278</v>
      </c>
      <c r="E182" s="19" t="n">
        <v>0.00492745039976587</v>
      </c>
      <c r="F182" s="19"/>
      <c r="G182" s="19" t="n">
        <v>0</v>
      </c>
      <c r="H182" s="19" t="n">
        <v>0</v>
      </c>
      <c r="I182" s="19" t="n">
        <v>0.0056535145604537</v>
      </c>
      <c r="J182" s="19" t="n">
        <v>0.00531069083081739</v>
      </c>
      <c r="K182" s="19" t="n">
        <v>0</v>
      </c>
      <c r="L182" s="19" t="n">
        <v>0.0310732425136979</v>
      </c>
      <c r="M182" s="19"/>
      <c r="N182" s="19" t="n">
        <v>0</v>
      </c>
      <c r="O182" s="19" t="n">
        <v>0.0128171366283964</v>
      </c>
      <c r="P182" s="19" t="n">
        <v>0.0128439718528844</v>
      </c>
      <c r="Q182" s="19" t="n">
        <v>0.00508154928985844</v>
      </c>
      <c r="R182" s="19" t="n">
        <v>0.00543447975961657</v>
      </c>
      <c r="S182" s="19"/>
      <c r="T182" s="19" t="n">
        <v>0.00847803745855714</v>
      </c>
      <c r="U182" s="19" t="n">
        <v>0.0242022824942588</v>
      </c>
      <c r="V182" s="19" t="n">
        <v>0.0064307402063505</v>
      </c>
      <c r="W182" s="19" t="n">
        <v>0</v>
      </c>
      <c r="X182" s="19"/>
      <c r="Y182" s="19" t="n">
        <v>0.0020692992611637</v>
      </c>
      <c r="Z182" s="19" t="n">
        <v>0.012863025147399</v>
      </c>
      <c r="AA182" s="19" t="n">
        <v>0.0265159045143008</v>
      </c>
      <c r="AB182" s="19" t="n">
        <v>0</v>
      </c>
      <c r="AC182" s="19" t="n">
        <v>0</v>
      </c>
      <c r="AD182" s="19" t="n">
        <v>0</v>
      </c>
      <c r="AE182" s="19"/>
      <c r="AF182" s="19" t="n">
        <v>0.00687933272735596</v>
      </c>
      <c r="AG182" s="19"/>
      <c r="AH182" s="19" t="n">
        <v>0.00903041265971252</v>
      </c>
      <c r="AI182" s="19"/>
      <c r="AJ182" s="19" t="n">
        <v>0.00295217170076296</v>
      </c>
      <c r="AK182" s="19" t="n">
        <v>0.0139025090210305</v>
      </c>
      <c r="AL182" s="19" t="n">
        <v>0</v>
      </c>
    </row>
    <row r="183">
      <c r="B183" t="s">
        <v>56</v>
      </c>
      <c r="C183" s="19" t="n">
        <v>0.0201770698792457</v>
      </c>
      <c r="D183" s="19" t="n">
        <v>0.0246634393380846</v>
      </c>
      <c r="E183" s="19" t="n">
        <v>0.0156240036623786</v>
      </c>
      <c r="F183" s="19"/>
      <c r="G183" s="19" t="n">
        <v>0.0434299966857581</v>
      </c>
      <c r="H183" s="19" t="n">
        <v>0.00916433753051407</v>
      </c>
      <c r="I183" s="19" t="n">
        <v>0.0154552274750967</v>
      </c>
      <c r="J183" s="19" t="n">
        <v>0.0133681507089038</v>
      </c>
      <c r="K183" s="19" t="n">
        <v>0.0114249485500299</v>
      </c>
      <c r="L183" s="19" t="n">
        <v>0.0330496649893051</v>
      </c>
      <c r="M183" s="19"/>
      <c r="N183" s="19" t="n">
        <v>0.0211942147416982</v>
      </c>
      <c r="O183" s="19" t="n">
        <v>0.0293900737782478</v>
      </c>
      <c r="P183" s="19" t="n">
        <v>0.0168617990779997</v>
      </c>
      <c r="Q183" s="19" t="n">
        <v>0.0289441617431865</v>
      </c>
      <c r="R183" s="19" t="n">
        <v>0</v>
      </c>
      <c r="S183" s="19"/>
      <c r="T183" s="19" t="n">
        <v>0.0286288011792035</v>
      </c>
      <c r="U183" s="19" t="n">
        <v>0.0256150179031258</v>
      </c>
      <c r="V183" s="19" t="n">
        <v>0.0218619580035944</v>
      </c>
      <c r="W183" s="19" t="n">
        <v>0</v>
      </c>
      <c r="X183" s="19"/>
      <c r="Y183" s="19" t="n">
        <v>0.00932356537397786</v>
      </c>
      <c r="Z183" s="19" t="n">
        <v>0.0166980655743339</v>
      </c>
      <c r="AA183" s="19" t="n">
        <v>0.0282024562032665</v>
      </c>
      <c r="AB183" s="19" t="n">
        <v>0.00907150875082565</v>
      </c>
      <c r="AC183" s="19" t="n">
        <v>0.0800478569524447</v>
      </c>
      <c r="AD183" s="19" t="n">
        <v>0.0594300857986061</v>
      </c>
      <c r="AE183" s="19"/>
      <c r="AF183" s="19" t="n">
        <v>0.0268257832099232</v>
      </c>
      <c r="AG183" s="19"/>
      <c r="AH183" s="19" t="n">
        <v>0.0201770698792457</v>
      </c>
      <c r="AI183" s="19"/>
      <c r="AJ183" s="19" t="n">
        <v>0.0206597154440221</v>
      </c>
      <c r="AK183" s="19" t="n">
        <v>0.0206022058700548</v>
      </c>
      <c r="AL183" s="19" t="n">
        <v>0.016266865074385</v>
      </c>
    </row>
    <row r="184">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row>
    <row r="185">
      <c r="B185" s="7" t="s">
        <v>143</v>
      </c>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row>
    <row r="186">
      <c r="B186" s="26" t="s">
        <v>119</v>
      </c>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row>
    <row r="187">
      <c r="B187" t="s">
        <v>132</v>
      </c>
      <c r="C187" s="19" t="n">
        <v>0.259239012505684</v>
      </c>
      <c r="D187" s="19" t="n">
        <v>0.255092939500546</v>
      </c>
      <c r="E187" s="19" t="n">
        <v>0.264026422051623</v>
      </c>
      <c r="F187" s="19"/>
      <c r="G187" s="19" t="n">
        <v>0.30619888368666</v>
      </c>
      <c r="H187" s="19" t="n">
        <v>0.29149803734458</v>
      </c>
      <c r="I187" s="19" t="n">
        <v>0.32186345968964</v>
      </c>
      <c r="J187" s="19" t="n">
        <v>0.287835281460679</v>
      </c>
      <c r="K187" s="19" t="n">
        <v>0.24896214901517</v>
      </c>
      <c r="L187" s="19" t="n">
        <v>0.15695649855583</v>
      </c>
      <c r="M187" s="19"/>
      <c r="N187" s="19" t="n">
        <v>0.151123087732677</v>
      </c>
      <c r="O187" s="19" t="n">
        <v>0.332680029131587</v>
      </c>
      <c r="P187" s="19" t="n">
        <v>0.239150400115836</v>
      </c>
      <c r="Q187" s="19" t="n">
        <v>0.183417155548815</v>
      </c>
      <c r="R187" s="19" t="n">
        <v>0.29609555500616</v>
      </c>
      <c r="S187" s="19"/>
      <c r="T187" s="19" t="n">
        <v>0.221993913588351</v>
      </c>
      <c r="U187" s="19" t="n">
        <v>0.201022886387977</v>
      </c>
      <c r="V187" s="19" t="n">
        <v>0.280371778312819</v>
      </c>
      <c r="W187" s="19" t="n">
        <v>0.359161524184441</v>
      </c>
      <c r="X187" s="19"/>
      <c r="Y187" s="19" t="n">
        <v>0.315076095175142</v>
      </c>
      <c r="Z187" s="19" t="n">
        <v>0.264553524006369</v>
      </c>
      <c r="AA187" s="19" t="n">
        <v>0.151436952741126</v>
      </c>
      <c r="AB187" s="19" t="n">
        <v>0.346099325386182</v>
      </c>
      <c r="AC187" s="19" t="n">
        <v>0.244331106949858</v>
      </c>
      <c r="AD187" s="19" t="n">
        <v>0.0802123536021854</v>
      </c>
      <c r="AE187" s="19"/>
      <c r="AF187" s="19" t="n">
        <v>0.265690585069253</v>
      </c>
      <c r="AG187" s="19"/>
      <c r="AH187" s="19" t="n">
        <v>0.259239012505684</v>
      </c>
      <c r="AI187" s="19"/>
      <c r="AJ187" s="19" t="n">
        <v>0.233969214758165</v>
      </c>
      <c r="AK187" s="19" t="n">
        <v>0.27702037340329</v>
      </c>
      <c r="AL187" s="19" t="n">
        <v>0.23579395948103</v>
      </c>
    </row>
    <row r="188">
      <c r="B188" t="s">
        <v>133</v>
      </c>
      <c r="C188" s="19" t="n">
        <v>0.51111065385369</v>
      </c>
      <c r="D188" s="19" t="n">
        <v>0.495185712174747</v>
      </c>
      <c r="E188" s="19" t="n">
        <v>0.52848798424639</v>
      </c>
      <c r="F188" s="19"/>
      <c r="G188" s="19" t="n">
        <v>0.454982385134114</v>
      </c>
      <c r="H188" s="19" t="n">
        <v>0.523762913656457</v>
      </c>
      <c r="I188" s="19" t="n">
        <v>0.482725435316418</v>
      </c>
      <c r="J188" s="19" t="n">
        <v>0.50202622477672</v>
      </c>
      <c r="K188" s="19" t="n">
        <v>0.546686151697818</v>
      </c>
      <c r="L188" s="19" t="n">
        <v>0.527425367830759</v>
      </c>
      <c r="M188" s="19"/>
      <c r="N188" s="19" t="n">
        <v>0.640933080271818</v>
      </c>
      <c r="O188" s="19" t="n">
        <v>0.446291191924892</v>
      </c>
      <c r="P188" s="19" t="n">
        <v>0.453993806587758</v>
      </c>
      <c r="Q188" s="19" t="n">
        <v>0.614207176403855</v>
      </c>
      <c r="R188" s="19" t="n">
        <v>0.53641234488763</v>
      </c>
      <c r="S188" s="19"/>
      <c r="T188" s="19" t="n">
        <v>0.461328367158819</v>
      </c>
      <c r="U188" s="19" t="n">
        <v>0.560869084479879</v>
      </c>
      <c r="V188" s="19" t="n">
        <v>0.521784728215609</v>
      </c>
      <c r="W188" s="19" t="n">
        <v>0.496486121973156</v>
      </c>
      <c r="X188" s="19"/>
      <c r="Y188" s="19" t="n">
        <v>0.510404994494582</v>
      </c>
      <c r="Z188" s="19" t="n">
        <v>0.572388177605812</v>
      </c>
      <c r="AA188" s="19" t="n">
        <v>0.549554234810806</v>
      </c>
      <c r="AB188" s="19" t="n">
        <v>0.445794826464181</v>
      </c>
      <c r="AC188" s="19" t="n">
        <v>0.465679195925228</v>
      </c>
      <c r="AD188" s="19" t="n">
        <v>0.390978921085664</v>
      </c>
      <c r="AE188" s="19"/>
      <c r="AF188" s="19" t="n">
        <v>0.503617607076307</v>
      </c>
      <c r="AG188" s="19"/>
      <c r="AH188" s="19" t="n">
        <v>0.51111065385369</v>
      </c>
      <c r="AI188" s="19"/>
      <c r="AJ188" s="19" t="n">
        <v>0.607881467867933</v>
      </c>
      <c r="AK188" s="19" t="n">
        <v>0.451302521270248</v>
      </c>
      <c r="AL188" s="19" t="n">
        <v>0.553677199402772</v>
      </c>
    </row>
    <row r="189">
      <c r="B189" t="s">
        <v>134</v>
      </c>
      <c r="C189" s="19" t="n">
        <v>0.17680111328022</v>
      </c>
      <c r="D189" s="19" t="n">
        <v>0.188864591360861</v>
      </c>
      <c r="E189" s="19" t="n">
        <v>0.162727832578984</v>
      </c>
      <c r="F189" s="19"/>
      <c r="G189" s="19" t="n">
        <v>0.140818956324652</v>
      </c>
      <c r="H189" s="19" t="n">
        <v>0.154757667085513</v>
      </c>
      <c r="I189" s="19" t="n">
        <v>0.142562314599068</v>
      </c>
      <c r="J189" s="19" t="n">
        <v>0.174713320715138</v>
      </c>
      <c r="K189" s="19" t="n">
        <v>0.156825955803247</v>
      </c>
      <c r="L189" s="19" t="n">
        <v>0.248747007545616</v>
      </c>
      <c r="M189" s="19"/>
      <c r="N189" s="19" t="n">
        <v>0.186749617253807</v>
      </c>
      <c r="O189" s="19" t="n">
        <v>0.159763231973859</v>
      </c>
      <c r="P189" s="19" t="n">
        <v>0.241895469360194</v>
      </c>
      <c r="Q189" s="19" t="n">
        <v>0.150023975674932</v>
      </c>
      <c r="R189" s="19" t="n">
        <v>0.130785950137483</v>
      </c>
      <c r="S189" s="19"/>
      <c r="T189" s="19" t="n">
        <v>0.278057602753966</v>
      </c>
      <c r="U189" s="19" t="n">
        <v>0.164694155091779</v>
      </c>
      <c r="V189" s="19" t="n">
        <v>0.159079798445335</v>
      </c>
      <c r="W189" s="19" t="n">
        <v>0.127391965683495</v>
      </c>
      <c r="X189" s="19"/>
      <c r="Y189" s="19" t="n">
        <v>0.142644384127498</v>
      </c>
      <c r="Z189" s="19" t="n">
        <v>0.146392930949394</v>
      </c>
      <c r="AA189" s="19" t="n">
        <v>0.227516967680406</v>
      </c>
      <c r="AB189" s="19" t="n">
        <v>0.171269603627477</v>
      </c>
      <c r="AC189" s="19" t="n">
        <v>0.109361731258566</v>
      </c>
      <c r="AD189" s="19" t="n">
        <v>0.407338996356127</v>
      </c>
      <c r="AE189" s="19"/>
      <c r="AF189" s="19" t="n">
        <v>0.19106049784789</v>
      </c>
      <c r="AG189" s="19"/>
      <c r="AH189" s="19" t="n">
        <v>0.17680111328022</v>
      </c>
      <c r="AI189" s="19"/>
      <c r="AJ189" s="19" t="n">
        <v>0.12415101308033</v>
      </c>
      <c r="AK189" s="19" t="n">
        <v>0.205953561071191</v>
      </c>
      <c r="AL189" s="19" t="n">
        <v>0.172945025277744</v>
      </c>
    </row>
    <row r="190">
      <c r="B190" t="s">
        <v>135</v>
      </c>
      <c r="C190" s="19" t="n">
        <v>0.0196297596962269</v>
      </c>
      <c r="D190" s="19" t="n">
        <v>0.0236529232722419</v>
      </c>
      <c r="E190" s="19" t="n">
        <v>0.0155499897178334</v>
      </c>
      <c r="F190" s="19"/>
      <c r="G190" s="19" t="n">
        <v>0.0288498469317591</v>
      </c>
      <c r="H190" s="19" t="n">
        <v>0.0130436923997162</v>
      </c>
      <c r="I190" s="19" t="n">
        <v>0.0299998930681163</v>
      </c>
      <c r="J190" s="19" t="n">
        <v>0.0112362220786726</v>
      </c>
      <c r="K190" s="19" t="n">
        <v>0.00603066027114385</v>
      </c>
      <c r="L190" s="19" t="n">
        <v>0.0289832838063617</v>
      </c>
      <c r="M190" s="19"/>
      <c r="N190" s="19" t="n">
        <v>0</v>
      </c>
      <c r="O190" s="19" t="n">
        <v>0.00947905533873827</v>
      </c>
      <c r="P190" s="19" t="n">
        <v>0.0332686028804299</v>
      </c>
      <c r="Q190" s="19" t="n">
        <v>0.0191140245723255</v>
      </c>
      <c r="R190" s="19" t="n">
        <v>0.0267682522464356</v>
      </c>
      <c r="S190" s="19"/>
      <c r="T190" s="19" t="n">
        <v>0</v>
      </c>
      <c r="U190" s="19" t="n">
        <v>0.0342803783889309</v>
      </c>
      <c r="V190" s="19" t="n">
        <v>0.0132682458423486</v>
      </c>
      <c r="W190" s="19" t="n">
        <v>0.0122870091684528</v>
      </c>
      <c r="X190" s="19"/>
      <c r="Y190" s="19" t="n">
        <v>0.0136571629859903</v>
      </c>
      <c r="Z190" s="19" t="n">
        <v>0.012863025147399</v>
      </c>
      <c r="AA190" s="19" t="n">
        <v>0.0247324683151938</v>
      </c>
      <c r="AB190" s="19" t="n">
        <v>0.00919979832174846</v>
      </c>
      <c r="AC190" s="19" t="n">
        <v>0.053174501416683</v>
      </c>
      <c r="AD190" s="19" t="n">
        <v>0.0620396431574184</v>
      </c>
      <c r="AE190" s="19"/>
      <c r="AF190" s="19" t="n">
        <v>0.0185284769981373</v>
      </c>
      <c r="AG190" s="19"/>
      <c r="AH190" s="19" t="n">
        <v>0.0196297596962269</v>
      </c>
      <c r="AI190" s="19"/>
      <c r="AJ190" s="19" t="n">
        <v>0.0165845047876919</v>
      </c>
      <c r="AK190" s="19" t="n">
        <v>0.0224055924331457</v>
      </c>
      <c r="AL190" s="19" t="n">
        <v>0.0131971782565988</v>
      </c>
    </row>
    <row r="191">
      <c r="B191" t="s">
        <v>136</v>
      </c>
      <c r="C191" s="19" t="n">
        <v>0.00754556997999649</v>
      </c>
      <c r="D191" s="19" t="n">
        <v>0.0123969417841021</v>
      </c>
      <c r="E191" s="19" t="n">
        <v>0.00259229997054969</v>
      </c>
      <c r="F191" s="19"/>
      <c r="G191" s="19" t="n">
        <v>0</v>
      </c>
      <c r="H191" s="19" t="n">
        <v>0.0169376895137333</v>
      </c>
      <c r="I191" s="19" t="n">
        <v>0.0056535145604537</v>
      </c>
      <c r="J191" s="19" t="n">
        <v>0</v>
      </c>
      <c r="K191" s="19" t="n">
        <v>0</v>
      </c>
      <c r="L191" s="19" t="n">
        <v>0.0165024238040362</v>
      </c>
      <c r="M191" s="19"/>
      <c r="N191" s="19" t="n">
        <v>0</v>
      </c>
      <c r="O191" s="19" t="n">
        <v>0.0128171366283964</v>
      </c>
      <c r="P191" s="19" t="n">
        <v>0.00576194977857434</v>
      </c>
      <c r="Q191" s="19" t="n">
        <v>0.00530467860500792</v>
      </c>
      <c r="R191" s="19" t="n">
        <v>0.00731551731921379</v>
      </c>
      <c r="S191" s="19"/>
      <c r="T191" s="19" t="n">
        <v>0.00866095585639701</v>
      </c>
      <c r="U191" s="19" t="n">
        <v>0.0128891648067129</v>
      </c>
      <c r="V191" s="19" t="n">
        <v>0.0102056524654472</v>
      </c>
      <c r="W191" s="19" t="n">
        <v>0.00467337899045537</v>
      </c>
      <c r="X191" s="19"/>
      <c r="Y191" s="19" t="n">
        <v>0.00813884521777205</v>
      </c>
      <c r="Z191" s="19" t="n">
        <v>0</v>
      </c>
      <c r="AA191" s="19" t="n">
        <v>0.0140821059678421</v>
      </c>
      <c r="AB191" s="19" t="n">
        <v>0</v>
      </c>
      <c r="AC191" s="19" t="n">
        <v>0</v>
      </c>
      <c r="AD191" s="19" t="n">
        <v>0</v>
      </c>
      <c r="AE191" s="19"/>
      <c r="AF191" s="19" t="n">
        <v>0</v>
      </c>
      <c r="AG191" s="19"/>
      <c r="AH191" s="19" t="n">
        <v>0.00754556997999649</v>
      </c>
      <c r="AI191" s="19"/>
      <c r="AJ191" s="19" t="n">
        <v>0.00478621184197978</v>
      </c>
      <c r="AK191" s="19" t="n">
        <v>0.0103620862271678</v>
      </c>
      <c r="AL191" s="19" t="n">
        <v>0</v>
      </c>
    </row>
    <row r="192">
      <c r="B192" t="s">
        <v>56</v>
      </c>
      <c r="C192" s="19" t="n">
        <v>0.0256738906841824</v>
      </c>
      <c r="D192" s="19" t="n">
        <v>0.0248068919075019</v>
      </c>
      <c r="E192" s="19" t="n">
        <v>0.0266154714346206</v>
      </c>
      <c r="F192" s="19"/>
      <c r="G192" s="19" t="n">
        <v>0.0691499279228144</v>
      </c>
      <c r="H192" s="19" t="n">
        <v>0</v>
      </c>
      <c r="I192" s="19" t="n">
        <v>0.0171953827663042</v>
      </c>
      <c r="J192" s="19" t="n">
        <v>0.0241889509687908</v>
      </c>
      <c r="K192" s="19" t="n">
        <v>0.0414950832126202</v>
      </c>
      <c r="L192" s="19" t="n">
        <v>0.0213854184573971</v>
      </c>
      <c r="M192" s="19"/>
      <c r="N192" s="19" t="n">
        <v>0.0211942147416982</v>
      </c>
      <c r="O192" s="19" t="n">
        <v>0.0389693550025277</v>
      </c>
      <c r="P192" s="19" t="n">
        <v>0.025929771277208</v>
      </c>
      <c r="Q192" s="19" t="n">
        <v>0.0279329891950643</v>
      </c>
      <c r="R192" s="19" t="n">
        <v>0.00262238040307699</v>
      </c>
      <c r="S192" s="19"/>
      <c r="T192" s="19" t="n">
        <v>0.0299591606424671</v>
      </c>
      <c r="U192" s="19" t="n">
        <v>0.0262443308447218</v>
      </c>
      <c r="V192" s="19" t="n">
        <v>0.0152897967184415</v>
      </c>
      <c r="W192" s="19" t="n">
        <v>0</v>
      </c>
      <c r="X192" s="19"/>
      <c r="Y192" s="19" t="n">
        <v>0.0100785179990147</v>
      </c>
      <c r="Z192" s="19" t="n">
        <v>0.00380234229102629</v>
      </c>
      <c r="AA192" s="19" t="n">
        <v>0.0326772704846251</v>
      </c>
      <c r="AB192" s="19" t="n">
        <v>0.0276364462004115</v>
      </c>
      <c r="AC192" s="19" t="n">
        <v>0.127453464449664</v>
      </c>
      <c r="AD192" s="19" t="n">
        <v>0.0594300857986061</v>
      </c>
      <c r="AE192" s="19"/>
      <c r="AF192" s="19" t="n">
        <v>0.0211028330084134</v>
      </c>
      <c r="AG192" s="19"/>
      <c r="AH192" s="19" t="n">
        <v>0.0256738906841824</v>
      </c>
      <c r="AI192" s="19"/>
      <c r="AJ192" s="19" t="n">
        <v>0.0126275876639004</v>
      </c>
      <c r="AK192" s="19" t="n">
        <v>0.0329558655949568</v>
      </c>
      <c r="AL192" s="19" t="n">
        <v>0.0243866375818549</v>
      </c>
    </row>
    <row r="193">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row>
    <row r="194">
      <c r="B194" s="7" t="s">
        <v>144</v>
      </c>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row>
    <row r="195">
      <c r="B195" s="26" t="s">
        <v>119</v>
      </c>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row>
    <row r="196">
      <c r="B196" t="s">
        <v>132</v>
      </c>
      <c r="C196" s="19" t="n">
        <v>0.403185382143364</v>
      </c>
      <c r="D196" s="19" t="n">
        <v>0.368874342537186</v>
      </c>
      <c r="E196" s="19" t="n">
        <v>0.439169504399329</v>
      </c>
      <c r="F196" s="19"/>
      <c r="G196" s="19" t="n">
        <v>0.403707600093692</v>
      </c>
      <c r="H196" s="19" t="n">
        <v>0.501045706496009</v>
      </c>
      <c r="I196" s="19" t="n">
        <v>0.390482317454024</v>
      </c>
      <c r="J196" s="19" t="n">
        <v>0.458688069679099</v>
      </c>
      <c r="K196" s="19" t="n">
        <v>0.388008323125737</v>
      </c>
      <c r="L196" s="19" t="n">
        <v>0.312204058563469</v>
      </c>
      <c r="M196" s="19"/>
      <c r="N196" s="19" t="n">
        <v>0.364341608543875</v>
      </c>
      <c r="O196" s="19" t="n">
        <v>0.405868530711621</v>
      </c>
      <c r="P196" s="19" t="n">
        <v>0.399031789448268</v>
      </c>
      <c r="Q196" s="19" t="n">
        <v>0.381426663033826</v>
      </c>
      <c r="R196" s="19" t="n">
        <v>0.44649046757156</v>
      </c>
      <c r="S196" s="19"/>
      <c r="T196" s="19" t="n">
        <v>0.343566828124108</v>
      </c>
      <c r="U196" s="19" t="n">
        <v>0.343821154254774</v>
      </c>
      <c r="V196" s="19" t="n">
        <v>0.443846942813598</v>
      </c>
      <c r="W196" s="19" t="n">
        <v>0.445989272099184</v>
      </c>
      <c r="X196" s="19"/>
      <c r="Y196" s="19" t="n">
        <v>0.445580275639864</v>
      </c>
      <c r="Z196" s="19" t="n">
        <v>0.429432529758414</v>
      </c>
      <c r="AA196" s="19" t="n">
        <v>0.306767491760246</v>
      </c>
      <c r="AB196" s="19" t="n">
        <v>0.47356301187355</v>
      </c>
      <c r="AC196" s="19" t="n">
        <v>0.400799275719233</v>
      </c>
      <c r="AD196" s="19" t="n">
        <v>0.319475856747369</v>
      </c>
      <c r="AE196" s="19"/>
      <c r="AF196" s="19" t="n">
        <v>0.38442965361128</v>
      </c>
      <c r="AG196" s="19"/>
      <c r="AH196" s="19" t="n">
        <v>0.403185382143364</v>
      </c>
      <c r="AI196" s="19"/>
      <c r="AJ196" s="19" t="n">
        <v>0.336784943483267</v>
      </c>
      <c r="AK196" s="19" t="n">
        <v>0.428071733909016</v>
      </c>
      <c r="AL196" s="19" t="n">
        <v>0.466019265988227</v>
      </c>
    </row>
    <row r="197">
      <c r="B197" t="s">
        <v>133</v>
      </c>
      <c r="C197" s="19" t="n">
        <v>0.482377616577188</v>
      </c>
      <c r="D197" s="19" t="n">
        <v>0.490542668437966</v>
      </c>
      <c r="E197" s="19" t="n">
        <v>0.475020864220605</v>
      </c>
      <c r="F197" s="19"/>
      <c r="G197" s="19" t="n">
        <v>0.456818869231243</v>
      </c>
      <c r="H197" s="19" t="n">
        <v>0.421825200823904</v>
      </c>
      <c r="I197" s="19" t="n">
        <v>0.444483345125667</v>
      </c>
      <c r="J197" s="19" t="n">
        <v>0.476336576912732</v>
      </c>
      <c r="K197" s="19" t="n">
        <v>0.541951913936327</v>
      </c>
      <c r="L197" s="19" t="n">
        <v>0.525214028862501</v>
      </c>
      <c r="M197" s="19"/>
      <c r="N197" s="19" t="n">
        <v>0.405220180761115</v>
      </c>
      <c r="O197" s="19" t="n">
        <v>0.477846537933833</v>
      </c>
      <c r="P197" s="19" t="n">
        <v>0.499059312518853</v>
      </c>
      <c r="Q197" s="19" t="n">
        <v>0.51531168602774</v>
      </c>
      <c r="R197" s="19" t="n">
        <v>0.469811274901591</v>
      </c>
      <c r="S197" s="19"/>
      <c r="T197" s="19" t="n">
        <v>0.561294734660408</v>
      </c>
      <c r="U197" s="19" t="n">
        <v>0.498824926658545</v>
      </c>
      <c r="V197" s="19" t="n">
        <v>0.490598558540622</v>
      </c>
      <c r="W197" s="19" t="n">
        <v>0.443958077806808</v>
      </c>
      <c r="X197" s="19"/>
      <c r="Y197" s="19" t="n">
        <v>0.447860343291894</v>
      </c>
      <c r="Z197" s="19" t="n">
        <v>0.497205569219102</v>
      </c>
      <c r="AA197" s="19" t="n">
        <v>0.549261623494241</v>
      </c>
      <c r="AB197" s="19" t="n">
        <v>0.455041355931534</v>
      </c>
      <c r="AC197" s="19" t="n">
        <v>0.403699932643663</v>
      </c>
      <c r="AD197" s="19" t="n">
        <v>0.588861701015089</v>
      </c>
      <c r="AE197" s="19"/>
      <c r="AF197" s="19" t="n">
        <v>0.507039766808551</v>
      </c>
      <c r="AG197" s="19"/>
      <c r="AH197" s="19" t="n">
        <v>0.482377616577188</v>
      </c>
      <c r="AI197" s="19"/>
      <c r="AJ197" s="19" t="n">
        <v>0.539932213454866</v>
      </c>
      <c r="AK197" s="19" t="n">
        <v>0.456694336026158</v>
      </c>
      <c r="AL197" s="19" t="n">
        <v>0.451348499140378</v>
      </c>
    </row>
    <row r="198">
      <c r="B198" t="s">
        <v>134</v>
      </c>
      <c r="C198" s="19" t="n">
        <v>0.0819943041190577</v>
      </c>
      <c r="D198" s="19" t="n">
        <v>0.100820594917831</v>
      </c>
      <c r="E198" s="19" t="n">
        <v>0.0628825505742966</v>
      </c>
      <c r="F198" s="19"/>
      <c r="G198" s="19" t="n">
        <v>0.0960435339893069</v>
      </c>
      <c r="H198" s="19" t="n">
        <v>0.0510751615017984</v>
      </c>
      <c r="I198" s="19" t="n">
        <v>0.131494839298484</v>
      </c>
      <c r="J198" s="19" t="n">
        <v>0.0295978280621278</v>
      </c>
      <c r="K198" s="19" t="n">
        <v>0.0640619449416729</v>
      </c>
      <c r="L198" s="19" t="n">
        <v>0.113991497652499</v>
      </c>
      <c r="M198" s="19"/>
      <c r="N198" s="19" t="n">
        <v>0.159212188455091</v>
      </c>
      <c r="O198" s="19" t="n">
        <v>0.0811503485164742</v>
      </c>
      <c r="P198" s="19" t="n">
        <v>0.0813577673715205</v>
      </c>
      <c r="Q198" s="19" t="n">
        <v>0.0603458454866913</v>
      </c>
      <c r="R198" s="19" t="n">
        <v>0.0680831896498912</v>
      </c>
      <c r="S198" s="19"/>
      <c r="T198" s="19" t="n">
        <v>0.0667210349699185</v>
      </c>
      <c r="U198" s="19" t="n">
        <v>0.0996866684674251</v>
      </c>
      <c r="V198" s="19" t="n">
        <v>0.0596826808982511</v>
      </c>
      <c r="W198" s="19" t="n">
        <v>0.0873462495122681</v>
      </c>
      <c r="X198" s="19"/>
      <c r="Y198" s="19" t="n">
        <v>0.0821987893991317</v>
      </c>
      <c r="Z198" s="19" t="n">
        <v>0.031600625358575</v>
      </c>
      <c r="AA198" s="19" t="n">
        <v>0.102506953139354</v>
      </c>
      <c r="AB198" s="19" t="n">
        <v>0.0623241234440901</v>
      </c>
      <c r="AC198" s="19" t="n">
        <v>0.115452934684659</v>
      </c>
      <c r="AD198" s="19" t="n">
        <v>0.0322323564389359</v>
      </c>
      <c r="AE198" s="19"/>
      <c r="AF198" s="19" t="n">
        <v>0.0760880654277128</v>
      </c>
      <c r="AG198" s="19"/>
      <c r="AH198" s="19" t="n">
        <v>0.0819943041190577</v>
      </c>
      <c r="AI198" s="19"/>
      <c r="AJ198" s="19" t="n">
        <v>0.102144392473114</v>
      </c>
      <c r="AK198" s="19" t="n">
        <v>0.0743990307677522</v>
      </c>
      <c r="AL198" s="19" t="n">
        <v>0.0631726082230252</v>
      </c>
    </row>
    <row r="199">
      <c r="B199" t="s">
        <v>135</v>
      </c>
      <c r="C199" s="19" t="n">
        <v>0.0102291526484118</v>
      </c>
      <c r="D199" s="19" t="n">
        <v>0.0156693220604137</v>
      </c>
      <c r="E199" s="19" t="n">
        <v>0.00259229997054969</v>
      </c>
      <c r="F199" s="19"/>
      <c r="G199" s="19" t="n">
        <v>0</v>
      </c>
      <c r="H199" s="19" t="n">
        <v>0.0215363154636975</v>
      </c>
      <c r="I199" s="19" t="n">
        <v>0.0232464146716431</v>
      </c>
      <c r="J199" s="19" t="n">
        <v>0.0107731525584648</v>
      </c>
      <c r="K199" s="19" t="n">
        <v>0</v>
      </c>
      <c r="L199" s="19" t="n">
        <v>0.00403184450135294</v>
      </c>
      <c r="M199" s="19"/>
      <c r="N199" s="19" t="n">
        <v>0.0221248463956869</v>
      </c>
      <c r="O199" s="19" t="n">
        <v>0.00621650665088021</v>
      </c>
      <c r="P199" s="19" t="n">
        <v>0.00355401424741125</v>
      </c>
      <c r="Q199" s="19" t="n">
        <v>0.0179476678295699</v>
      </c>
      <c r="R199" s="19" t="n">
        <v>0.0132025454638864</v>
      </c>
      <c r="S199" s="19"/>
      <c r="T199" s="19" t="n">
        <v>0.0171389933149542</v>
      </c>
      <c r="U199" s="19" t="n">
        <v>0.00973633439208423</v>
      </c>
      <c r="V199" s="19" t="n">
        <v>0</v>
      </c>
      <c r="W199" s="19" t="n">
        <v>0.0199903868963822</v>
      </c>
      <c r="X199" s="19"/>
      <c r="Y199" s="19" t="n">
        <v>0.0180056456291156</v>
      </c>
      <c r="Z199" s="19" t="n">
        <v>0.0145460202924191</v>
      </c>
      <c r="AA199" s="19" t="n">
        <v>0.00344051650764337</v>
      </c>
      <c r="AB199" s="19" t="n">
        <v>0</v>
      </c>
      <c r="AC199" s="19" t="n">
        <v>0</v>
      </c>
      <c r="AD199" s="19" t="n">
        <v>0</v>
      </c>
      <c r="AE199" s="19"/>
      <c r="AF199" s="19" t="n">
        <v>0.00804350621417239</v>
      </c>
      <c r="AG199" s="19"/>
      <c r="AH199" s="19" t="n">
        <v>0.0102291526484118</v>
      </c>
      <c r="AI199" s="19"/>
      <c r="AJ199" s="19" t="n">
        <v>0.00531156382907545</v>
      </c>
      <c r="AK199" s="19" t="n">
        <v>0.012916910436719</v>
      </c>
      <c r="AL199" s="19" t="n">
        <v>0.0100691182645038</v>
      </c>
    </row>
    <row r="200">
      <c r="B200" t="s">
        <v>136</v>
      </c>
      <c r="C200" s="19" t="n">
        <v>0.00714976912502506</v>
      </c>
      <c r="D200" s="19" t="n">
        <v>0.00933403753429958</v>
      </c>
      <c r="E200" s="19" t="n">
        <v>0.00492745039976587</v>
      </c>
      <c r="F200" s="19"/>
      <c r="G200" s="19" t="n">
        <v>0</v>
      </c>
      <c r="H200" s="19" t="n">
        <v>0</v>
      </c>
      <c r="I200" s="19" t="n">
        <v>0</v>
      </c>
      <c r="J200" s="19" t="n">
        <v>0.00531069083081739</v>
      </c>
      <c r="K200" s="19" t="n">
        <v>0</v>
      </c>
      <c r="L200" s="19" t="n">
        <v>0.027041398012345</v>
      </c>
      <c r="M200" s="19"/>
      <c r="N200" s="19" t="n">
        <v>0</v>
      </c>
      <c r="O200" s="19" t="n">
        <v>0.0128171366283964</v>
      </c>
      <c r="P200" s="19" t="n">
        <v>0.00928995760547315</v>
      </c>
      <c r="Q200" s="19" t="n">
        <v>0.00508154928985844</v>
      </c>
      <c r="R200" s="19" t="n">
        <v>0</v>
      </c>
      <c r="S200" s="19"/>
      <c r="T200" s="19" t="n">
        <v>0</v>
      </c>
      <c r="U200" s="19" t="n">
        <v>0.0242022824942588</v>
      </c>
      <c r="V200" s="19" t="n">
        <v>0</v>
      </c>
      <c r="W200" s="19" t="n">
        <v>0</v>
      </c>
      <c r="X200" s="19"/>
      <c r="Y200" s="19" t="n">
        <v>0</v>
      </c>
      <c r="Z200" s="19" t="n">
        <v>0.012863025147399</v>
      </c>
      <c r="AA200" s="19" t="n">
        <v>0.0230753880066575</v>
      </c>
      <c r="AB200" s="19" t="n">
        <v>0</v>
      </c>
      <c r="AC200" s="19" t="n">
        <v>0</v>
      </c>
      <c r="AD200" s="19" t="n">
        <v>0</v>
      </c>
      <c r="AE200" s="19"/>
      <c r="AF200" s="19" t="n">
        <v>0.00387921124507913</v>
      </c>
      <c r="AG200" s="19"/>
      <c r="AH200" s="19" t="n">
        <v>0.00714976912502506</v>
      </c>
      <c r="AI200" s="19"/>
      <c r="AJ200" s="19" t="n">
        <v>0</v>
      </c>
      <c r="AK200" s="19" t="n">
        <v>0.0122713797581573</v>
      </c>
      <c r="AL200" s="19" t="n">
        <v>0</v>
      </c>
    </row>
    <row r="201">
      <c r="B201" t="s">
        <v>56</v>
      </c>
      <c r="C201" s="19" t="n">
        <v>0.0150637753869537</v>
      </c>
      <c r="D201" s="19" t="n">
        <v>0.0147590345123035</v>
      </c>
      <c r="E201" s="19" t="n">
        <v>0.0154073304354541</v>
      </c>
      <c r="F201" s="19"/>
      <c r="G201" s="19" t="n">
        <v>0.0434299966857581</v>
      </c>
      <c r="H201" s="19" t="n">
        <v>0.0045176157145919</v>
      </c>
      <c r="I201" s="19" t="n">
        <v>0.0102930834501827</v>
      </c>
      <c r="J201" s="19" t="n">
        <v>0.0192936819567589</v>
      </c>
      <c r="K201" s="19" t="n">
        <v>0.00597781799626279</v>
      </c>
      <c r="L201" s="19" t="n">
        <v>0.0175171724078323</v>
      </c>
      <c r="M201" s="19"/>
      <c r="N201" s="19" t="n">
        <v>0.0491011758442321</v>
      </c>
      <c r="O201" s="19" t="n">
        <v>0.0161009395587959</v>
      </c>
      <c r="P201" s="19" t="n">
        <v>0.00770715880847384</v>
      </c>
      <c r="Q201" s="19" t="n">
        <v>0.0198865883323147</v>
      </c>
      <c r="R201" s="19" t="n">
        <v>0.00241252241307102</v>
      </c>
      <c r="S201" s="19"/>
      <c r="T201" s="19" t="n">
        <v>0.0112784089306116</v>
      </c>
      <c r="U201" s="19" t="n">
        <v>0.0237286337329132</v>
      </c>
      <c r="V201" s="19" t="n">
        <v>0.00587181774752913</v>
      </c>
      <c r="W201" s="19" t="n">
        <v>0.00271601368535758</v>
      </c>
      <c r="X201" s="19"/>
      <c r="Y201" s="19" t="n">
        <v>0.00635494603999442</v>
      </c>
      <c r="Z201" s="19" t="n">
        <v>0.0143522302240909</v>
      </c>
      <c r="AA201" s="19" t="n">
        <v>0.0149480270918579</v>
      </c>
      <c r="AB201" s="19" t="n">
        <v>0.00907150875082565</v>
      </c>
      <c r="AC201" s="19" t="n">
        <v>0.0800478569524447</v>
      </c>
      <c r="AD201" s="19" t="n">
        <v>0.0594300857986061</v>
      </c>
      <c r="AE201" s="19"/>
      <c r="AF201" s="19" t="n">
        <v>0.0205197966932051</v>
      </c>
      <c r="AG201" s="19"/>
      <c r="AH201" s="19" t="n">
        <v>0.0150637753869537</v>
      </c>
      <c r="AI201" s="19"/>
      <c r="AJ201" s="19" t="n">
        <v>0.0158268867596775</v>
      </c>
      <c r="AK201" s="19" t="n">
        <v>0.0156466091021971</v>
      </c>
      <c r="AL201" s="19" t="n">
        <v>0.00939050838386577</v>
      </c>
    </row>
    <row r="202">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row>
    <row r="203">
      <c r="B203" s="7" t="s">
        <v>145</v>
      </c>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row>
    <row r="204">
      <c r="B204" s="26" t="s">
        <v>119</v>
      </c>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row>
    <row r="205">
      <c r="B205" t="s">
        <v>132</v>
      </c>
      <c r="C205" s="19" t="n">
        <v>0.452047565634893</v>
      </c>
      <c r="D205" s="19" t="n">
        <v>0.423799172172392</v>
      </c>
      <c r="E205" s="19" t="n">
        <v>0.481923962638717</v>
      </c>
      <c r="F205" s="19"/>
      <c r="G205" s="19" t="n">
        <v>0.471054178980503</v>
      </c>
      <c r="H205" s="19" t="n">
        <v>0.495173142450563</v>
      </c>
      <c r="I205" s="19" t="n">
        <v>0.498099801430024</v>
      </c>
      <c r="J205" s="19" t="n">
        <v>0.47553075763399</v>
      </c>
      <c r="K205" s="19" t="n">
        <v>0.452139092113435</v>
      </c>
      <c r="L205" s="19" t="n">
        <v>0.362182544818039</v>
      </c>
      <c r="M205" s="19"/>
      <c r="N205" s="19" t="n">
        <v>0.418626055984247</v>
      </c>
      <c r="O205" s="19" t="n">
        <v>0.482559336339129</v>
      </c>
      <c r="P205" s="19" t="n">
        <v>0.43211077625567</v>
      </c>
      <c r="Q205" s="19" t="n">
        <v>0.420466271988165</v>
      </c>
      <c r="R205" s="19" t="n">
        <v>0.479063265895331</v>
      </c>
      <c r="S205" s="19"/>
      <c r="T205" s="19" t="n">
        <v>0.340880023416989</v>
      </c>
      <c r="U205" s="19" t="n">
        <v>0.465140679086752</v>
      </c>
      <c r="V205" s="19" t="n">
        <v>0.452224799806607</v>
      </c>
      <c r="W205" s="19" t="n">
        <v>0.468315564354566</v>
      </c>
      <c r="X205" s="19"/>
      <c r="Y205" s="19" t="n">
        <v>0.480498200644128</v>
      </c>
      <c r="Z205" s="19" t="n">
        <v>0.530908175616933</v>
      </c>
      <c r="AA205" s="19" t="n">
        <v>0.347610607393749</v>
      </c>
      <c r="AB205" s="19" t="n">
        <v>0.56256699731089</v>
      </c>
      <c r="AC205" s="19" t="n">
        <v>0.38471369037913</v>
      </c>
      <c r="AD205" s="19" t="n">
        <v>0.500478229580732</v>
      </c>
      <c r="AE205" s="19"/>
      <c r="AF205" s="19" t="n">
        <v>0.464282864646195</v>
      </c>
      <c r="AG205" s="19"/>
      <c r="AH205" s="19" t="n">
        <v>0.452047565634893</v>
      </c>
      <c r="AI205" s="19"/>
      <c r="AJ205" s="19" t="n">
        <v>0.472891014312362</v>
      </c>
      <c r="AK205" s="19" t="n">
        <v>0.441410706340779</v>
      </c>
      <c r="AL205" s="19" t="n">
        <v>0.448421543123883</v>
      </c>
    </row>
    <row r="206">
      <c r="B206" t="s">
        <v>133</v>
      </c>
      <c r="C206" s="19" t="n">
        <v>0.439597961868665</v>
      </c>
      <c r="D206" s="19" t="n">
        <v>0.445184379480539</v>
      </c>
      <c r="E206" s="19" t="n">
        <v>0.43479312919375</v>
      </c>
      <c r="F206" s="19"/>
      <c r="G206" s="19" t="n">
        <v>0.362942390452651</v>
      </c>
      <c r="H206" s="19" t="n">
        <v>0.348556507468572</v>
      </c>
      <c r="I206" s="19" t="n">
        <v>0.420964700542914</v>
      </c>
      <c r="J206" s="19" t="n">
        <v>0.462644227636789</v>
      </c>
      <c r="K206" s="19" t="n">
        <v>0.475117416645384</v>
      </c>
      <c r="L206" s="19" t="n">
        <v>0.507622363780342</v>
      </c>
      <c r="M206" s="19"/>
      <c r="N206" s="19" t="n">
        <v>0.454376462760745</v>
      </c>
      <c r="O206" s="19" t="n">
        <v>0.401845658030103</v>
      </c>
      <c r="P206" s="19" t="n">
        <v>0.450151133856544</v>
      </c>
      <c r="Q206" s="19" t="n">
        <v>0.51970118556748</v>
      </c>
      <c r="R206" s="19" t="n">
        <v>0.398508104877305</v>
      </c>
      <c r="S206" s="19"/>
      <c r="T206" s="19" t="n">
        <v>0.52396111409617</v>
      </c>
      <c r="U206" s="19" t="n">
        <v>0.428346873171399</v>
      </c>
      <c r="V206" s="19" t="n">
        <v>0.485754784366398</v>
      </c>
      <c r="W206" s="19" t="n">
        <v>0.396361630677333</v>
      </c>
      <c r="X206" s="19"/>
      <c r="Y206" s="19" t="n">
        <v>0.397057123580843</v>
      </c>
      <c r="Z206" s="19" t="n">
        <v>0.396785193391439</v>
      </c>
      <c r="AA206" s="19" t="n">
        <v>0.532351014120301</v>
      </c>
      <c r="AB206" s="19" t="n">
        <v>0.398797885374907</v>
      </c>
      <c r="AC206" s="19" t="n">
        <v>0.486390494224305</v>
      </c>
      <c r="AD206" s="19" t="n">
        <v>0.407859328181726</v>
      </c>
      <c r="AE206" s="19"/>
      <c r="AF206" s="19" t="n">
        <v>0.44855231752695</v>
      </c>
      <c r="AG206" s="19"/>
      <c r="AH206" s="19" t="n">
        <v>0.439597961868665</v>
      </c>
      <c r="AI206" s="19"/>
      <c r="AJ206" s="19" t="n">
        <v>0.457071034327404</v>
      </c>
      <c r="AK206" s="19" t="n">
        <v>0.424481916309762</v>
      </c>
      <c r="AL206" s="19" t="n">
        <v>0.471884543678636</v>
      </c>
    </row>
    <row r="207">
      <c r="B207" t="s">
        <v>134</v>
      </c>
      <c r="C207" s="19" t="n">
        <v>0.0799035716232205</v>
      </c>
      <c r="D207" s="19" t="n">
        <v>0.0979544378752907</v>
      </c>
      <c r="E207" s="19" t="n">
        <v>0.0615816841097822</v>
      </c>
      <c r="F207" s="19"/>
      <c r="G207" s="19" t="n">
        <v>0.103699313620004</v>
      </c>
      <c r="H207" s="19" t="n">
        <v>0.133424059305245</v>
      </c>
      <c r="I207" s="19" t="n">
        <v>0.0423657765050468</v>
      </c>
      <c r="J207" s="19" t="n">
        <v>0.0484568640203173</v>
      </c>
      <c r="K207" s="19" t="n">
        <v>0.0612662346888938</v>
      </c>
      <c r="L207" s="19" t="n">
        <v>0.0959080430940778</v>
      </c>
      <c r="M207" s="19"/>
      <c r="N207" s="19" t="n">
        <v>0.0594670971776594</v>
      </c>
      <c r="O207" s="19" t="n">
        <v>0.0866769294435754</v>
      </c>
      <c r="P207" s="19" t="n">
        <v>0.097848254608598</v>
      </c>
      <c r="Q207" s="19" t="n">
        <v>0.0340375135205533</v>
      </c>
      <c r="R207" s="19" t="n">
        <v>0.0987085140873114</v>
      </c>
      <c r="S207" s="19"/>
      <c r="T207" s="19" t="n">
        <v>0.118369409654936</v>
      </c>
      <c r="U207" s="19" t="n">
        <v>0.0720310293613154</v>
      </c>
      <c r="V207" s="19" t="n">
        <v>0.0295020816740397</v>
      </c>
      <c r="W207" s="19" t="n">
        <v>0.121408743843324</v>
      </c>
      <c r="X207" s="19"/>
      <c r="Y207" s="19" t="n">
        <v>0.10141353304048</v>
      </c>
      <c r="Z207" s="19" t="n">
        <v>0.0577606106992087</v>
      </c>
      <c r="AA207" s="19" t="n">
        <v>0.0873721384875183</v>
      </c>
      <c r="AB207" s="19" t="n">
        <v>0.0295636085633776</v>
      </c>
      <c r="AC207" s="19" t="n">
        <v>0.0254790769863895</v>
      </c>
      <c r="AD207" s="19" t="n">
        <v>0.0322323564389359</v>
      </c>
      <c r="AE207" s="19"/>
      <c r="AF207" s="19" t="n">
        <v>0.0611162411706266</v>
      </c>
      <c r="AG207" s="19"/>
      <c r="AH207" s="19" t="n">
        <v>0.0799035716232205</v>
      </c>
      <c r="AI207" s="19"/>
      <c r="AJ207" s="19" t="n">
        <v>0.0384016974542248</v>
      </c>
      <c r="AK207" s="19" t="n">
        <v>0.107583759024278</v>
      </c>
      <c r="AL207" s="19" t="n">
        <v>0.0500777337650591</v>
      </c>
    </row>
    <row r="208">
      <c r="B208" t="s">
        <v>135</v>
      </c>
      <c r="C208" s="19" t="n">
        <v>0.00851823829100993</v>
      </c>
      <c r="D208" s="19" t="n">
        <v>0.00528492639392958</v>
      </c>
      <c r="E208" s="19" t="n">
        <v>0.00976161771026462</v>
      </c>
      <c r="F208" s="19"/>
      <c r="G208" s="19" t="n">
        <v>0.0188741202610836</v>
      </c>
      <c r="H208" s="19" t="n">
        <v>0.0045176157145919</v>
      </c>
      <c r="I208" s="19" t="n">
        <v>0.0211541460980704</v>
      </c>
      <c r="J208" s="19" t="n">
        <v>0</v>
      </c>
      <c r="K208" s="19" t="n">
        <v>0</v>
      </c>
      <c r="L208" s="19" t="n">
        <v>0.0102994579987159</v>
      </c>
      <c r="M208" s="19"/>
      <c r="N208" s="19" t="n">
        <v>0.035761210242215</v>
      </c>
      <c r="O208" s="19" t="n">
        <v>0</v>
      </c>
      <c r="P208" s="19" t="n">
        <v>0.00453941371694355</v>
      </c>
      <c r="Q208" s="19" t="n">
        <v>0.00671692280321084</v>
      </c>
      <c r="R208" s="19" t="n">
        <v>0.0172154154114209</v>
      </c>
      <c r="S208" s="19"/>
      <c r="T208" s="19" t="n">
        <v>0.00551104390129338</v>
      </c>
      <c r="U208" s="19" t="n">
        <v>0.0075070721772258</v>
      </c>
      <c r="V208" s="19" t="n">
        <v>0</v>
      </c>
      <c r="W208" s="19" t="n">
        <v>0.011945549803126</v>
      </c>
      <c r="X208" s="19"/>
      <c r="Y208" s="19" t="n">
        <v>0.00712009046074936</v>
      </c>
      <c r="Z208" s="19" t="n">
        <v>0.0145460202924191</v>
      </c>
      <c r="AA208" s="19" t="n">
        <v>0.00878889432677046</v>
      </c>
      <c r="AB208" s="19" t="n">
        <v>0</v>
      </c>
      <c r="AC208" s="19" t="n">
        <v>0.0233688814577307</v>
      </c>
      <c r="AD208" s="19" t="n">
        <v>0</v>
      </c>
      <c r="AE208" s="19"/>
      <c r="AF208" s="19" t="n">
        <v>0.00505583318646986</v>
      </c>
      <c r="AG208" s="19"/>
      <c r="AH208" s="19" t="n">
        <v>0.00851823829100993</v>
      </c>
      <c r="AI208" s="19"/>
      <c r="AJ208" s="19" t="n">
        <v>0.0118198190531427</v>
      </c>
      <c r="AK208" s="19" t="n">
        <v>0.00646042756021113</v>
      </c>
      <c r="AL208" s="19" t="n">
        <v>0.0100691182645038</v>
      </c>
    </row>
    <row r="209">
      <c r="B209" t="s">
        <v>136</v>
      </c>
      <c r="C209" s="19" t="n">
        <v>0.007363001173861</v>
      </c>
      <c r="D209" s="19" t="n">
        <v>0.0135006104117687</v>
      </c>
      <c r="E209" s="19" t="n">
        <v>0.00109192339238214</v>
      </c>
      <c r="F209" s="19"/>
      <c r="G209" s="19" t="n">
        <v>0</v>
      </c>
      <c r="H209" s="19" t="n">
        <v>0.0183286750610281</v>
      </c>
      <c r="I209" s="19" t="n">
        <v>0</v>
      </c>
      <c r="J209" s="19" t="n">
        <v>0</v>
      </c>
      <c r="K209" s="19" t="n">
        <v>0</v>
      </c>
      <c r="L209" s="19" t="n">
        <v>0.0188378613094673</v>
      </c>
      <c r="M209" s="19"/>
      <c r="N209" s="19" t="n">
        <v>0</v>
      </c>
      <c r="O209" s="19" t="n">
        <v>0.0128171366283964</v>
      </c>
      <c r="P209" s="19" t="n">
        <v>0.0115238995571487</v>
      </c>
      <c r="Q209" s="19" t="n">
        <v>0</v>
      </c>
      <c r="R209" s="19" t="n">
        <v>0.00308142752728281</v>
      </c>
      <c r="S209" s="19"/>
      <c r="T209" s="19" t="n">
        <v>0</v>
      </c>
      <c r="U209" s="19" t="n">
        <v>0.0128891648067129</v>
      </c>
      <c r="V209" s="19" t="n">
        <v>0.0204113049308945</v>
      </c>
      <c r="W209" s="19" t="n">
        <v>0.0019685113216521</v>
      </c>
      <c r="X209" s="19"/>
      <c r="Y209" s="19" t="n">
        <v>0.00656799946158249</v>
      </c>
      <c r="Z209" s="19" t="n">
        <v>0</v>
      </c>
      <c r="AA209" s="19" t="n">
        <v>0.016075017968121</v>
      </c>
      <c r="AB209" s="19" t="n">
        <v>0</v>
      </c>
      <c r="AC209" s="19" t="n">
        <v>0</v>
      </c>
      <c r="AD209" s="19" t="n">
        <v>0</v>
      </c>
      <c r="AE209" s="19"/>
      <c r="AF209" s="19" t="n">
        <v>0.00326565314556328</v>
      </c>
      <c r="AG209" s="19"/>
      <c r="AH209" s="19" t="n">
        <v>0.007363001173861</v>
      </c>
      <c r="AI209" s="19"/>
      <c r="AJ209" s="19" t="n">
        <v>0.00957242368395955</v>
      </c>
      <c r="AK209" s="19" t="n">
        <v>0.00653524460538674</v>
      </c>
      <c r="AL209" s="19" t="n">
        <v>0.00527044502475936</v>
      </c>
    </row>
    <row r="210">
      <c r="B210" t="s">
        <v>56</v>
      </c>
      <c r="C210" s="19" t="n">
        <v>0.0125696614083504</v>
      </c>
      <c r="D210" s="19" t="n">
        <v>0.0142764736660792</v>
      </c>
      <c r="E210" s="19" t="n">
        <v>0.0108476829551039</v>
      </c>
      <c r="F210" s="19"/>
      <c r="G210" s="19" t="n">
        <v>0.0434299966857581</v>
      </c>
      <c r="H210" s="19" t="n">
        <v>0</v>
      </c>
      <c r="I210" s="19" t="n">
        <v>0.0174155754239446</v>
      </c>
      <c r="J210" s="19" t="n">
        <v>0.0133681507089038</v>
      </c>
      <c r="K210" s="19" t="n">
        <v>0.0114772565522868</v>
      </c>
      <c r="L210" s="19" t="n">
        <v>0.00514972899935794</v>
      </c>
      <c r="M210" s="19"/>
      <c r="N210" s="19" t="n">
        <v>0.0317691738351339</v>
      </c>
      <c r="O210" s="19" t="n">
        <v>0.0161009395587959</v>
      </c>
      <c r="P210" s="19" t="n">
        <v>0.00382652200509613</v>
      </c>
      <c r="Q210" s="19" t="n">
        <v>0.0190781061205903</v>
      </c>
      <c r="R210" s="19" t="n">
        <v>0.00342327220134852</v>
      </c>
      <c r="S210" s="19"/>
      <c r="T210" s="19" t="n">
        <v>0.0112784089306116</v>
      </c>
      <c r="U210" s="19" t="n">
        <v>0.0140851813965949</v>
      </c>
      <c r="V210" s="19" t="n">
        <v>0.0121070292220609</v>
      </c>
      <c r="W210" s="19" t="n">
        <v>0</v>
      </c>
      <c r="X210" s="19"/>
      <c r="Y210" s="19" t="n">
        <v>0.00734305281221649</v>
      </c>
      <c r="Z210" s="19" t="n">
        <v>0</v>
      </c>
      <c r="AA210" s="19" t="n">
        <v>0.00780232770354077</v>
      </c>
      <c r="AB210" s="19" t="n">
        <v>0.00907150875082565</v>
      </c>
      <c r="AC210" s="19" t="n">
        <v>0.0800478569524447</v>
      </c>
      <c r="AD210" s="19" t="n">
        <v>0.0594300857986061</v>
      </c>
      <c r="AE210" s="19"/>
      <c r="AF210" s="19" t="n">
        <v>0.0177270903241947</v>
      </c>
      <c r="AG210" s="19"/>
      <c r="AH210" s="19" t="n">
        <v>0.0125696614083504</v>
      </c>
      <c r="AI210" s="19"/>
      <c r="AJ210" s="19" t="n">
        <v>0.0102440111689068</v>
      </c>
      <c r="AK210" s="19" t="n">
        <v>0.0135279461595833</v>
      </c>
      <c r="AL210" s="19" t="n">
        <v>0.0142766161431585</v>
      </c>
    </row>
    <row r="211">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row>
    <row r="212">
      <c r="B212" s="7" t="s">
        <v>146</v>
      </c>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row>
    <row r="213">
      <c r="B213" s="26" t="s">
        <v>119</v>
      </c>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row>
    <row r="214">
      <c r="B214" t="s">
        <v>132</v>
      </c>
      <c r="C214" s="19" t="n">
        <v>0.330835260004416</v>
      </c>
      <c r="D214" s="19" t="n">
        <v>0.309947854938434</v>
      </c>
      <c r="E214" s="19" t="n">
        <v>0.352919313124741</v>
      </c>
      <c r="F214" s="19"/>
      <c r="G214" s="19" t="n">
        <v>0.284075184112308</v>
      </c>
      <c r="H214" s="19" t="n">
        <v>0.3990815886393</v>
      </c>
      <c r="I214" s="19" t="n">
        <v>0.376191271663177</v>
      </c>
      <c r="J214" s="19" t="n">
        <v>0.355434565283674</v>
      </c>
      <c r="K214" s="19" t="n">
        <v>0.341490752890796</v>
      </c>
      <c r="L214" s="19" t="n">
        <v>0.242880775668412</v>
      </c>
      <c r="M214" s="19"/>
      <c r="N214" s="19" t="n">
        <v>0.260804301720745</v>
      </c>
      <c r="O214" s="19" t="n">
        <v>0.360554174905851</v>
      </c>
      <c r="P214" s="19" t="n">
        <v>0.301182318098263</v>
      </c>
      <c r="Q214" s="19" t="n">
        <v>0.327878486189413</v>
      </c>
      <c r="R214" s="19" t="n">
        <v>0.36265779881116</v>
      </c>
      <c r="S214" s="19"/>
      <c r="T214" s="19" t="n">
        <v>0.232376769961171</v>
      </c>
      <c r="U214" s="19" t="n">
        <v>0.289559762416166</v>
      </c>
      <c r="V214" s="19" t="n">
        <v>0.335810893286566</v>
      </c>
      <c r="W214" s="19" t="n">
        <v>0.405582144920658</v>
      </c>
      <c r="X214" s="19"/>
      <c r="Y214" s="19" t="n">
        <v>0.361161600580841</v>
      </c>
      <c r="Z214" s="19" t="n">
        <v>0.406101418715437</v>
      </c>
      <c r="AA214" s="19" t="n">
        <v>0.246698959455552</v>
      </c>
      <c r="AB214" s="19" t="n">
        <v>0.443490902033963</v>
      </c>
      <c r="AC214" s="19" t="n">
        <v>0.269789249597359</v>
      </c>
      <c r="AD214" s="19" t="n">
        <v>0.163900605149856</v>
      </c>
      <c r="AE214" s="19"/>
      <c r="AF214" s="19" t="n">
        <v>0.33175773414815</v>
      </c>
      <c r="AG214" s="19"/>
      <c r="AH214" s="19" t="n">
        <v>0.330835260004416</v>
      </c>
      <c r="AI214" s="19"/>
      <c r="AJ214" s="19" t="n">
        <v>0.345881469835015</v>
      </c>
      <c r="AK214" s="19" t="n">
        <v>0.321523461252026</v>
      </c>
      <c r="AL214" s="19" t="n">
        <v>0.337525746416651</v>
      </c>
    </row>
    <row r="215">
      <c r="B215" t="s">
        <v>133</v>
      </c>
      <c r="C215" s="19" t="n">
        <v>0.510934586186184</v>
      </c>
      <c r="D215" s="19" t="n">
        <v>0.504217747025102</v>
      </c>
      <c r="E215" s="19" t="n">
        <v>0.518880163003349</v>
      </c>
      <c r="F215" s="19"/>
      <c r="G215" s="19" t="n">
        <v>0.5401800238319</v>
      </c>
      <c r="H215" s="19" t="n">
        <v>0.387248923105587</v>
      </c>
      <c r="I215" s="19" t="n">
        <v>0.487589496577167</v>
      </c>
      <c r="J215" s="19" t="n">
        <v>0.490510430693987</v>
      </c>
      <c r="K215" s="19" t="n">
        <v>0.554617385071538</v>
      </c>
      <c r="L215" s="19" t="n">
        <v>0.587244130313823</v>
      </c>
      <c r="M215" s="19"/>
      <c r="N215" s="19" t="n">
        <v>0.596105476615423</v>
      </c>
      <c r="O215" s="19" t="n">
        <v>0.459040433295402</v>
      </c>
      <c r="P215" s="19" t="n">
        <v>0.525770376052485</v>
      </c>
      <c r="Q215" s="19" t="n">
        <v>0.536499006864587</v>
      </c>
      <c r="R215" s="19" t="n">
        <v>0.508257034511737</v>
      </c>
      <c r="S215" s="19"/>
      <c r="T215" s="19" t="n">
        <v>0.666977580539154</v>
      </c>
      <c r="U215" s="19" t="n">
        <v>0.543864937075399</v>
      </c>
      <c r="V215" s="19" t="n">
        <v>0.509552851393007</v>
      </c>
      <c r="W215" s="19" t="n">
        <v>0.407144087781008</v>
      </c>
      <c r="X215" s="19"/>
      <c r="Y215" s="19" t="n">
        <v>0.461886087940966</v>
      </c>
      <c r="Z215" s="19" t="n">
        <v>0.52771878434556</v>
      </c>
      <c r="AA215" s="19" t="n">
        <v>0.588850582721836</v>
      </c>
      <c r="AB215" s="19" t="n">
        <v>0.461710185647003</v>
      </c>
      <c r="AC215" s="19" t="n">
        <v>0.464198003085829</v>
      </c>
      <c r="AD215" s="19" t="n">
        <v>0.731267240970683</v>
      </c>
      <c r="AE215" s="19"/>
      <c r="AF215" s="19" t="n">
        <v>0.501893107918829</v>
      </c>
      <c r="AG215" s="19"/>
      <c r="AH215" s="19" t="n">
        <v>0.510934586186184</v>
      </c>
      <c r="AI215" s="19"/>
      <c r="AJ215" s="19" t="n">
        <v>0.53139638291393</v>
      </c>
      <c r="AK215" s="19" t="n">
        <v>0.493940562447664</v>
      </c>
      <c r="AL215" s="19" t="n">
        <v>0.544711504582831</v>
      </c>
    </row>
    <row r="216">
      <c r="B216" t="s">
        <v>134</v>
      </c>
      <c r="C216" s="19" t="n">
        <v>0.128409576195792</v>
      </c>
      <c r="D216" s="19" t="n">
        <v>0.152683793242112</v>
      </c>
      <c r="E216" s="19" t="n">
        <v>0.101728513117595</v>
      </c>
      <c r="F216" s="19"/>
      <c r="G216" s="19" t="n">
        <v>0.0853733762581581</v>
      </c>
      <c r="H216" s="19" t="n">
        <v>0.204424140489227</v>
      </c>
      <c r="I216" s="19" t="n">
        <v>0.116711387762139</v>
      </c>
      <c r="J216" s="19" t="n">
        <v>0.124295227033982</v>
      </c>
      <c r="K216" s="19" t="n">
        <v>0.0979140440414033</v>
      </c>
      <c r="L216" s="19" t="n">
        <v>0.126121433805113</v>
      </c>
      <c r="M216" s="19"/>
      <c r="N216" s="19" t="n">
        <v>0.121896006922134</v>
      </c>
      <c r="O216" s="19" t="n">
        <v>0.138099567373752</v>
      </c>
      <c r="P216" s="19" t="n">
        <v>0.156376811991271</v>
      </c>
      <c r="Q216" s="19" t="n">
        <v>0.102566162346634</v>
      </c>
      <c r="R216" s="19" t="n">
        <v>0.0998078246964577</v>
      </c>
      <c r="S216" s="19"/>
      <c r="T216" s="19" t="n">
        <v>0.0856376205208418</v>
      </c>
      <c r="U216" s="19" t="n">
        <v>0.118190360374445</v>
      </c>
      <c r="V216" s="19" t="n">
        <v>0.142333697366547</v>
      </c>
      <c r="W216" s="19" t="n">
        <v>0.160684294279872</v>
      </c>
      <c r="X216" s="19"/>
      <c r="Y216" s="19" t="n">
        <v>0.156819112410832</v>
      </c>
      <c r="Z216" s="19" t="n">
        <v>0.0533167717916043</v>
      </c>
      <c r="AA216" s="19" t="n">
        <v>0.127113901271154</v>
      </c>
      <c r="AB216" s="19" t="n">
        <v>0.085727403568208</v>
      </c>
      <c r="AC216" s="19" t="n">
        <v>0.146850574100127</v>
      </c>
      <c r="AD216" s="19" t="n">
        <v>0.0322323564389359</v>
      </c>
      <c r="AE216" s="19"/>
      <c r="AF216" s="19" t="n">
        <v>0.136255009233322</v>
      </c>
      <c r="AG216" s="19"/>
      <c r="AH216" s="19" t="n">
        <v>0.128409576195792</v>
      </c>
      <c r="AI216" s="19"/>
      <c r="AJ216" s="19" t="n">
        <v>0.104364212558797</v>
      </c>
      <c r="AK216" s="19" t="n">
        <v>0.145833878718721</v>
      </c>
      <c r="AL216" s="19" t="n">
        <v>0.103225460464364</v>
      </c>
    </row>
    <row r="217">
      <c r="B217" t="s">
        <v>135</v>
      </c>
      <c r="C217" s="19" t="n">
        <v>0.0104035323871233</v>
      </c>
      <c r="D217" s="19" t="n">
        <v>0.0132345733448625</v>
      </c>
      <c r="E217" s="19" t="n">
        <v>0.00752554546715148</v>
      </c>
      <c r="F217" s="19"/>
      <c r="G217" s="19" t="n">
        <v>0.0469414191118766</v>
      </c>
      <c r="H217" s="19" t="n">
        <v>0.00924534776588639</v>
      </c>
      <c r="I217" s="19" t="n">
        <v>0.00921476054733465</v>
      </c>
      <c r="J217" s="19" t="n">
        <v>0.0106213816616348</v>
      </c>
      <c r="K217" s="19" t="n">
        <v>0</v>
      </c>
      <c r="L217" s="19" t="n">
        <v>0.00403184450135294</v>
      </c>
      <c r="M217" s="19"/>
      <c r="N217" s="19" t="n">
        <v>0</v>
      </c>
      <c r="O217" s="19" t="n">
        <v>0.0133877482378029</v>
      </c>
      <c r="P217" s="19" t="n">
        <v>0.00355401424741125</v>
      </c>
      <c r="Q217" s="19" t="n">
        <v>0.0117984720930693</v>
      </c>
      <c r="R217" s="19" t="n">
        <v>0.0193411859480519</v>
      </c>
      <c r="S217" s="19"/>
      <c r="T217" s="19" t="n">
        <v>0</v>
      </c>
      <c r="U217" s="19" t="n">
        <v>0.0132425711734168</v>
      </c>
      <c r="V217" s="19" t="n">
        <v>0.0064307402063505</v>
      </c>
      <c r="W217" s="19" t="n">
        <v>0.0202419488691247</v>
      </c>
      <c r="X217" s="19"/>
      <c r="Y217" s="19" t="n">
        <v>0.0141344205343859</v>
      </c>
      <c r="Z217" s="19" t="n">
        <v>0.012863025147399</v>
      </c>
      <c r="AA217" s="19" t="n">
        <v>0.00344051650764337</v>
      </c>
      <c r="AB217" s="19" t="n">
        <v>0</v>
      </c>
      <c r="AC217" s="19" t="n">
        <v>0.0391143162642404</v>
      </c>
      <c r="AD217" s="19" t="n">
        <v>0</v>
      </c>
      <c r="AE217" s="19"/>
      <c r="AF217" s="19" t="n">
        <v>0.00817078809320256</v>
      </c>
      <c r="AG217" s="19"/>
      <c r="AH217" s="19" t="n">
        <v>0.0104035323871233</v>
      </c>
      <c r="AI217" s="19"/>
      <c r="AJ217" s="19" t="n">
        <v>0.00952560009261693</v>
      </c>
      <c r="AK217" s="19" t="n">
        <v>0.0127040046271496</v>
      </c>
      <c r="AL217" s="19" t="n">
        <v>0</v>
      </c>
    </row>
    <row r="218">
      <c r="B218" t="s">
        <v>136</v>
      </c>
      <c r="C218" s="19" t="n">
        <v>0.00784735775328292</v>
      </c>
      <c r="D218" s="19" t="n">
        <v>0.00834260981575851</v>
      </c>
      <c r="E218" s="19" t="n">
        <v>0.00735646693093742</v>
      </c>
      <c r="F218" s="19"/>
      <c r="G218" s="19" t="n">
        <v>0</v>
      </c>
      <c r="H218" s="19" t="n">
        <v>0</v>
      </c>
      <c r="I218" s="19" t="n">
        <v>0</v>
      </c>
      <c r="J218" s="19" t="n">
        <v>0.00238733144606554</v>
      </c>
      <c r="K218" s="19" t="n">
        <v>0</v>
      </c>
      <c r="L218" s="19" t="n">
        <v>0.03223664920651</v>
      </c>
      <c r="M218" s="19"/>
      <c r="N218" s="19" t="n">
        <v>0</v>
      </c>
      <c r="O218" s="19" t="n">
        <v>0.0128171366283964</v>
      </c>
      <c r="P218" s="19" t="n">
        <v>0.00928995760547315</v>
      </c>
      <c r="Q218" s="19" t="n">
        <v>0.00228432473304869</v>
      </c>
      <c r="R218" s="19" t="n">
        <v>0.00685472850531032</v>
      </c>
      <c r="S218" s="19"/>
      <c r="T218" s="19" t="n">
        <v>0.00372962004822177</v>
      </c>
      <c r="U218" s="19" t="n">
        <v>0.0211205965695649</v>
      </c>
      <c r="V218" s="19" t="n">
        <v>0</v>
      </c>
      <c r="W218" s="19" t="n">
        <v>0.00437901282768552</v>
      </c>
      <c r="X218" s="19"/>
      <c r="Y218" s="19" t="n">
        <v>0</v>
      </c>
      <c r="Z218" s="19" t="n">
        <v>0</v>
      </c>
      <c r="AA218" s="19" t="n">
        <v>0.0275086808801501</v>
      </c>
      <c r="AB218" s="19" t="n">
        <v>0</v>
      </c>
      <c r="AC218" s="19" t="n">
        <v>0</v>
      </c>
      <c r="AD218" s="19" t="n">
        <v>0.0131697116419191</v>
      </c>
      <c r="AE218" s="19"/>
      <c r="AF218" s="19" t="n">
        <v>0.00579149193341472</v>
      </c>
      <c r="AG218" s="19"/>
      <c r="AH218" s="19" t="n">
        <v>0.00784735775328292</v>
      </c>
      <c r="AI218" s="19"/>
      <c r="AJ218" s="19" t="n">
        <v>0</v>
      </c>
      <c r="AK218" s="19" t="n">
        <v>0.0127662693871104</v>
      </c>
      <c r="AL218" s="19" t="n">
        <v>0.00400269105721162</v>
      </c>
    </row>
    <row r="219">
      <c r="B219" t="s">
        <v>56</v>
      </c>
      <c r="C219" s="19" t="n">
        <v>0.011569687473201</v>
      </c>
      <c r="D219" s="19" t="n">
        <v>0.0115734216337303</v>
      </c>
      <c r="E219" s="19" t="n">
        <v>0.0115899983562274</v>
      </c>
      <c r="F219" s="19"/>
      <c r="G219" s="19" t="n">
        <v>0.0434299966857581</v>
      </c>
      <c r="H219" s="19" t="n">
        <v>0</v>
      </c>
      <c r="I219" s="19" t="n">
        <v>0.0102930834501827</v>
      </c>
      <c r="J219" s="19" t="n">
        <v>0.0167510638806567</v>
      </c>
      <c r="K219" s="19" t="n">
        <v>0.00597781799626279</v>
      </c>
      <c r="L219" s="19" t="n">
        <v>0.00748516650478897</v>
      </c>
      <c r="M219" s="19"/>
      <c r="N219" s="19" t="n">
        <v>0.0211942147416982</v>
      </c>
      <c r="O219" s="19" t="n">
        <v>0.0161009395587959</v>
      </c>
      <c r="P219" s="19" t="n">
        <v>0.00382652200509613</v>
      </c>
      <c r="Q219" s="19" t="n">
        <v>0.0189735477732485</v>
      </c>
      <c r="R219" s="19" t="n">
        <v>0.00308142752728281</v>
      </c>
      <c r="S219" s="19"/>
      <c r="T219" s="19" t="n">
        <v>0.0112784089306116</v>
      </c>
      <c r="U219" s="19" t="n">
        <v>0.0140217723910077</v>
      </c>
      <c r="V219" s="19" t="n">
        <v>0.00587181774752913</v>
      </c>
      <c r="W219" s="19" t="n">
        <v>0.0019685113216521</v>
      </c>
      <c r="X219" s="19"/>
      <c r="Y219" s="19" t="n">
        <v>0.0059987785329744</v>
      </c>
      <c r="Z219" s="19" t="n">
        <v>0</v>
      </c>
      <c r="AA219" s="19" t="n">
        <v>0.00638735916366417</v>
      </c>
      <c r="AB219" s="19" t="n">
        <v>0.00907150875082565</v>
      </c>
      <c r="AC219" s="19" t="n">
        <v>0.0800478569524447</v>
      </c>
      <c r="AD219" s="19" t="n">
        <v>0.0594300857986061</v>
      </c>
      <c r="AE219" s="19"/>
      <c r="AF219" s="19" t="n">
        <v>0.016131868673082</v>
      </c>
      <c r="AG219" s="19"/>
      <c r="AH219" s="19" t="n">
        <v>0.011569687473201</v>
      </c>
      <c r="AI219" s="19"/>
      <c r="AJ219" s="19" t="n">
        <v>0.00883233459964104</v>
      </c>
      <c r="AK219" s="19" t="n">
        <v>0.0132318235673291</v>
      </c>
      <c r="AL219" s="19" t="n">
        <v>0.0105345974789425</v>
      </c>
    </row>
    <row r="220">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row>
    <row r="221">
      <c r="B221" s="7" t="s">
        <v>147</v>
      </c>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row>
    <row r="222">
      <c r="B222" s="26" t="s">
        <v>119</v>
      </c>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row>
    <row r="223">
      <c r="B223" t="s">
        <v>132</v>
      </c>
      <c r="C223" s="19" t="n">
        <v>0.212017261210112</v>
      </c>
      <c r="D223" s="19" t="n">
        <v>0.214026039936188</v>
      </c>
      <c r="E223" s="19" t="n">
        <v>0.21040206280758</v>
      </c>
      <c r="F223" s="19"/>
      <c r="G223" s="19" t="n">
        <v>0.194494837742349</v>
      </c>
      <c r="H223" s="19" t="n">
        <v>0.286934609235769</v>
      </c>
      <c r="I223" s="19" t="n">
        <v>0.258957934688203</v>
      </c>
      <c r="J223" s="19" t="n">
        <v>0.274777550916729</v>
      </c>
      <c r="K223" s="19" t="n">
        <v>0.206146234341495</v>
      </c>
      <c r="L223" s="19" t="n">
        <v>0.0894309756663619</v>
      </c>
      <c r="M223" s="19"/>
      <c r="N223" s="19" t="n">
        <v>0.16124458205456</v>
      </c>
      <c r="O223" s="19" t="n">
        <v>0.238388720071445</v>
      </c>
      <c r="P223" s="19" t="n">
        <v>0.192817164521637</v>
      </c>
      <c r="Q223" s="19" t="n">
        <v>0.153721723043128</v>
      </c>
      <c r="R223" s="19" t="n">
        <v>0.280977382869162</v>
      </c>
      <c r="S223" s="19"/>
      <c r="T223" s="19" t="n">
        <v>0.166420610375496</v>
      </c>
      <c r="U223" s="19" t="n">
        <v>0.163746215785502</v>
      </c>
      <c r="V223" s="19" t="n">
        <v>0.292746427342218</v>
      </c>
      <c r="W223" s="19" t="n">
        <v>0.292681673793382</v>
      </c>
      <c r="X223" s="19"/>
      <c r="Y223" s="19" t="n">
        <v>0.287047059449074</v>
      </c>
      <c r="Z223" s="19" t="n">
        <v>0.186888279443552</v>
      </c>
      <c r="AA223" s="19" t="n">
        <v>0.1014739826678</v>
      </c>
      <c r="AB223" s="19" t="n">
        <v>0.279166840436877</v>
      </c>
      <c r="AC223" s="19" t="n">
        <v>0.1344934309094</v>
      </c>
      <c r="AD223" s="19" t="n">
        <v>0.030582818007567</v>
      </c>
      <c r="AE223" s="19"/>
      <c r="AF223" s="19" t="n">
        <v>0.22062971956773</v>
      </c>
      <c r="AG223" s="19"/>
      <c r="AH223" s="19" t="n">
        <v>0.212017261210112</v>
      </c>
      <c r="AI223" s="19"/>
      <c r="AJ223" s="19" t="n">
        <v>0.189843605253588</v>
      </c>
      <c r="AK223" s="19" t="n">
        <v>0.228243660279491</v>
      </c>
      <c r="AL223" s="19" t="n">
        <v>0.18789075022569</v>
      </c>
    </row>
    <row r="224">
      <c r="B224" t="s">
        <v>133</v>
      </c>
      <c r="C224" s="19" t="n">
        <v>0.387568501412431</v>
      </c>
      <c r="D224" s="19" t="n">
        <v>0.36929274015281</v>
      </c>
      <c r="E224" s="19" t="n">
        <v>0.407095933515196</v>
      </c>
      <c r="F224" s="19"/>
      <c r="G224" s="19" t="n">
        <v>0.38523310753698</v>
      </c>
      <c r="H224" s="19" t="n">
        <v>0.497979270751853</v>
      </c>
      <c r="I224" s="19" t="n">
        <v>0.410280490474383</v>
      </c>
      <c r="J224" s="19" t="n">
        <v>0.376444763089981</v>
      </c>
      <c r="K224" s="19" t="n">
        <v>0.328003853088829</v>
      </c>
      <c r="L224" s="19" t="n">
        <v>0.344776497163169</v>
      </c>
      <c r="M224" s="19"/>
      <c r="N224" s="19" t="n">
        <v>0.429316800842424</v>
      </c>
      <c r="O224" s="19" t="n">
        <v>0.263875930937918</v>
      </c>
      <c r="P224" s="19" t="n">
        <v>0.42392055979624</v>
      </c>
      <c r="Q224" s="19" t="n">
        <v>0.417934745240856</v>
      </c>
      <c r="R224" s="19" t="n">
        <v>0.49137279395135</v>
      </c>
      <c r="S224" s="19"/>
      <c r="T224" s="19" t="n">
        <v>0.372725608827099</v>
      </c>
      <c r="U224" s="19" t="n">
        <v>0.373548545728563</v>
      </c>
      <c r="V224" s="19" t="n">
        <v>0.460947889216989</v>
      </c>
      <c r="W224" s="19" t="n">
        <v>0.396565847237253</v>
      </c>
      <c r="X224" s="19"/>
      <c r="Y224" s="19" t="n">
        <v>0.427662648062376</v>
      </c>
      <c r="Z224" s="19" t="n">
        <v>0.385852129968278</v>
      </c>
      <c r="AA224" s="19" t="n">
        <v>0.320947819707113</v>
      </c>
      <c r="AB224" s="19" t="n">
        <v>0.405655794115378</v>
      </c>
      <c r="AC224" s="19" t="n">
        <v>0.345501887688212</v>
      </c>
      <c r="AD224" s="19" t="n">
        <v>0.401932517786524</v>
      </c>
      <c r="AE224" s="19"/>
      <c r="AF224" s="19" t="n">
        <v>0.369882397719167</v>
      </c>
      <c r="AG224" s="19"/>
      <c r="AH224" s="19" t="n">
        <v>0.387568501412431</v>
      </c>
      <c r="AI224" s="19"/>
      <c r="AJ224" s="19" t="n">
        <v>0.401497806013586</v>
      </c>
      <c r="AK224" s="19" t="n">
        <v>0.382851195882229</v>
      </c>
      <c r="AL224" s="19" t="n">
        <v>0.371519374333765</v>
      </c>
    </row>
    <row r="225">
      <c r="B225" t="s">
        <v>134</v>
      </c>
      <c r="C225" s="19" t="n">
        <v>0.278707850095039</v>
      </c>
      <c r="D225" s="19" t="n">
        <v>0.289219106690988</v>
      </c>
      <c r="E225" s="19" t="n">
        <v>0.266437018336186</v>
      </c>
      <c r="F225" s="19"/>
      <c r="G225" s="19" t="n">
        <v>0.323528262327115</v>
      </c>
      <c r="H225" s="19" t="n">
        <v>0.170971644863166</v>
      </c>
      <c r="I225" s="19" t="n">
        <v>0.206689952487344</v>
      </c>
      <c r="J225" s="19" t="n">
        <v>0.23729760856786</v>
      </c>
      <c r="K225" s="19" t="n">
        <v>0.380266891416282</v>
      </c>
      <c r="L225" s="19" t="n">
        <v>0.346075529505021</v>
      </c>
      <c r="M225" s="19"/>
      <c r="N225" s="19" t="n">
        <v>0.279688845994435</v>
      </c>
      <c r="O225" s="19" t="n">
        <v>0.304364542317213</v>
      </c>
      <c r="P225" s="19" t="n">
        <v>0.278802853808474</v>
      </c>
      <c r="Q225" s="19" t="n">
        <v>0.339537959427291</v>
      </c>
      <c r="R225" s="19" t="n">
        <v>0.172172862569529</v>
      </c>
      <c r="S225" s="19"/>
      <c r="T225" s="19" t="n">
        <v>0.237978593067874</v>
      </c>
      <c r="U225" s="19" t="n">
        <v>0.309499401292203</v>
      </c>
      <c r="V225" s="19" t="n">
        <v>0.197225045559881</v>
      </c>
      <c r="W225" s="19" t="n">
        <v>0.238326382392063</v>
      </c>
      <c r="X225" s="19"/>
      <c r="Y225" s="19" t="n">
        <v>0.214616482745842</v>
      </c>
      <c r="Z225" s="19" t="n">
        <v>0.322673448516063</v>
      </c>
      <c r="AA225" s="19" t="n">
        <v>0.374064286392941</v>
      </c>
      <c r="AB225" s="19" t="n">
        <v>0.193407056548676</v>
      </c>
      <c r="AC225" s="19" t="n">
        <v>0.389097283015915</v>
      </c>
      <c r="AD225" s="19" t="n">
        <v>0.426201588738914</v>
      </c>
      <c r="AE225" s="19"/>
      <c r="AF225" s="19" t="n">
        <v>0.284792306263215</v>
      </c>
      <c r="AG225" s="19"/>
      <c r="AH225" s="19" t="n">
        <v>0.278707850095039</v>
      </c>
      <c r="AI225" s="19"/>
      <c r="AJ225" s="19" t="n">
        <v>0.309075736886896</v>
      </c>
      <c r="AK225" s="19" t="n">
        <v>0.248670519555444</v>
      </c>
      <c r="AL225" s="19" t="n">
        <v>0.356281629176381</v>
      </c>
    </row>
    <row r="226">
      <c r="B226" t="s">
        <v>135</v>
      </c>
      <c r="C226" s="19" t="n">
        <v>0.0392381704851904</v>
      </c>
      <c r="D226" s="19" t="n">
        <v>0.0463047743281284</v>
      </c>
      <c r="E226" s="19" t="n">
        <v>0.0320820662378372</v>
      </c>
      <c r="F226" s="19"/>
      <c r="G226" s="19" t="n">
        <v>0.0125677009104491</v>
      </c>
      <c r="H226" s="19" t="n">
        <v>0.0310707827494965</v>
      </c>
      <c r="I226" s="19" t="n">
        <v>0.040844140682942</v>
      </c>
      <c r="J226" s="19" t="n">
        <v>0.0301980271128116</v>
      </c>
      <c r="K226" s="19" t="n">
        <v>0.0297906691846926</v>
      </c>
      <c r="L226" s="19" t="n">
        <v>0.0687532851951603</v>
      </c>
      <c r="M226" s="19"/>
      <c r="N226" s="19" t="n">
        <v>0.0602021899629148</v>
      </c>
      <c r="O226" s="19" t="n">
        <v>0.0695644353814712</v>
      </c>
      <c r="P226" s="19" t="n">
        <v>0.0207578606607755</v>
      </c>
      <c r="Q226" s="19" t="n">
        <v>0.0244514526151227</v>
      </c>
      <c r="R226" s="19" t="n">
        <v>0.0200844251973477</v>
      </c>
      <c r="S226" s="19"/>
      <c r="T226" s="19" t="n">
        <v>0.0713996285807878</v>
      </c>
      <c r="U226" s="19" t="n">
        <v>0.0382175312164589</v>
      </c>
      <c r="V226" s="19" t="n">
        <v>0.0332719284885219</v>
      </c>
      <c r="W226" s="19" t="n">
        <v>0.0340392789744679</v>
      </c>
      <c r="X226" s="19"/>
      <c r="Y226" s="19" t="n">
        <v>0.0309351290142564</v>
      </c>
      <c r="Z226" s="19" t="n">
        <v>0.0395793403278578</v>
      </c>
      <c r="AA226" s="19" t="n">
        <v>0.0586696269137574</v>
      </c>
      <c r="AB226" s="19" t="n">
        <v>0.00941351000204541</v>
      </c>
      <c r="AC226" s="19" t="n">
        <v>0.0231641170037353</v>
      </c>
      <c r="AD226" s="19" t="n">
        <v>0.0659638542582168</v>
      </c>
      <c r="AE226" s="19"/>
      <c r="AF226" s="19" t="n">
        <v>0.043386949049144</v>
      </c>
      <c r="AG226" s="19"/>
      <c r="AH226" s="19" t="n">
        <v>0.0392381704851904</v>
      </c>
      <c r="AI226" s="19"/>
      <c r="AJ226" s="19" t="n">
        <v>0.0249100884030374</v>
      </c>
      <c r="AK226" s="19" t="n">
        <v>0.0488453897438547</v>
      </c>
      <c r="AL226" s="19" t="n">
        <v>0.0286508999988429</v>
      </c>
    </row>
    <row r="227">
      <c r="B227" t="s">
        <v>136</v>
      </c>
      <c r="C227" s="19" t="n">
        <v>0.0144456296256365</v>
      </c>
      <c r="D227" s="19" t="n">
        <v>0.0105129840272631</v>
      </c>
      <c r="E227" s="19" t="n">
        <v>0.0185037715567727</v>
      </c>
      <c r="F227" s="19"/>
      <c r="G227" s="19" t="n">
        <v>0.0407460947973486</v>
      </c>
      <c r="H227" s="19" t="n">
        <v>0.00924534776588639</v>
      </c>
      <c r="I227" s="19" t="n">
        <v>0.00722426658548002</v>
      </c>
      <c r="J227" s="19" t="n">
        <v>0.0173547786645471</v>
      </c>
      <c r="K227" s="19" t="n">
        <v>0</v>
      </c>
      <c r="L227" s="19" t="n">
        <v>0.0206186553104924</v>
      </c>
      <c r="M227" s="19"/>
      <c r="N227" s="19" t="n">
        <v>0</v>
      </c>
      <c r="O227" s="19" t="n">
        <v>0.0304490186125412</v>
      </c>
      <c r="P227" s="19" t="n">
        <v>0.00928995760547315</v>
      </c>
      <c r="Q227" s="19" t="n">
        <v>0.00571998107248984</v>
      </c>
      <c r="R227" s="19" t="n">
        <v>0.0111133379492133</v>
      </c>
      <c r="S227" s="19"/>
      <c r="T227" s="19" t="n">
        <v>0.00933902075075611</v>
      </c>
      <c r="U227" s="19" t="n">
        <v>0.0313931442842998</v>
      </c>
      <c r="V227" s="19" t="n">
        <v>0</v>
      </c>
      <c r="W227" s="19" t="n">
        <v>0.00917102204633563</v>
      </c>
      <c r="X227" s="19"/>
      <c r="Y227" s="19" t="n">
        <v>0.0108141311012207</v>
      </c>
      <c r="Z227" s="19" t="n">
        <v>0</v>
      </c>
      <c r="AA227" s="19" t="n">
        <v>0.0213845495311</v>
      </c>
      <c r="AB227" s="19" t="n">
        <v>0.0201984694355402</v>
      </c>
      <c r="AC227" s="19" t="n">
        <v>0.0276954244302935</v>
      </c>
      <c r="AD227" s="19" t="n">
        <v>0</v>
      </c>
      <c r="AE227" s="19"/>
      <c r="AF227" s="19" t="n">
        <v>0.0143821029545597</v>
      </c>
      <c r="AG227" s="19"/>
      <c r="AH227" s="19" t="n">
        <v>0.0144456296256365</v>
      </c>
      <c r="AI227" s="19"/>
      <c r="AJ227" s="19" t="n">
        <v>0.0078778889758936</v>
      </c>
      <c r="AK227" s="19" t="n">
        <v>0.0182047444059955</v>
      </c>
      <c r="AL227" s="19" t="n">
        <v>0.0132662741724013</v>
      </c>
    </row>
    <row r="228">
      <c r="B228" t="s">
        <v>56</v>
      </c>
      <c r="C228" s="19" t="n">
        <v>0.0680225871715908</v>
      </c>
      <c r="D228" s="19" t="n">
        <v>0.0706443548646232</v>
      </c>
      <c r="E228" s="19" t="n">
        <v>0.0654791475464275</v>
      </c>
      <c r="F228" s="19"/>
      <c r="G228" s="19" t="n">
        <v>0.0434299966857581</v>
      </c>
      <c r="H228" s="19" t="n">
        <v>0.00379834463382983</v>
      </c>
      <c r="I228" s="19" t="n">
        <v>0.0760032150816474</v>
      </c>
      <c r="J228" s="19" t="n">
        <v>0.0639272716480716</v>
      </c>
      <c r="K228" s="19" t="n">
        <v>0.0557923519687022</v>
      </c>
      <c r="L228" s="19" t="n">
        <v>0.130345057159795</v>
      </c>
      <c r="M228" s="19"/>
      <c r="N228" s="19" t="n">
        <v>0.0695475811456667</v>
      </c>
      <c r="O228" s="19" t="n">
        <v>0.0933573526794109</v>
      </c>
      <c r="P228" s="19" t="n">
        <v>0.0744116036073999</v>
      </c>
      <c r="Q228" s="19" t="n">
        <v>0.0586341386011118</v>
      </c>
      <c r="R228" s="19" t="n">
        <v>0.0242791974633985</v>
      </c>
      <c r="S228" s="19"/>
      <c r="T228" s="19" t="n">
        <v>0.142136538397987</v>
      </c>
      <c r="U228" s="19" t="n">
        <v>0.0835951616929729</v>
      </c>
      <c r="V228" s="19" t="n">
        <v>0.0158087093923905</v>
      </c>
      <c r="W228" s="19" t="n">
        <v>0.029215795556499</v>
      </c>
      <c r="X228" s="19"/>
      <c r="Y228" s="19" t="n">
        <v>0.0289245496272311</v>
      </c>
      <c r="Z228" s="19" t="n">
        <v>0.0650068017442499</v>
      </c>
      <c r="AA228" s="19" t="n">
        <v>0.123459734787288</v>
      </c>
      <c r="AB228" s="19" t="n">
        <v>0.0921583294614836</v>
      </c>
      <c r="AC228" s="19" t="n">
        <v>0.0800478569524447</v>
      </c>
      <c r="AD228" s="19" t="n">
        <v>0.0753192212087786</v>
      </c>
      <c r="AE228" s="19"/>
      <c r="AF228" s="19" t="n">
        <v>0.0669265244461841</v>
      </c>
      <c r="AG228" s="19"/>
      <c r="AH228" s="19" t="n">
        <v>0.0680225871715908</v>
      </c>
      <c r="AI228" s="19"/>
      <c r="AJ228" s="19" t="n">
        <v>0.0667948744669981</v>
      </c>
      <c r="AK228" s="19" t="n">
        <v>0.0731844901329863</v>
      </c>
      <c r="AL228" s="19" t="n">
        <v>0.0423910720929201</v>
      </c>
    </row>
    <row r="22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row>
    <row r="230">
      <c r="B230" s="7" t="s">
        <v>148</v>
      </c>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row>
    <row r="231">
      <c r="B231" s="26" t="s">
        <v>119</v>
      </c>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row>
    <row r="232">
      <c r="B232" t="s">
        <v>132</v>
      </c>
      <c r="C232" s="19" t="n">
        <v>0.0992857024821064</v>
      </c>
      <c r="D232" s="19" t="n">
        <v>0.121239300060538</v>
      </c>
      <c r="E232" s="19" t="n">
        <v>0.0770068809756172</v>
      </c>
      <c r="F232" s="19"/>
      <c r="G232" s="19" t="n">
        <v>0.0922536022176075</v>
      </c>
      <c r="H232" s="19" t="n">
        <v>0.187705860984536</v>
      </c>
      <c r="I232" s="19" t="n">
        <v>0.158541772936156</v>
      </c>
      <c r="J232" s="19" t="n">
        <v>0.125031331299161</v>
      </c>
      <c r="K232" s="19" t="n">
        <v>0</v>
      </c>
      <c r="L232" s="19" t="n">
        <v>0.0489944336016239</v>
      </c>
      <c r="M232" s="19"/>
      <c r="N232" s="19" t="n">
        <v>0.123773829437673</v>
      </c>
      <c r="O232" s="19" t="n">
        <v>0.100103501135513</v>
      </c>
      <c r="P232" s="19" t="n">
        <v>0.0990150708744991</v>
      </c>
      <c r="Q232" s="19" t="n">
        <v>0.0288452665854144</v>
      </c>
      <c r="R232" s="19" t="n">
        <v>0.158263740621405</v>
      </c>
      <c r="S232" s="19"/>
      <c r="T232" s="19" t="n">
        <v>0.102917886301868</v>
      </c>
      <c r="U232" s="19" t="n">
        <v>0.0529081875418811</v>
      </c>
      <c r="V232" s="19" t="n">
        <v>0.0568758545013143</v>
      </c>
      <c r="W232" s="19" t="n">
        <v>0.229816566315592</v>
      </c>
      <c r="X232" s="19"/>
      <c r="Y232" s="19" t="n">
        <v>0.162807811359461</v>
      </c>
      <c r="Z232" s="19" t="n">
        <v>0</v>
      </c>
      <c r="AA232" s="19" t="n">
        <v>0.0373754022615651</v>
      </c>
      <c r="AB232" s="19" t="n">
        <v>0.122025272952143</v>
      </c>
      <c r="AC232" s="19" t="n">
        <v>0</v>
      </c>
      <c r="AD232" s="19" t="n">
        <v>0.0300722903583706</v>
      </c>
      <c r="AE232" s="19"/>
      <c r="AF232" s="19" t="n">
        <v>0.0851828416600292</v>
      </c>
      <c r="AG232" s="19"/>
      <c r="AH232" s="19" t="n">
        <v>0.0992857024821064</v>
      </c>
      <c r="AI232" s="19"/>
      <c r="AJ232" s="19" t="n">
        <v>0.0241201949045028</v>
      </c>
      <c r="AK232" s="19" t="n">
        <v>0.144882455545157</v>
      </c>
      <c r="AL232" s="19" t="n">
        <v>0.0711146511447089</v>
      </c>
    </row>
    <row r="233">
      <c r="B233" t="s">
        <v>133</v>
      </c>
      <c r="C233" s="19" t="n">
        <v>0.129293555416897</v>
      </c>
      <c r="D233" s="19" t="n">
        <v>0.152050691263004</v>
      </c>
      <c r="E233" s="19" t="n">
        <v>0.106254310505241</v>
      </c>
      <c r="F233" s="19"/>
      <c r="G233" s="19" t="n">
        <v>0.205496726684752</v>
      </c>
      <c r="H233" s="19" t="n">
        <v>0.17939297523016</v>
      </c>
      <c r="I233" s="19" t="n">
        <v>0.22662110575523</v>
      </c>
      <c r="J233" s="19" t="n">
        <v>0.115157275753946</v>
      </c>
      <c r="K233" s="19" t="n">
        <v>0.0645600746370895</v>
      </c>
      <c r="L233" s="19" t="n">
        <v>0.0479259950706282</v>
      </c>
      <c r="M233" s="19"/>
      <c r="N233" s="19" t="n">
        <v>0.169429483223692</v>
      </c>
      <c r="O233" s="19" t="n">
        <v>0.105768623913641</v>
      </c>
      <c r="P233" s="19" t="n">
        <v>0.126246572915919</v>
      </c>
      <c r="Q233" s="19" t="n">
        <v>0.107558493579263</v>
      </c>
      <c r="R233" s="19" t="n">
        <v>0.176086465472345</v>
      </c>
      <c r="S233" s="19"/>
      <c r="T233" s="19" t="n">
        <v>0.084532815232206</v>
      </c>
      <c r="U233" s="19" t="n">
        <v>0.106236657799184</v>
      </c>
      <c r="V233" s="19" t="n">
        <v>0.12277844592252</v>
      </c>
      <c r="W233" s="19" t="n">
        <v>0.226313136652772</v>
      </c>
      <c r="X233" s="19"/>
      <c r="Y233" s="19" t="n">
        <v>0.191276477486601</v>
      </c>
      <c r="Z233" s="19" t="n">
        <v>0.103194918293368</v>
      </c>
      <c r="AA233" s="19" t="n">
        <v>0.0616261093826718</v>
      </c>
      <c r="AB233" s="19" t="n">
        <v>0.0436425980725756</v>
      </c>
      <c r="AC233" s="19" t="n">
        <v>0.0571876052485561</v>
      </c>
      <c r="AD233" s="19" t="n">
        <v>0.309987247920465</v>
      </c>
      <c r="AE233" s="19"/>
      <c r="AF233" s="19" t="n">
        <v>0.119397171793375</v>
      </c>
      <c r="AG233" s="19"/>
      <c r="AH233" s="19" t="n">
        <v>0.129293555416897</v>
      </c>
      <c r="AI233" s="19"/>
      <c r="AJ233" s="19" t="n">
        <v>0.0496159798165887</v>
      </c>
      <c r="AK233" s="19" t="n">
        <v>0.181109645195535</v>
      </c>
      <c r="AL233" s="19" t="n">
        <v>0.0795877247714994</v>
      </c>
    </row>
    <row r="234">
      <c r="B234" t="s">
        <v>134</v>
      </c>
      <c r="C234" s="19" t="n">
        <v>0.232825357114321</v>
      </c>
      <c r="D234" s="19" t="n">
        <v>0.230014701254613</v>
      </c>
      <c r="E234" s="19" t="n">
        <v>0.236189865815488</v>
      </c>
      <c r="F234" s="19"/>
      <c r="G234" s="19" t="n">
        <v>0.260583957687598</v>
      </c>
      <c r="H234" s="19" t="n">
        <v>0.244772193367276</v>
      </c>
      <c r="I234" s="19" t="n">
        <v>0.212855559113897</v>
      </c>
      <c r="J234" s="19" t="n">
        <v>0.2460833174091</v>
      </c>
      <c r="K234" s="19" t="n">
        <v>0.200746358135801</v>
      </c>
      <c r="L234" s="19" t="n">
        <v>0.240555227360653</v>
      </c>
      <c r="M234" s="19"/>
      <c r="N234" s="19" t="n">
        <v>0.194692268781822</v>
      </c>
      <c r="O234" s="19" t="n">
        <v>0.247271209473713</v>
      </c>
      <c r="P234" s="19" t="n">
        <v>0.249095563020285</v>
      </c>
      <c r="Q234" s="19" t="n">
        <v>0.247050709827587</v>
      </c>
      <c r="R234" s="19" t="n">
        <v>0.188358693974676</v>
      </c>
      <c r="S234" s="19"/>
      <c r="T234" s="19" t="n">
        <v>0.232016095106372</v>
      </c>
      <c r="U234" s="19" t="n">
        <v>0.241915029811172</v>
      </c>
      <c r="V234" s="19" t="n">
        <v>0.208845112575535</v>
      </c>
      <c r="W234" s="19" t="n">
        <v>0.198078756566445</v>
      </c>
      <c r="X234" s="19"/>
      <c r="Y234" s="19" t="n">
        <v>0.225297816017469</v>
      </c>
      <c r="Z234" s="19" t="n">
        <v>0.313298236645613</v>
      </c>
      <c r="AA234" s="19" t="n">
        <v>0.220342680747223</v>
      </c>
      <c r="AB234" s="19" t="n">
        <v>0.205578481941159</v>
      </c>
      <c r="AC234" s="19" t="n">
        <v>0.379744054473343</v>
      </c>
      <c r="AD234" s="19" t="n">
        <v>0.0612720741782704</v>
      </c>
      <c r="AE234" s="19"/>
      <c r="AF234" s="19" t="n">
        <v>0.227921898098655</v>
      </c>
      <c r="AG234" s="19"/>
      <c r="AH234" s="19" t="n">
        <v>0.232825357114321</v>
      </c>
      <c r="AI234" s="19"/>
      <c r="AJ234" s="19" t="n">
        <v>0.210770420914325</v>
      </c>
      <c r="AK234" s="19" t="n">
        <v>0.240644671474073</v>
      </c>
      <c r="AL234" s="19" t="n">
        <v>0.256241199297645</v>
      </c>
    </row>
    <row r="235">
      <c r="B235" t="s">
        <v>135</v>
      </c>
      <c r="C235" s="19" t="n">
        <v>0.303640752514746</v>
      </c>
      <c r="D235" s="19" t="n">
        <v>0.276347310835819</v>
      </c>
      <c r="E235" s="19" t="n">
        <v>0.330143343395324</v>
      </c>
      <c r="F235" s="19"/>
      <c r="G235" s="19" t="n">
        <v>0.302346818462547</v>
      </c>
      <c r="H235" s="19" t="n">
        <v>0.251842991016967</v>
      </c>
      <c r="I235" s="19" t="n">
        <v>0.237192572204583</v>
      </c>
      <c r="J235" s="19" t="n">
        <v>0.244713635032237</v>
      </c>
      <c r="K235" s="19" t="n">
        <v>0.394925755329192</v>
      </c>
      <c r="L235" s="19" t="n">
        <v>0.367034610961381</v>
      </c>
      <c r="M235" s="19"/>
      <c r="N235" s="19" t="n">
        <v>0.284797416658425</v>
      </c>
      <c r="O235" s="19" t="n">
        <v>0.293695740210163</v>
      </c>
      <c r="P235" s="19" t="n">
        <v>0.299137550998797</v>
      </c>
      <c r="Q235" s="19" t="n">
        <v>0.359171749786755</v>
      </c>
      <c r="R235" s="19" t="n">
        <v>0.27977510753251</v>
      </c>
      <c r="S235" s="19"/>
      <c r="T235" s="19" t="n">
        <v>0.349544237234191</v>
      </c>
      <c r="U235" s="19" t="n">
        <v>0.349122434598726</v>
      </c>
      <c r="V235" s="19" t="n">
        <v>0.324854169916037</v>
      </c>
      <c r="W235" s="19" t="n">
        <v>0.223009421753359</v>
      </c>
      <c r="X235" s="19"/>
      <c r="Y235" s="19" t="n">
        <v>0.24422724594434</v>
      </c>
      <c r="Z235" s="19" t="n">
        <v>0.323051380365291</v>
      </c>
      <c r="AA235" s="19" t="n">
        <v>0.378803577282463</v>
      </c>
      <c r="AB235" s="19" t="n">
        <v>0.295682057122594</v>
      </c>
      <c r="AC235" s="19" t="n">
        <v>0.363116493098109</v>
      </c>
      <c r="AD235" s="19" t="n">
        <v>0.441014998493725</v>
      </c>
      <c r="AE235" s="19"/>
      <c r="AF235" s="19" t="n">
        <v>0.317349713688653</v>
      </c>
      <c r="AG235" s="19"/>
      <c r="AH235" s="19" t="n">
        <v>0.303640752514746</v>
      </c>
      <c r="AI235" s="19"/>
      <c r="AJ235" s="19" t="n">
        <v>0.409490976281906</v>
      </c>
      <c r="AK235" s="19" t="n">
        <v>0.238880044094496</v>
      </c>
      <c r="AL235" s="19" t="n">
        <v>0.346446543009952</v>
      </c>
    </row>
    <row r="236">
      <c r="B236" t="s">
        <v>136</v>
      </c>
      <c r="C236" s="19" t="n">
        <v>0.173193437477146</v>
      </c>
      <c r="D236" s="19" t="n">
        <v>0.156484467584126</v>
      </c>
      <c r="E236" s="19" t="n">
        <v>0.190668876630032</v>
      </c>
      <c r="F236" s="19"/>
      <c r="G236" s="19" t="n">
        <v>0.0776216585858582</v>
      </c>
      <c r="H236" s="19" t="n">
        <v>0.0939888611914426</v>
      </c>
      <c r="I236" s="19" t="n">
        <v>0.124561277760419</v>
      </c>
      <c r="J236" s="19" t="n">
        <v>0.201276203042932</v>
      </c>
      <c r="K236" s="19" t="n">
        <v>0.310609757798429</v>
      </c>
      <c r="L236" s="19" t="n">
        <v>0.184895082459626</v>
      </c>
      <c r="M236" s="19"/>
      <c r="N236" s="19" t="n">
        <v>0.181901464216726</v>
      </c>
      <c r="O236" s="19" t="n">
        <v>0.19527730734581</v>
      </c>
      <c r="P236" s="19" t="n">
        <v>0.128033555889894</v>
      </c>
      <c r="Q236" s="19" t="n">
        <v>0.197999686418531</v>
      </c>
      <c r="R236" s="19" t="n">
        <v>0.173521300905073</v>
      </c>
      <c r="S236" s="19"/>
      <c r="T236" s="19" t="n">
        <v>0.124891739319497</v>
      </c>
      <c r="U236" s="19" t="n">
        <v>0.197171001837067</v>
      </c>
      <c r="V236" s="19" t="n">
        <v>0.230621668974826</v>
      </c>
      <c r="W236" s="19" t="n">
        <v>0.0964611460805859</v>
      </c>
      <c r="X236" s="19"/>
      <c r="Y236" s="19" t="n">
        <v>0.140453163341134</v>
      </c>
      <c r="Z236" s="19" t="n">
        <v>0.239699248794624</v>
      </c>
      <c r="AA236" s="19" t="n">
        <v>0.211111048616754</v>
      </c>
      <c r="AB236" s="19" t="n">
        <v>0.224941510735854</v>
      </c>
      <c r="AC236" s="19" t="n">
        <v>0.0967398732238118</v>
      </c>
      <c r="AD236" s="19" t="n">
        <v>0.0982233032505634</v>
      </c>
      <c r="AE236" s="19"/>
      <c r="AF236" s="19" t="n">
        <v>0.190723290908439</v>
      </c>
      <c r="AG236" s="19"/>
      <c r="AH236" s="19" t="n">
        <v>0.173193437477146</v>
      </c>
      <c r="AI236" s="19"/>
      <c r="AJ236" s="19" t="n">
        <v>0.277642840682474</v>
      </c>
      <c r="AK236" s="19" t="n">
        <v>0.118618518088716</v>
      </c>
      <c r="AL236" s="19" t="n">
        <v>0.162272338753966</v>
      </c>
    </row>
    <row r="237">
      <c r="B237" t="s">
        <v>56</v>
      </c>
      <c r="C237" s="19" t="n">
        <v>0.0617611949947832</v>
      </c>
      <c r="D237" s="19" t="n">
        <v>0.0638635290018999</v>
      </c>
      <c r="E237" s="19" t="n">
        <v>0.0597367226782978</v>
      </c>
      <c r="F237" s="19"/>
      <c r="G237" s="19" t="n">
        <v>0.0616972363616378</v>
      </c>
      <c r="H237" s="19" t="n">
        <v>0.0422971182096186</v>
      </c>
      <c r="I237" s="19" t="n">
        <v>0.0402277122297149</v>
      </c>
      <c r="J237" s="19" t="n">
        <v>0.067738237462625</v>
      </c>
      <c r="K237" s="19" t="n">
        <v>0.0291580540994883</v>
      </c>
      <c r="L237" s="19" t="n">
        <v>0.110594650546088</v>
      </c>
      <c r="M237" s="19"/>
      <c r="N237" s="19" t="n">
        <v>0.045405537681662</v>
      </c>
      <c r="O237" s="19" t="n">
        <v>0.0578836179211601</v>
      </c>
      <c r="P237" s="19" t="n">
        <v>0.0984716863006062</v>
      </c>
      <c r="Q237" s="19" t="n">
        <v>0.0593740938024496</v>
      </c>
      <c r="R237" s="19" t="n">
        <v>0.0239946914939915</v>
      </c>
      <c r="S237" s="19"/>
      <c r="T237" s="19" t="n">
        <v>0.106097226805867</v>
      </c>
      <c r="U237" s="19" t="n">
        <v>0.05264668841197</v>
      </c>
      <c r="V237" s="19" t="n">
        <v>0.0560247481097663</v>
      </c>
      <c r="W237" s="19" t="n">
        <v>0.026320972631245</v>
      </c>
      <c r="X237" s="19"/>
      <c r="Y237" s="19" t="n">
        <v>0.0359374858509953</v>
      </c>
      <c r="Z237" s="19" t="n">
        <v>0.0207562159011038</v>
      </c>
      <c r="AA237" s="19" t="n">
        <v>0.0907411817093229</v>
      </c>
      <c r="AB237" s="19" t="n">
        <v>0.108130079175674</v>
      </c>
      <c r="AC237" s="19" t="n">
        <v>0.10321197395618</v>
      </c>
      <c r="AD237" s="19" t="n">
        <v>0.0594300857986061</v>
      </c>
      <c r="AE237" s="19"/>
      <c r="AF237" s="19" t="n">
        <v>0.0594250838508499</v>
      </c>
      <c r="AG237" s="19"/>
      <c r="AH237" s="19" t="n">
        <v>0.0617611949947832</v>
      </c>
      <c r="AI237" s="19"/>
      <c r="AJ237" s="19" t="n">
        <v>0.0283595874002028</v>
      </c>
      <c r="AK237" s="19" t="n">
        <v>0.0758646656020228</v>
      </c>
      <c r="AL237" s="19" t="n">
        <v>0.0843375430222291</v>
      </c>
    </row>
    <row r="238">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row>
    <row r="239">
      <c r="B239" s="7" t="s">
        <v>149</v>
      </c>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row>
    <row r="240">
      <c r="B240" s="26" t="s">
        <v>119</v>
      </c>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row>
    <row r="241">
      <c r="B241" t="s">
        <v>132</v>
      </c>
      <c r="C241" s="19" t="n">
        <v>0.0962255296368274</v>
      </c>
      <c r="D241" s="19" t="n">
        <v>0.112317971560934</v>
      </c>
      <c r="E241" s="19" t="n">
        <v>0.0799436048658492</v>
      </c>
      <c r="F241" s="19"/>
      <c r="G241" s="19" t="n">
        <v>0.0540963437887638</v>
      </c>
      <c r="H241" s="19" t="n">
        <v>0.178102962557504</v>
      </c>
      <c r="I241" s="19" t="n">
        <v>0.217455787009461</v>
      </c>
      <c r="J241" s="19" t="n">
        <v>0.0998307652349565</v>
      </c>
      <c r="K241" s="19" t="n">
        <v>0</v>
      </c>
      <c r="L241" s="19" t="n">
        <v>0.0345244115128006</v>
      </c>
      <c r="M241" s="19"/>
      <c r="N241" s="19" t="n">
        <v>0.160025574122073</v>
      </c>
      <c r="O241" s="19" t="n">
        <v>0.104977926533823</v>
      </c>
      <c r="P241" s="19" t="n">
        <v>0.0790211549415499</v>
      </c>
      <c r="Q241" s="19" t="n">
        <v>0.0278092285321955</v>
      </c>
      <c r="R241" s="19" t="n">
        <v>0.145409192953617</v>
      </c>
      <c r="S241" s="19"/>
      <c r="T241" s="19" t="n">
        <v>0.0483914113935913</v>
      </c>
      <c r="U241" s="19" t="n">
        <v>0.0385480130117201</v>
      </c>
      <c r="V241" s="19" t="n">
        <v>0.0744931690485496</v>
      </c>
      <c r="W241" s="19" t="n">
        <v>0.243788867332071</v>
      </c>
      <c r="X241" s="19"/>
      <c r="Y241" s="19" t="n">
        <v>0.164710724585655</v>
      </c>
      <c r="Z241" s="19" t="n">
        <v>0.0335862893623677</v>
      </c>
      <c r="AA241" s="19" t="n">
        <v>0.0250276170615518</v>
      </c>
      <c r="AB241" s="19" t="n">
        <v>0.0812489548465652</v>
      </c>
      <c r="AC241" s="19" t="n">
        <v>0.046532998461466</v>
      </c>
      <c r="AD241" s="19" t="n">
        <v>0</v>
      </c>
      <c r="AE241" s="19"/>
      <c r="AF241" s="19" t="n">
        <v>0.0943499002795657</v>
      </c>
      <c r="AG241" s="19"/>
      <c r="AH241" s="19" t="n">
        <v>0.0962255296368274</v>
      </c>
      <c r="AI241" s="19"/>
      <c r="AJ241" s="19" t="n">
        <v>0.0202172280775457</v>
      </c>
      <c r="AK241" s="19" t="n">
        <v>0.146674559493801</v>
      </c>
      <c r="AL241" s="19" t="n">
        <v>0.0430010428065509</v>
      </c>
    </row>
    <row r="242">
      <c r="B242" t="s">
        <v>133</v>
      </c>
      <c r="C242" s="19" t="n">
        <v>0.131182100987687</v>
      </c>
      <c r="D242" s="19" t="n">
        <v>0.169947695918132</v>
      </c>
      <c r="E242" s="19" t="n">
        <v>0.0917501536859035</v>
      </c>
      <c r="F242" s="19"/>
      <c r="G242" s="19" t="n">
        <v>0.226027594127242</v>
      </c>
      <c r="H242" s="19" t="n">
        <v>0.274872641138223</v>
      </c>
      <c r="I242" s="19" t="n">
        <v>0.142080350161008</v>
      </c>
      <c r="J242" s="19" t="n">
        <v>0.0871335186919297</v>
      </c>
      <c r="K242" s="19" t="n">
        <v>0.0684687099954405</v>
      </c>
      <c r="L242" s="19" t="n">
        <v>0.0588965303047569</v>
      </c>
      <c r="M242" s="19"/>
      <c r="N242" s="19" t="n">
        <v>0.0924517820177693</v>
      </c>
      <c r="O242" s="19" t="n">
        <v>0.128648086031673</v>
      </c>
      <c r="P242" s="19" t="n">
        <v>0.11810862149906</v>
      </c>
      <c r="Q242" s="19" t="n">
        <v>0.117587258470031</v>
      </c>
      <c r="R242" s="19" t="n">
        <v>0.188281321179123</v>
      </c>
      <c r="S242" s="19"/>
      <c r="T242" s="19" t="n">
        <v>0.0882243972823541</v>
      </c>
      <c r="U242" s="19" t="n">
        <v>0.0929544006922048</v>
      </c>
      <c r="V242" s="19" t="n">
        <v>0.0946396814142146</v>
      </c>
      <c r="W242" s="19" t="n">
        <v>0.262562802887568</v>
      </c>
      <c r="X242" s="19"/>
      <c r="Y242" s="19" t="n">
        <v>0.218088759199608</v>
      </c>
      <c r="Z242" s="19" t="n">
        <v>0.0197590864292279</v>
      </c>
      <c r="AA242" s="19" t="n">
        <v>0.0638326827809168</v>
      </c>
      <c r="AB242" s="19" t="n">
        <v>0.0494107510187373</v>
      </c>
      <c r="AC242" s="19" t="n">
        <v>0.0917292970880619</v>
      </c>
      <c r="AD242" s="19" t="n">
        <v>0</v>
      </c>
      <c r="AE242" s="19"/>
      <c r="AF242" s="19" t="n">
        <v>0.121091052719987</v>
      </c>
      <c r="AG242" s="19"/>
      <c r="AH242" s="19" t="n">
        <v>0.131182100987687</v>
      </c>
      <c r="AI242" s="19"/>
      <c r="AJ242" s="19" t="n">
        <v>0.0754508849278464</v>
      </c>
      <c r="AK242" s="19" t="n">
        <v>0.168650468359969</v>
      </c>
      <c r="AL242" s="19" t="n">
        <v>0.0894334543672293</v>
      </c>
    </row>
    <row r="243">
      <c r="B243" t="s">
        <v>134</v>
      </c>
      <c r="C243" s="19" t="n">
        <v>0.212476894759651</v>
      </c>
      <c r="D243" s="19" t="n">
        <v>0.190546515451835</v>
      </c>
      <c r="E243" s="19" t="n">
        <v>0.235382304737348</v>
      </c>
      <c r="F243" s="19"/>
      <c r="G243" s="19" t="n">
        <v>0.208363912538682</v>
      </c>
      <c r="H243" s="19" t="n">
        <v>0.217924063355346</v>
      </c>
      <c r="I243" s="19" t="n">
        <v>0.210897397002598</v>
      </c>
      <c r="J243" s="19" t="n">
        <v>0.212638906952815</v>
      </c>
      <c r="K243" s="19" t="n">
        <v>0.222050449962444</v>
      </c>
      <c r="L243" s="19" t="n">
        <v>0.204409757072544</v>
      </c>
      <c r="M243" s="19"/>
      <c r="N243" s="19" t="n">
        <v>0.205623627021575</v>
      </c>
      <c r="O243" s="19" t="n">
        <v>0.164734187911579</v>
      </c>
      <c r="P243" s="19" t="n">
        <v>0.261219538064505</v>
      </c>
      <c r="Q243" s="19" t="n">
        <v>0.222563712527719</v>
      </c>
      <c r="R243" s="19" t="n">
        <v>0.213704294380434</v>
      </c>
      <c r="S243" s="19"/>
      <c r="T243" s="19" t="n">
        <v>0.141133905079135</v>
      </c>
      <c r="U243" s="19" t="n">
        <v>0.234875594184586</v>
      </c>
      <c r="V243" s="19" t="n">
        <v>0.203940859600674</v>
      </c>
      <c r="W243" s="19" t="n">
        <v>0.159619887142859</v>
      </c>
      <c r="X243" s="19"/>
      <c r="Y243" s="19" t="n">
        <v>0.217880158684318</v>
      </c>
      <c r="Z243" s="19" t="n">
        <v>0.208240085433132</v>
      </c>
      <c r="AA243" s="19" t="n">
        <v>0.202280196008291</v>
      </c>
      <c r="AB243" s="19" t="n">
        <v>0.200078319483153</v>
      </c>
      <c r="AC243" s="19" t="n">
        <v>0.214146814263185</v>
      </c>
      <c r="AD243" s="19" t="n">
        <v>0.297809525946857</v>
      </c>
      <c r="AE243" s="19"/>
      <c r="AF243" s="19" t="n">
        <v>0.193981815459574</v>
      </c>
      <c r="AG243" s="19"/>
      <c r="AH243" s="19" t="n">
        <v>0.212476894759651</v>
      </c>
      <c r="AI243" s="19"/>
      <c r="AJ243" s="19" t="n">
        <v>0.196770750457246</v>
      </c>
      <c r="AK243" s="19" t="n">
        <v>0.222874950587548</v>
      </c>
      <c r="AL243" s="19" t="n">
        <v>0.201630268216437</v>
      </c>
    </row>
    <row r="244">
      <c r="B244" t="s">
        <v>135</v>
      </c>
      <c r="C244" s="19" t="n">
        <v>0.304305003208374</v>
      </c>
      <c r="D244" s="19" t="n">
        <v>0.283376705020735</v>
      </c>
      <c r="E244" s="19" t="n">
        <v>0.326375596130281</v>
      </c>
      <c r="F244" s="19"/>
      <c r="G244" s="19" t="n">
        <v>0.359006409522909</v>
      </c>
      <c r="H244" s="19" t="n">
        <v>0.177525614267589</v>
      </c>
      <c r="I244" s="19" t="n">
        <v>0.230114428120724</v>
      </c>
      <c r="J244" s="19" t="n">
        <v>0.313102925263663</v>
      </c>
      <c r="K244" s="19" t="n">
        <v>0.423655275308065</v>
      </c>
      <c r="L244" s="19" t="n">
        <v>0.332436541363971</v>
      </c>
      <c r="M244" s="19"/>
      <c r="N244" s="19" t="n">
        <v>0.306379359608287</v>
      </c>
      <c r="O244" s="19" t="n">
        <v>0.311146402592249</v>
      </c>
      <c r="P244" s="19" t="n">
        <v>0.276326469217405</v>
      </c>
      <c r="Q244" s="19" t="n">
        <v>0.38772460997549</v>
      </c>
      <c r="R244" s="19" t="n">
        <v>0.248067173086286</v>
      </c>
      <c r="S244" s="19"/>
      <c r="T244" s="19" t="n">
        <v>0.367590791907977</v>
      </c>
      <c r="U244" s="19" t="n">
        <v>0.372606895868983</v>
      </c>
      <c r="V244" s="19" t="n">
        <v>0.340058036162342</v>
      </c>
      <c r="W244" s="19" t="n">
        <v>0.199947711003504</v>
      </c>
      <c r="X244" s="19"/>
      <c r="Y244" s="19" t="n">
        <v>0.228250798405738</v>
      </c>
      <c r="Z244" s="19" t="n">
        <v>0.466970155644949</v>
      </c>
      <c r="AA244" s="19" t="n">
        <v>0.348489447827268</v>
      </c>
      <c r="AB244" s="19" t="n">
        <v>0.332844803070293</v>
      </c>
      <c r="AC244" s="19" t="n">
        <v>0.386130384635922</v>
      </c>
      <c r="AD244" s="19" t="n">
        <v>0.425549720120583</v>
      </c>
      <c r="AE244" s="19"/>
      <c r="AF244" s="19" t="n">
        <v>0.315856486612921</v>
      </c>
      <c r="AG244" s="19"/>
      <c r="AH244" s="19" t="n">
        <v>0.304305003208374</v>
      </c>
      <c r="AI244" s="19"/>
      <c r="AJ244" s="19" t="n">
        <v>0.39020357589458</v>
      </c>
      <c r="AK244" s="19" t="n">
        <v>0.247198411010249</v>
      </c>
      <c r="AL244" s="19" t="n">
        <v>0.364985574387453</v>
      </c>
    </row>
    <row r="245">
      <c r="B245" t="s">
        <v>136</v>
      </c>
      <c r="C245" s="19" t="n">
        <v>0.190997330377928</v>
      </c>
      <c r="D245" s="19" t="n">
        <v>0.172360256557352</v>
      </c>
      <c r="E245" s="19" t="n">
        <v>0.20839866234853</v>
      </c>
      <c r="F245" s="19"/>
      <c r="G245" s="19" t="n">
        <v>0.0965080424261963</v>
      </c>
      <c r="H245" s="19" t="n">
        <v>0.147057102966746</v>
      </c>
      <c r="I245" s="19" t="n">
        <v>0.145481681314372</v>
      </c>
      <c r="J245" s="19" t="n">
        <v>0.21669411979459</v>
      </c>
      <c r="K245" s="19" t="n">
        <v>0.254318882245515</v>
      </c>
      <c r="L245" s="19" t="n">
        <v>0.230396612490004</v>
      </c>
      <c r="M245" s="19"/>
      <c r="N245" s="19" t="n">
        <v>0.172782117539536</v>
      </c>
      <c r="O245" s="19" t="n">
        <v>0.221513489774429</v>
      </c>
      <c r="P245" s="19" t="n">
        <v>0.181662288622622</v>
      </c>
      <c r="Q245" s="19" t="n">
        <v>0.191460057915453</v>
      </c>
      <c r="R245" s="19" t="n">
        <v>0.161731676511847</v>
      </c>
      <c r="S245" s="19"/>
      <c r="T245" s="19" t="n">
        <v>0.211950392236941</v>
      </c>
      <c r="U245" s="19" t="n">
        <v>0.183165644174293</v>
      </c>
      <c r="V245" s="19" t="n">
        <v>0.261389672847011</v>
      </c>
      <c r="W245" s="19" t="n">
        <v>0.125852141513408</v>
      </c>
      <c r="X245" s="19"/>
      <c r="Y245" s="19" t="n">
        <v>0.13837094865319</v>
      </c>
      <c r="Z245" s="19" t="n">
        <v>0.238399374833867</v>
      </c>
      <c r="AA245" s="19" t="n">
        <v>0.248510612378355</v>
      </c>
      <c r="AB245" s="19" t="n">
        <v>0.264228026827926</v>
      </c>
      <c r="AC245" s="19" t="n">
        <v>0.158248531595185</v>
      </c>
      <c r="AD245" s="19" t="n">
        <v>0.155171024976535</v>
      </c>
      <c r="AE245" s="19"/>
      <c r="AF245" s="19" t="n">
        <v>0.210274102878969</v>
      </c>
      <c r="AG245" s="19"/>
      <c r="AH245" s="19" t="n">
        <v>0.190997330377928</v>
      </c>
      <c r="AI245" s="19"/>
      <c r="AJ245" s="19" t="n">
        <v>0.266736464421351</v>
      </c>
      <c r="AK245" s="19" t="n">
        <v>0.138785397546152</v>
      </c>
      <c r="AL245" s="19" t="n">
        <v>0.255097411620214</v>
      </c>
    </row>
    <row r="246">
      <c r="B246" t="s">
        <v>56</v>
      </c>
      <c r="C246" s="19" t="n">
        <v>0.0648131410295336</v>
      </c>
      <c r="D246" s="19" t="n">
        <v>0.0714508554910114</v>
      </c>
      <c r="E246" s="19" t="n">
        <v>0.0581496782320888</v>
      </c>
      <c r="F246" s="19"/>
      <c r="G246" s="19" t="n">
        <v>0.0559976975962072</v>
      </c>
      <c r="H246" s="19" t="n">
        <v>0.0045176157145919</v>
      </c>
      <c r="I246" s="19" t="n">
        <v>0.0539703563918365</v>
      </c>
      <c r="J246" s="19" t="n">
        <v>0.0705997640620457</v>
      </c>
      <c r="K246" s="19" t="n">
        <v>0.0315066824885358</v>
      </c>
      <c r="L246" s="19" t="n">
        <v>0.139336147255924</v>
      </c>
      <c r="M246" s="19"/>
      <c r="N246" s="19" t="n">
        <v>0.0627375396907601</v>
      </c>
      <c r="O246" s="19" t="n">
        <v>0.068979907156248</v>
      </c>
      <c r="P246" s="19" t="n">
        <v>0.0836619276548578</v>
      </c>
      <c r="Q246" s="19" t="n">
        <v>0.0528551325791114</v>
      </c>
      <c r="R246" s="19" t="n">
        <v>0.042806341888693</v>
      </c>
      <c r="S246" s="19"/>
      <c r="T246" s="19" t="n">
        <v>0.142709102100002</v>
      </c>
      <c r="U246" s="19" t="n">
        <v>0.0778494520682131</v>
      </c>
      <c r="V246" s="19" t="n">
        <v>0.0254785809272094</v>
      </c>
      <c r="W246" s="19" t="n">
        <v>0.00822859012058916</v>
      </c>
      <c r="X246" s="19"/>
      <c r="Y246" s="19" t="n">
        <v>0.0326986104714914</v>
      </c>
      <c r="Z246" s="19" t="n">
        <v>0.0330450082964572</v>
      </c>
      <c r="AA246" s="19" t="n">
        <v>0.111859443943619</v>
      </c>
      <c r="AB246" s="19" t="n">
        <v>0.0721891447533262</v>
      </c>
      <c r="AC246" s="19" t="n">
        <v>0.10321197395618</v>
      </c>
      <c r="AD246" s="19" t="n">
        <v>0.121469728956025</v>
      </c>
      <c r="AE246" s="19"/>
      <c r="AF246" s="19" t="n">
        <v>0.0644466420489833</v>
      </c>
      <c r="AG246" s="19"/>
      <c r="AH246" s="19" t="n">
        <v>0.0648131410295336</v>
      </c>
      <c r="AI246" s="19"/>
      <c r="AJ246" s="19" t="n">
        <v>0.0506210962214307</v>
      </c>
      <c r="AK246" s="19" t="n">
        <v>0.0758162130022816</v>
      </c>
      <c r="AL246" s="19" t="n">
        <v>0.0458522486021158</v>
      </c>
    </row>
    <row r="247">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row>
    <row r="248">
      <c r="B248" s="7" t="s">
        <v>152</v>
      </c>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row>
    <row r="249">
      <c r="B249" s="26" t="s">
        <v>151</v>
      </c>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row>
    <row r="250">
      <c r="B250" t="s">
        <v>132</v>
      </c>
      <c r="C250" s="19" t="n">
        <v>0.371728578362686</v>
      </c>
      <c r="D250" s="19" t="n">
        <v>0.361560338089833</v>
      </c>
      <c r="E250" s="19" t="n">
        <v>0.389511823600641</v>
      </c>
      <c r="F250" s="19"/>
      <c r="G250" s="19" t="n">
        <v>0.377431762441671</v>
      </c>
      <c r="H250" s="19" t="n">
        <v>0.337980182984313</v>
      </c>
      <c r="I250" s="19" t="n">
        <v>0.458722596010105</v>
      </c>
      <c r="J250" s="19" t="n">
        <v>0.433239718745071</v>
      </c>
      <c r="K250" s="19" t="n">
        <v>0.378498448208047</v>
      </c>
      <c r="L250" s="19" t="n">
        <v>0.198751328261636</v>
      </c>
      <c r="M250" s="19"/>
      <c r="N250" s="19" t="n">
        <v>0.577171780157562</v>
      </c>
      <c r="O250" s="19" t="n">
        <v>0.417110862799437</v>
      </c>
      <c r="P250" s="19" t="n">
        <v>0.284696800229447</v>
      </c>
      <c r="Q250" s="19" t="n">
        <v>0.248924603300797</v>
      </c>
      <c r="R250" s="19" t="n">
        <v>0.431554849523645</v>
      </c>
      <c r="S250" s="19"/>
      <c r="T250" s="19" t="n">
        <v>0.346031530162278</v>
      </c>
      <c r="U250" s="19" t="n">
        <v>0.294051075829634</v>
      </c>
      <c r="V250" s="19" t="n">
        <v>0.370686282334205</v>
      </c>
      <c r="W250" s="19" t="n">
        <v>0.423958418815111</v>
      </c>
      <c r="X250" s="19"/>
      <c r="Y250" s="19" t="n">
        <v>0.441011807482361</v>
      </c>
      <c r="Z250" s="19" t="n">
        <v>0.181997257074623</v>
      </c>
      <c r="AA250" s="19" t="n">
        <v>0.193792983380689</v>
      </c>
      <c r="AB250" s="19" t="n">
        <v>0.42970672992191</v>
      </c>
      <c r="AC250" s="19" t="n">
        <v>0.227280315007693</v>
      </c>
      <c r="AD250" s="19" t="n">
        <v>0</v>
      </c>
      <c r="AE250" s="19"/>
      <c r="AF250" s="19" t="n">
        <v>0.330231892770179</v>
      </c>
      <c r="AG250" s="19"/>
      <c r="AH250" s="19" t="n">
        <v>0.374423053541148</v>
      </c>
      <c r="AI250" s="19"/>
      <c r="AJ250" s="19" t="n">
        <v>0.266326376298467</v>
      </c>
      <c r="AK250" s="19" t="n">
        <v>0.402707144003672</v>
      </c>
      <c r="AL250" s="19" t="n">
        <v>0.330916691122937</v>
      </c>
    </row>
    <row r="251">
      <c r="B251" t="s">
        <v>133</v>
      </c>
      <c r="C251" s="19" t="n">
        <v>0.441008526287864</v>
      </c>
      <c r="D251" s="19" t="n">
        <v>0.439216975578616</v>
      </c>
      <c r="E251" s="19" t="n">
        <v>0.440254609715089</v>
      </c>
      <c r="F251" s="19"/>
      <c r="G251" s="19" t="n">
        <v>0.50543841370918</v>
      </c>
      <c r="H251" s="19" t="n">
        <v>0.404530120766345</v>
      </c>
      <c r="I251" s="19" t="n">
        <v>0.374774844066176</v>
      </c>
      <c r="J251" s="19" t="n">
        <v>0.489975345530204</v>
      </c>
      <c r="K251" s="19" t="n">
        <v>0.407391385792586</v>
      </c>
      <c r="L251" s="19" t="n">
        <v>0.524350931821638</v>
      </c>
      <c r="M251" s="19"/>
      <c r="N251" s="19" t="n">
        <v>0.320032261462396</v>
      </c>
      <c r="O251" s="19" t="n">
        <v>0.435363363264617</v>
      </c>
      <c r="P251" s="19" t="n">
        <v>0.408016208376642</v>
      </c>
      <c r="Q251" s="19" t="n">
        <v>0.512340939131418</v>
      </c>
      <c r="R251" s="19" t="n">
        <v>0.467664282475841</v>
      </c>
      <c r="S251" s="19"/>
      <c r="T251" s="19" t="n">
        <v>0.501530342820985</v>
      </c>
      <c r="U251" s="19" t="n">
        <v>0.516709678541107</v>
      </c>
      <c r="V251" s="19" t="n">
        <v>0.410896160504933</v>
      </c>
      <c r="W251" s="19" t="n">
        <v>0.398173245515546</v>
      </c>
      <c r="X251" s="19"/>
      <c r="Y251" s="19" t="n">
        <v>0.391615313608723</v>
      </c>
      <c r="Z251" s="19" t="n">
        <v>0.678837754228585</v>
      </c>
      <c r="AA251" s="19" t="n">
        <v>0.521060776636544</v>
      </c>
      <c r="AB251" s="19" t="n">
        <v>0.29979654859318</v>
      </c>
      <c r="AC251" s="19" t="n">
        <v>0.701638974468978</v>
      </c>
      <c r="AD251" s="19" t="n">
        <v>0.660239624382948</v>
      </c>
      <c r="AE251" s="19"/>
      <c r="AF251" s="19" t="n">
        <v>0.496554360081257</v>
      </c>
      <c r="AG251" s="19"/>
      <c r="AH251" s="19" t="n">
        <v>0.442161007616942</v>
      </c>
      <c r="AI251" s="19"/>
      <c r="AJ251" s="19" t="n">
        <v>0.42272082909792</v>
      </c>
      <c r="AK251" s="19" t="n">
        <v>0.43822602061355</v>
      </c>
      <c r="AL251" s="19" t="n">
        <v>0.498980466443501</v>
      </c>
    </row>
    <row r="252">
      <c r="B252" t="s">
        <v>134</v>
      </c>
      <c r="C252" s="19" t="n">
        <v>0.134214595906156</v>
      </c>
      <c r="D252" s="19" t="n">
        <v>0.150253090587222</v>
      </c>
      <c r="E252" s="19" t="n">
        <v>0.11064995172445</v>
      </c>
      <c r="F252" s="19"/>
      <c r="G252" s="19" t="n">
        <v>0.102609004958774</v>
      </c>
      <c r="H252" s="19" t="n">
        <v>0.192779177284617</v>
      </c>
      <c r="I252" s="19" t="n">
        <v>0.115504967045611</v>
      </c>
      <c r="J252" s="19" t="n">
        <v>0.0431872662137542</v>
      </c>
      <c r="K252" s="19" t="n">
        <v>0.114411505693285</v>
      </c>
      <c r="L252" s="19" t="n">
        <v>0.223384653485244</v>
      </c>
      <c r="M252" s="19"/>
      <c r="N252" s="19" t="n">
        <v>0.102795958380042</v>
      </c>
      <c r="O252" s="19" t="n">
        <v>0.118799637719079</v>
      </c>
      <c r="P252" s="19" t="n">
        <v>0.231781891795641</v>
      </c>
      <c r="Q252" s="19" t="n">
        <v>0.130599349777249</v>
      </c>
      <c r="R252" s="19" t="n">
        <v>0.06441880324991</v>
      </c>
      <c r="S252" s="19"/>
      <c r="T252" s="19" t="n">
        <v>0.104310734714347</v>
      </c>
      <c r="U252" s="19" t="n">
        <v>0.139021549928521</v>
      </c>
      <c r="V252" s="19" t="n">
        <v>0.167562030151738</v>
      </c>
      <c r="W252" s="19" t="n">
        <v>0.13220421775328</v>
      </c>
      <c r="X252" s="19"/>
      <c r="Y252" s="19" t="n">
        <v>0.112855545604845</v>
      </c>
      <c r="Z252" s="19" t="n">
        <v>0.103398903043786</v>
      </c>
      <c r="AA252" s="19" t="n">
        <v>0.239352454371944</v>
      </c>
      <c r="AB252" s="19" t="n">
        <v>0.198816944515093</v>
      </c>
      <c r="AC252" s="19" t="n">
        <v>0</v>
      </c>
      <c r="AD252" s="19" t="n">
        <v>0.339760375617052</v>
      </c>
      <c r="AE252" s="19"/>
      <c r="AF252" s="19" t="n">
        <v>0.131179874289222</v>
      </c>
      <c r="AG252" s="19"/>
      <c r="AH252" s="19" t="n">
        <v>0.132221305241734</v>
      </c>
      <c r="AI252" s="19"/>
      <c r="AJ252" s="19" t="n">
        <v>0.188262303418247</v>
      </c>
      <c r="AK252" s="19" t="n">
        <v>0.124593537905122</v>
      </c>
      <c r="AL252" s="19" t="n">
        <v>0.105188341631257</v>
      </c>
    </row>
    <row r="253">
      <c r="B253" t="s">
        <v>135</v>
      </c>
      <c r="C253" s="19" t="n">
        <v>0.0142544633311397</v>
      </c>
      <c r="D253" s="19" t="n">
        <v>0.0213032556151</v>
      </c>
      <c r="E253" s="19" t="n">
        <v>0.00361955129424288</v>
      </c>
      <c r="F253" s="19"/>
      <c r="G253" s="19" t="n">
        <v>0</v>
      </c>
      <c r="H253" s="19" t="n">
        <v>0.0305393124168514</v>
      </c>
      <c r="I253" s="19" t="n">
        <v>0.0314923015554008</v>
      </c>
      <c r="J253" s="19" t="n">
        <v>0</v>
      </c>
      <c r="K253" s="19" t="n">
        <v>0</v>
      </c>
      <c r="L253" s="19" t="n">
        <v>0</v>
      </c>
      <c r="M253" s="19"/>
      <c r="N253" s="19" t="n">
        <v>0</v>
      </c>
      <c r="O253" s="19" t="n">
        <v>0</v>
      </c>
      <c r="P253" s="19" t="n">
        <v>0.0148211099677915</v>
      </c>
      <c r="Q253" s="19" t="n">
        <v>0.0331386951663349</v>
      </c>
      <c r="R253" s="19" t="n">
        <v>0.0217377093183746</v>
      </c>
      <c r="S253" s="19"/>
      <c r="T253" s="19" t="n">
        <v>0</v>
      </c>
      <c r="U253" s="19" t="n">
        <v>0.0099239201100123</v>
      </c>
      <c r="V253" s="19" t="n">
        <v>0.0254277635045623</v>
      </c>
      <c r="W253" s="19" t="n">
        <v>0.0177344672222808</v>
      </c>
      <c r="X253" s="19"/>
      <c r="Y253" s="19" t="n">
        <v>0.0180639992103198</v>
      </c>
      <c r="Z253" s="19" t="n">
        <v>0.0357660856530053</v>
      </c>
      <c r="AA253" s="19" t="n">
        <v>0</v>
      </c>
      <c r="AB253" s="19" t="n">
        <v>0</v>
      </c>
      <c r="AC253" s="19" t="n">
        <v>0</v>
      </c>
      <c r="AD253" s="19" t="n">
        <v>0</v>
      </c>
      <c r="AE253" s="19"/>
      <c r="AF253" s="19" t="n">
        <v>0.00771787892066648</v>
      </c>
      <c r="AG253" s="19"/>
      <c r="AH253" s="19" t="n">
        <v>0.0145424497122931</v>
      </c>
      <c r="AI253" s="19"/>
      <c r="AJ253" s="19" t="n">
        <v>0.0462349120534489</v>
      </c>
      <c r="AK253" s="19" t="n">
        <v>0.00819537610305163</v>
      </c>
      <c r="AL253" s="19" t="n">
        <v>0</v>
      </c>
    </row>
    <row r="254">
      <c r="B254" t="s">
        <v>136</v>
      </c>
      <c r="C254" s="19" t="n">
        <v>0.0036078468191651</v>
      </c>
      <c r="D254" s="19" t="n">
        <v>0.005994094376964</v>
      </c>
      <c r="E254" s="19" t="n">
        <v>0</v>
      </c>
      <c r="F254" s="19"/>
      <c r="G254" s="19" t="n">
        <v>0</v>
      </c>
      <c r="H254" s="19" t="n">
        <v>0.0153779777728588</v>
      </c>
      <c r="I254" s="19" t="n">
        <v>0</v>
      </c>
      <c r="J254" s="19" t="n">
        <v>0</v>
      </c>
      <c r="K254" s="19" t="n">
        <v>0</v>
      </c>
      <c r="L254" s="19" t="n">
        <v>0</v>
      </c>
      <c r="M254" s="19"/>
      <c r="N254" s="19" t="n">
        <v>0</v>
      </c>
      <c r="O254" s="19" t="n">
        <v>0</v>
      </c>
      <c r="P254" s="19" t="n">
        <v>0.0148211099677915</v>
      </c>
      <c r="Q254" s="19" t="n">
        <v>0</v>
      </c>
      <c r="R254" s="19" t="n">
        <v>0</v>
      </c>
      <c r="S254" s="19"/>
      <c r="T254" s="19" t="n">
        <v>0</v>
      </c>
      <c r="U254" s="19" t="n">
        <v>0</v>
      </c>
      <c r="V254" s="19" t="n">
        <v>0.0254277635045623</v>
      </c>
      <c r="W254" s="19" t="n">
        <v>0</v>
      </c>
      <c r="X254" s="19"/>
      <c r="Y254" s="19" t="n">
        <v>0.0054395778219793</v>
      </c>
      <c r="Z254" s="19" t="n">
        <v>0</v>
      </c>
      <c r="AA254" s="19" t="n">
        <v>0</v>
      </c>
      <c r="AB254" s="19" t="n">
        <v>0</v>
      </c>
      <c r="AC254" s="19" t="n">
        <v>0</v>
      </c>
      <c r="AD254" s="19" t="n">
        <v>0</v>
      </c>
      <c r="AE254" s="19"/>
      <c r="AF254" s="19" t="n">
        <v>0.00539346286139411</v>
      </c>
      <c r="AG254" s="19"/>
      <c r="AH254" s="19" t="n">
        <v>0.00368073702380277</v>
      </c>
      <c r="AI254" s="19"/>
      <c r="AJ254" s="19" t="n">
        <v>0.0201563856096482</v>
      </c>
      <c r="AK254" s="19" t="n">
        <v>0</v>
      </c>
      <c r="AL254" s="19" t="n">
        <v>0</v>
      </c>
    </row>
    <row r="255">
      <c r="B255" t="s">
        <v>56</v>
      </c>
      <c r="C255" s="19" t="n">
        <v>0.0351859892929894</v>
      </c>
      <c r="D255" s="19" t="n">
        <v>0.0216722457522653</v>
      </c>
      <c r="E255" s="19" t="n">
        <v>0.0559640636655775</v>
      </c>
      <c r="F255" s="19"/>
      <c r="G255" s="19" t="n">
        <v>0.0145208188903754</v>
      </c>
      <c r="H255" s="19" t="n">
        <v>0.0187932287750152</v>
      </c>
      <c r="I255" s="19" t="n">
        <v>0.0195052913227076</v>
      </c>
      <c r="J255" s="19" t="n">
        <v>0.0335976695109704</v>
      </c>
      <c r="K255" s="19" t="n">
        <v>0.0996986603060827</v>
      </c>
      <c r="L255" s="19" t="n">
        <v>0.0535130864314819</v>
      </c>
      <c r="M255" s="19"/>
      <c r="N255" s="19" t="n">
        <v>0</v>
      </c>
      <c r="O255" s="19" t="n">
        <v>0.028726136216867</v>
      </c>
      <c r="P255" s="19" t="n">
        <v>0.0458628796626879</v>
      </c>
      <c r="Q255" s="19" t="n">
        <v>0.0749964126242006</v>
      </c>
      <c r="R255" s="19" t="n">
        <v>0.0146243554322295</v>
      </c>
      <c r="S255" s="19"/>
      <c r="T255" s="19" t="n">
        <v>0.0481273923023895</v>
      </c>
      <c r="U255" s="19" t="n">
        <v>0.0402937755907259</v>
      </c>
      <c r="V255" s="19" t="n">
        <v>0</v>
      </c>
      <c r="W255" s="19" t="n">
        <v>0.0279296506937819</v>
      </c>
      <c r="X255" s="19"/>
      <c r="Y255" s="19" t="n">
        <v>0.031013756271771</v>
      </c>
      <c r="Z255" s="19" t="n">
        <v>0</v>
      </c>
      <c r="AA255" s="19" t="n">
        <v>0.0457937856108237</v>
      </c>
      <c r="AB255" s="19" t="n">
        <v>0.071679776969818</v>
      </c>
      <c r="AC255" s="19" t="n">
        <v>0.0710807105233293</v>
      </c>
      <c r="AD255" s="19" t="n">
        <v>0</v>
      </c>
      <c r="AE255" s="19"/>
      <c r="AF255" s="19" t="n">
        <v>0.0289225310772817</v>
      </c>
      <c r="AG255" s="19"/>
      <c r="AH255" s="19" t="n">
        <v>0.0329714468640806</v>
      </c>
      <c r="AI255" s="19"/>
      <c r="AJ255" s="19" t="n">
        <v>0.0562991935222685</v>
      </c>
      <c r="AK255" s="19" t="n">
        <v>0.0262779213746035</v>
      </c>
      <c r="AL255" s="19" t="n">
        <v>0.0649145008023055</v>
      </c>
    </row>
    <row r="256">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row>
    <row r="257">
      <c r="B257" s="7" t="s">
        <v>153</v>
      </c>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row>
    <row r="258">
      <c r="B258" s="26" t="s">
        <v>151</v>
      </c>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row>
    <row r="259">
      <c r="B259" t="s">
        <v>132</v>
      </c>
      <c r="C259" s="19" t="n">
        <v>0.284495535315719</v>
      </c>
      <c r="D259" s="19" t="n">
        <v>0.25561424854257</v>
      </c>
      <c r="E259" s="19" t="n">
        <v>0.330204778901283</v>
      </c>
      <c r="F259" s="19"/>
      <c r="G259" s="19" t="n">
        <v>0.051654159596889</v>
      </c>
      <c r="H259" s="19" t="n">
        <v>0.415616400063342</v>
      </c>
      <c r="I259" s="19" t="n">
        <v>0.318879790554738</v>
      </c>
      <c r="J259" s="19" t="n">
        <v>0.279428600293787</v>
      </c>
      <c r="K259" s="19" t="n">
        <v>0.241225529279235</v>
      </c>
      <c r="L259" s="19" t="n">
        <v>0.233019774910092</v>
      </c>
      <c r="M259" s="19"/>
      <c r="N259" s="19" t="n">
        <v>0.211950378607632</v>
      </c>
      <c r="O259" s="19" t="n">
        <v>0.282326430596991</v>
      </c>
      <c r="P259" s="19" t="n">
        <v>0.273819044703237</v>
      </c>
      <c r="Q259" s="19" t="n">
        <v>0.160859969910569</v>
      </c>
      <c r="R259" s="19" t="n">
        <v>0.405644664376495</v>
      </c>
      <c r="S259" s="19"/>
      <c r="T259" s="19" t="n">
        <v>0.236938237829775</v>
      </c>
      <c r="U259" s="19" t="n">
        <v>0.194860194327509</v>
      </c>
      <c r="V259" s="19" t="n">
        <v>0.309027043998647</v>
      </c>
      <c r="W259" s="19" t="n">
        <v>0.334991004784307</v>
      </c>
      <c r="X259" s="19"/>
      <c r="Y259" s="19" t="n">
        <v>0.329621610074193</v>
      </c>
      <c r="Z259" s="19" t="n">
        <v>0.185747444358467</v>
      </c>
      <c r="AA259" s="19" t="n">
        <v>0.222834227526661</v>
      </c>
      <c r="AB259" s="19" t="n">
        <v>0.258596614517801</v>
      </c>
      <c r="AC259" s="19" t="n">
        <v>0.0646795117314333</v>
      </c>
      <c r="AD259" s="19" t="n">
        <v>0</v>
      </c>
      <c r="AE259" s="19"/>
      <c r="AF259" s="19" t="n">
        <v>0.263595213659901</v>
      </c>
      <c r="AG259" s="19"/>
      <c r="AH259" s="19" t="n">
        <v>0.290243267641136</v>
      </c>
      <c r="AI259" s="19"/>
      <c r="AJ259" s="19" t="n">
        <v>0.181683142646167</v>
      </c>
      <c r="AK259" s="19" t="n">
        <v>0.325724794961511</v>
      </c>
      <c r="AL259" s="19" t="n">
        <v>0.156870044007754</v>
      </c>
    </row>
    <row r="260">
      <c r="B260" t="s">
        <v>133</v>
      </c>
      <c r="C260" s="19" t="n">
        <v>0.437022587311809</v>
      </c>
      <c r="D260" s="19" t="n">
        <v>0.447744816333978</v>
      </c>
      <c r="E260" s="19" t="n">
        <v>0.417206092530196</v>
      </c>
      <c r="F260" s="19"/>
      <c r="G260" s="19" t="n">
        <v>0.569547381220122</v>
      </c>
      <c r="H260" s="19" t="n">
        <v>0.352009568989322</v>
      </c>
      <c r="I260" s="19" t="n">
        <v>0.463346144840117</v>
      </c>
      <c r="J260" s="19" t="n">
        <v>0.462234032779787</v>
      </c>
      <c r="K260" s="19" t="n">
        <v>0.433766289273008</v>
      </c>
      <c r="L260" s="19" t="n">
        <v>0.40380183920649</v>
      </c>
      <c r="M260" s="19"/>
      <c r="N260" s="19" t="n">
        <v>0.564519949360817</v>
      </c>
      <c r="O260" s="19" t="n">
        <v>0.444246854773971</v>
      </c>
      <c r="P260" s="19" t="n">
        <v>0.38268308226068</v>
      </c>
      <c r="Q260" s="19" t="n">
        <v>0.50326935160189</v>
      </c>
      <c r="R260" s="19" t="n">
        <v>0.400202757787495</v>
      </c>
      <c r="S260" s="19"/>
      <c r="T260" s="19" t="n">
        <v>0.367587847275206</v>
      </c>
      <c r="U260" s="19" t="n">
        <v>0.521083040385116</v>
      </c>
      <c r="V260" s="19" t="n">
        <v>0.479628106386292</v>
      </c>
      <c r="W260" s="19" t="n">
        <v>0.407418839264505</v>
      </c>
      <c r="X260" s="19"/>
      <c r="Y260" s="19" t="n">
        <v>0.431051434296172</v>
      </c>
      <c r="Z260" s="19" t="n">
        <v>0.540430366264298</v>
      </c>
      <c r="AA260" s="19" t="n">
        <v>0.432814182078939</v>
      </c>
      <c r="AB260" s="19" t="n">
        <v>0.376329730537204</v>
      </c>
      <c r="AC260" s="19" t="n">
        <v>0.39075017029156</v>
      </c>
      <c r="AD260" s="19" t="n">
        <v>0.660239624382948</v>
      </c>
      <c r="AE260" s="19"/>
      <c r="AF260" s="19" t="n">
        <v>0.481607995607473</v>
      </c>
      <c r="AG260" s="19"/>
      <c r="AH260" s="19" t="n">
        <v>0.441464395614249</v>
      </c>
      <c r="AI260" s="19"/>
      <c r="AJ260" s="19" t="n">
        <v>0.513682857085986</v>
      </c>
      <c r="AK260" s="19" t="n">
        <v>0.406974951717254</v>
      </c>
      <c r="AL260" s="19" t="n">
        <v>0.526647920125506</v>
      </c>
    </row>
    <row r="261">
      <c r="B261" t="s">
        <v>134</v>
      </c>
      <c r="C261" s="19" t="n">
        <v>0.207590454339181</v>
      </c>
      <c r="D261" s="19" t="n">
        <v>0.240028953167926</v>
      </c>
      <c r="E261" s="19" t="n">
        <v>0.159532490578274</v>
      </c>
      <c r="F261" s="19"/>
      <c r="G261" s="19" t="n">
        <v>0.264251079529632</v>
      </c>
      <c r="H261" s="19" t="n">
        <v>0.204758687974506</v>
      </c>
      <c r="I261" s="19" t="n">
        <v>0.144340206868698</v>
      </c>
      <c r="J261" s="19" t="n">
        <v>0.224739697415455</v>
      </c>
      <c r="K261" s="19" t="n">
        <v>0.195603180162753</v>
      </c>
      <c r="L261" s="19" t="n">
        <v>0.25821120036345</v>
      </c>
      <c r="M261" s="19"/>
      <c r="N261" s="19" t="n">
        <v>0.157929785094533</v>
      </c>
      <c r="O261" s="19" t="n">
        <v>0.207222722500271</v>
      </c>
      <c r="P261" s="19" t="n">
        <v>0.280862298965334</v>
      </c>
      <c r="Q261" s="19" t="n">
        <v>0.245907203179285</v>
      </c>
      <c r="R261" s="19" t="n">
        <v>0.120930708095174</v>
      </c>
      <c r="S261" s="19"/>
      <c r="T261" s="19" t="n">
        <v>0.324221894272006</v>
      </c>
      <c r="U261" s="19" t="n">
        <v>0.240553261463081</v>
      </c>
      <c r="V261" s="19" t="n">
        <v>0.124924193773955</v>
      </c>
      <c r="W261" s="19" t="n">
        <v>0.197347826023011</v>
      </c>
      <c r="X261" s="19"/>
      <c r="Y261" s="19" t="n">
        <v>0.179901968713205</v>
      </c>
      <c r="Z261" s="19" t="n">
        <v>0.23805610372423</v>
      </c>
      <c r="AA261" s="19" t="n">
        <v>0.254525996125461</v>
      </c>
      <c r="AB261" s="19" t="n">
        <v>0.293393877975177</v>
      </c>
      <c r="AC261" s="19" t="n">
        <v>0.294950419021325</v>
      </c>
      <c r="AD261" s="19" t="n">
        <v>0.339760375617052</v>
      </c>
      <c r="AE261" s="19"/>
      <c r="AF261" s="19" t="n">
        <v>0.199179077635424</v>
      </c>
      <c r="AG261" s="19"/>
      <c r="AH261" s="19" t="n">
        <v>0.206504200323564</v>
      </c>
      <c r="AI261" s="19"/>
      <c r="AJ261" s="19" t="n">
        <v>0.20126041598147</v>
      </c>
      <c r="AK261" s="19" t="n">
        <v>0.20585673007407</v>
      </c>
      <c r="AL261" s="19" t="n">
        <v>0.233801947475153</v>
      </c>
    </row>
    <row r="262">
      <c r="B262" t="s">
        <v>135</v>
      </c>
      <c r="C262" s="19" t="n">
        <v>0.0276790497324179</v>
      </c>
      <c r="D262" s="19" t="n">
        <v>0.0289456418262979</v>
      </c>
      <c r="E262" s="19" t="n">
        <v>0.0259244172776359</v>
      </c>
      <c r="F262" s="19"/>
      <c r="G262" s="19" t="n">
        <v>0.0320189608843289</v>
      </c>
      <c r="H262" s="19" t="n">
        <v>0.00637371322893825</v>
      </c>
      <c r="I262" s="19" t="n">
        <v>0.0539285664137386</v>
      </c>
      <c r="J262" s="19" t="n">
        <v>0</v>
      </c>
      <c r="K262" s="19" t="n">
        <v>0.0297063409789208</v>
      </c>
      <c r="L262" s="19" t="n">
        <v>0.0514540990884864</v>
      </c>
      <c r="M262" s="19"/>
      <c r="N262" s="19" t="n">
        <v>0.065599886937018</v>
      </c>
      <c r="O262" s="19" t="n">
        <v>0.0162790569866527</v>
      </c>
      <c r="P262" s="19" t="n">
        <v>0.0144129550105302</v>
      </c>
      <c r="Q262" s="19" t="n">
        <v>0.0149670626840551</v>
      </c>
      <c r="R262" s="19" t="n">
        <v>0.052506750703485</v>
      </c>
      <c r="S262" s="19"/>
      <c r="T262" s="19" t="n">
        <v>0</v>
      </c>
      <c r="U262" s="19" t="n">
        <v>0.0164515625929073</v>
      </c>
      <c r="V262" s="19" t="n">
        <v>0.0609928923365448</v>
      </c>
      <c r="W262" s="19" t="n">
        <v>0.0323126792343953</v>
      </c>
      <c r="X262" s="19"/>
      <c r="Y262" s="19" t="n">
        <v>0.0275451695925282</v>
      </c>
      <c r="Z262" s="19" t="n">
        <v>0.0357660856530053</v>
      </c>
      <c r="AA262" s="19" t="n">
        <v>0.0440318086581159</v>
      </c>
      <c r="AB262" s="19" t="n">
        <v>0</v>
      </c>
      <c r="AC262" s="19" t="n">
        <v>0</v>
      </c>
      <c r="AD262" s="19" t="n">
        <v>0</v>
      </c>
      <c r="AE262" s="19"/>
      <c r="AF262" s="19" t="n">
        <v>0.0258364631499557</v>
      </c>
      <c r="AG262" s="19"/>
      <c r="AH262" s="19" t="n">
        <v>0.0221039313388704</v>
      </c>
      <c r="AI262" s="19"/>
      <c r="AJ262" s="19" t="n">
        <v>0.0357835308401379</v>
      </c>
      <c r="AK262" s="19" t="n">
        <v>0.0269336917764157</v>
      </c>
      <c r="AL262" s="19" t="n">
        <v>0.0177655875892821</v>
      </c>
    </row>
    <row r="263">
      <c r="B263" t="s">
        <v>136</v>
      </c>
      <c r="C263" s="19" t="n">
        <v>0.00505440639830474</v>
      </c>
      <c r="D263" s="19" t="n">
        <v>0.005994094376964</v>
      </c>
      <c r="E263" s="19" t="n">
        <v>0.00365627896014334</v>
      </c>
      <c r="F263" s="19"/>
      <c r="G263" s="19" t="n">
        <v>0.013201496582721</v>
      </c>
      <c r="H263" s="19" t="n">
        <v>0.0153779777728588</v>
      </c>
      <c r="I263" s="19" t="n">
        <v>0</v>
      </c>
      <c r="J263" s="19" t="n">
        <v>0</v>
      </c>
      <c r="K263" s="19" t="n">
        <v>0</v>
      </c>
      <c r="L263" s="19" t="n">
        <v>0</v>
      </c>
      <c r="M263" s="19"/>
      <c r="N263" s="19" t="n">
        <v>0</v>
      </c>
      <c r="O263" s="19" t="n">
        <v>0</v>
      </c>
      <c r="P263" s="19" t="n">
        <v>0.0148211099677915</v>
      </c>
      <c r="Q263" s="19" t="n">
        <v>0</v>
      </c>
      <c r="R263" s="19" t="n">
        <v>0.00609076360512089</v>
      </c>
      <c r="S263" s="19"/>
      <c r="T263" s="19" t="n">
        <v>0.0231246283206229</v>
      </c>
      <c r="U263" s="19" t="n">
        <v>0</v>
      </c>
      <c r="V263" s="19" t="n">
        <v>0.0254277635045623</v>
      </c>
      <c r="W263" s="19" t="n">
        <v>0</v>
      </c>
      <c r="X263" s="19"/>
      <c r="Y263" s="19" t="n">
        <v>0.0054395778219793</v>
      </c>
      <c r="Z263" s="19" t="n">
        <v>0</v>
      </c>
      <c r="AA263" s="19" t="n">
        <v>0</v>
      </c>
      <c r="AB263" s="19" t="n">
        <v>0</v>
      </c>
      <c r="AC263" s="19" t="n">
        <v>0.0346576631167269</v>
      </c>
      <c r="AD263" s="19" t="n">
        <v>0</v>
      </c>
      <c r="AE263" s="19"/>
      <c r="AF263" s="19" t="n">
        <v>0.00539346286139411</v>
      </c>
      <c r="AG263" s="19"/>
      <c r="AH263" s="19" t="n">
        <v>0.00368073702380277</v>
      </c>
      <c r="AI263" s="19"/>
      <c r="AJ263" s="19" t="n">
        <v>0.0282380515300478</v>
      </c>
      <c r="AK263" s="19" t="n">
        <v>0</v>
      </c>
      <c r="AL263" s="19" t="n">
        <v>0</v>
      </c>
    </row>
    <row r="264">
      <c r="B264" t="s">
        <v>56</v>
      </c>
      <c r="C264" s="19" t="n">
        <v>0.038157966902568</v>
      </c>
      <c r="D264" s="19" t="n">
        <v>0.0216722457522653</v>
      </c>
      <c r="E264" s="19" t="n">
        <v>0.0634759417524671</v>
      </c>
      <c r="F264" s="19"/>
      <c r="G264" s="19" t="n">
        <v>0.0693269221863067</v>
      </c>
      <c r="H264" s="19" t="n">
        <v>0.00586365197103303</v>
      </c>
      <c r="I264" s="19" t="n">
        <v>0.0195052913227076</v>
      </c>
      <c r="J264" s="19" t="n">
        <v>0.0335976695109704</v>
      </c>
      <c r="K264" s="19" t="n">
        <v>0.0996986603060827</v>
      </c>
      <c r="L264" s="19" t="n">
        <v>0.0535130864314819</v>
      </c>
      <c r="M264" s="19"/>
      <c r="N264" s="19" t="n">
        <v>0</v>
      </c>
      <c r="O264" s="19" t="n">
        <v>0.0499249351421139</v>
      </c>
      <c r="P264" s="19" t="n">
        <v>0.0334015090924272</v>
      </c>
      <c r="Q264" s="19" t="n">
        <v>0.0749964126242006</v>
      </c>
      <c r="R264" s="19" t="n">
        <v>0.0146243554322295</v>
      </c>
      <c r="S264" s="19"/>
      <c r="T264" s="19" t="n">
        <v>0.0481273923023895</v>
      </c>
      <c r="U264" s="19" t="n">
        <v>0.0270519412313868</v>
      </c>
      <c r="V264" s="19" t="n">
        <v>0</v>
      </c>
      <c r="W264" s="19" t="n">
        <v>0.0279296506937819</v>
      </c>
      <c r="X264" s="19"/>
      <c r="Y264" s="19" t="n">
        <v>0.026440239501923</v>
      </c>
      <c r="Z264" s="19" t="n">
        <v>0</v>
      </c>
      <c r="AA264" s="19" t="n">
        <v>0.0457937856108237</v>
      </c>
      <c r="AB264" s="19" t="n">
        <v>0.071679776969818</v>
      </c>
      <c r="AC264" s="19" t="n">
        <v>0.214962235838955</v>
      </c>
      <c r="AD264" s="19" t="n">
        <v>0</v>
      </c>
      <c r="AE264" s="19"/>
      <c r="AF264" s="19" t="n">
        <v>0.0243877870858514</v>
      </c>
      <c r="AG264" s="19"/>
      <c r="AH264" s="19" t="n">
        <v>0.0360034680583785</v>
      </c>
      <c r="AI264" s="19"/>
      <c r="AJ264" s="19" t="n">
        <v>0.0393520019161918</v>
      </c>
      <c r="AK264" s="19" t="n">
        <v>0.03450983147075</v>
      </c>
      <c r="AL264" s="19" t="n">
        <v>0.0649145008023055</v>
      </c>
    </row>
    <row r="265">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row>
    <row r="266">
      <c r="B266" s="7" t="s">
        <v>154</v>
      </c>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row>
    <row r="267">
      <c r="B267" s="26" t="s">
        <v>151</v>
      </c>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row>
    <row r="268">
      <c r="B268" t="s">
        <v>132</v>
      </c>
      <c r="C268" s="19" t="n">
        <v>0.317918788838603</v>
      </c>
      <c r="D268" s="19" t="n">
        <v>0.321207432422331</v>
      </c>
      <c r="E268" s="19" t="n">
        <v>0.314894537696318</v>
      </c>
      <c r="F268" s="19"/>
      <c r="G268" s="19" t="n">
        <v>0.292187217403316</v>
      </c>
      <c r="H268" s="19" t="n">
        <v>0.386179138178437</v>
      </c>
      <c r="I268" s="19" t="n">
        <v>0.346872584790703</v>
      </c>
      <c r="J268" s="19" t="n">
        <v>0.406427321317951</v>
      </c>
      <c r="K268" s="19" t="n">
        <v>0.222142135193098</v>
      </c>
      <c r="L268" s="19" t="n">
        <v>0.141448771708594</v>
      </c>
      <c r="M268" s="19"/>
      <c r="N268" s="19" t="n">
        <v>0.417028076494709</v>
      </c>
      <c r="O268" s="19" t="n">
        <v>0.333561013016355</v>
      </c>
      <c r="P268" s="19" t="n">
        <v>0.277088605242755</v>
      </c>
      <c r="Q268" s="19" t="n">
        <v>0.303876957965919</v>
      </c>
      <c r="R268" s="19" t="n">
        <v>0.321557240981015</v>
      </c>
      <c r="S268" s="19"/>
      <c r="T268" s="19" t="n">
        <v>0.191098830030656</v>
      </c>
      <c r="U268" s="19" t="n">
        <v>0.221594880477709</v>
      </c>
      <c r="V268" s="19" t="n">
        <v>0.234784713896083</v>
      </c>
      <c r="W268" s="19" t="n">
        <v>0.44277367083878</v>
      </c>
      <c r="X268" s="19"/>
      <c r="Y268" s="19" t="n">
        <v>0.385871060523705</v>
      </c>
      <c r="Z268" s="19" t="n">
        <v>0.332547972485769</v>
      </c>
      <c r="AA268" s="19" t="n">
        <v>0.130620025610312</v>
      </c>
      <c r="AB268" s="19" t="n">
        <v>0.333694271006554</v>
      </c>
      <c r="AC268" s="19" t="n">
        <v>0</v>
      </c>
      <c r="AD268" s="19" t="n">
        <v>0</v>
      </c>
      <c r="AE268" s="19"/>
      <c r="AF268" s="19" t="n">
        <v>0.327778649857241</v>
      </c>
      <c r="AG268" s="19"/>
      <c r="AH268" s="19" t="n">
        <v>0.324341779264224</v>
      </c>
      <c r="AI268" s="19"/>
      <c r="AJ268" s="19" t="n">
        <v>0.250469273758372</v>
      </c>
      <c r="AK268" s="19" t="n">
        <v>0.351359501109291</v>
      </c>
      <c r="AL268" s="19" t="n">
        <v>0.183212612412533</v>
      </c>
    </row>
    <row r="269">
      <c r="B269" t="s">
        <v>133</v>
      </c>
      <c r="C269" s="19" t="n">
        <v>0.421694761445435</v>
      </c>
      <c r="D269" s="19" t="n">
        <v>0.451582576923869</v>
      </c>
      <c r="E269" s="19" t="n">
        <v>0.372625401839763</v>
      </c>
      <c r="F269" s="19"/>
      <c r="G269" s="19" t="n">
        <v>0.456743826182823</v>
      </c>
      <c r="H269" s="19" t="n">
        <v>0.403826176427724</v>
      </c>
      <c r="I269" s="19" t="n">
        <v>0.380653620216405</v>
      </c>
      <c r="J269" s="19" t="n">
        <v>0.434735628433114</v>
      </c>
      <c r="K269" s="19" t="n">
        <v>0.42885754401265</v>
      </c>
      <c r="L269" s="19" t="n">
        <v>0.468240816335484</v>
      </c>
      <c r="M269" s="19"/>
      <c r="N269" s="19" t="n">
        <v>0.475040160123649</v>
      </c>
      <c r="O269" s="19" t="n">
        <v>0.400562638847479</v>
      </c>
      <c r="P269" s="19" t="n">
        <v>0.370262349652682</v>
      </c>
      <c r="Q269" s="19" t="n">
        <v>0.40098569692521</v>
      </c>
      <c r="R269" s="19" t="n">
        <v>0.498255932037415</v>
      </c>
      <c r="S269" s="19"/>
      <c r="T269" s="19" t="n">
        <v>0.440030629195459</v>
      </c>
      <c r="U269" s="19" t="n">
        <v>0.458276506966719</v>
      </c>
      <c r="V269" s="19" t="n">
        <v>0.526110389107011</v>
      </c>
      <c r="W269" s="19" t="n">
        <v>0.387351709381554</v>
      </c>
      <c r="X269" s="19"/>
      <c r="Y269" s="19" t="n">
        <v>0.415935437710008</v>
      </c>
      <c r="Z269" s="19" t="n">
        <v>0.335285897543866</v>
      </c>
      <c r="AA269" s="19" t="n">
        <v>0.516090983475386</v>
      </c>
      <c r="AB269" s="19" t="n">
        <v>0.254519547485886</v>
      </c>
      <c r="AC269" s="19" t="n">
        <v>0.456172739074004</v>
      </c>
      <c r="AD269" s="19" t="n">
        <v>0.660239624382948</v>
      </c>
      <c r="AE269" s="19"/>
      <c r="AF269" s="19" t="n">
        <v>0.424400583413608</v>
      </c>
      <c r="AG269" s="19"/>
      <c r="AH269" s="19" t="n">
        <v>0.422215883177194</v>
      </c>
      <c r="AI269" s="19"/>
      <c r="AJ269" s="19" t="n">
        <v>0.527779396709244</v>
      </c>
      <c r="AK269" s="19" t="n">
        <v>0.395446732266891</v>
      </c>
      <c r="AL269" s="19" t="n">
        <v>0.423446726329667</v>
      </c>
    </row>
    <row r="270">
      <c r="B270" t="s">
        <v>134</v>
      </c>
      <c r="C270" s="19" t="n">
        <v>0.179637746659971</v>
      </c>
      <c r="D270" s="19" t="n">
        <v>0.155926435132085</v>
      </c>
      <c r="E270" s="19" t="n">
        <v>0.216828983147672</v>
      </c>
      <c r="F270" s="19"/>
      <c r="G270" s="19" t="n">
        <v>0.13520225445285</v>
      </c>
      <c r="H270" s="19" t="n">
        <v>0.144237992724573</v>
      </c>
      <c r="I270" s="19" t="n">
        <v>0.182580435088688</v>
      </c>
      <c r="J270" s="19" t="n">
        <v>0.125239380737964</v>
      </c>
      <c r="K270" s="19" t="n">
        <v>0.182927488116582</v>
      </c>
      <c r="L270" s="19" t="n">
        <v>0.33679732552444</v>
      </c>
      <c r="M270" s="19"/>
      <c r="N270" s="19" t="n">
        <v>0.107931763381642</v>
      </c>
      <c r="O270" s="19" t="n">
        <v>0.14263898944299</v>
      </c>
      <c r="P270" s="19" t="n">
        <v>0.288915979592656</v>
      </c>
      <c r="Q270" s="19" t="n">
        <v>0.173870428421163</v>
      </c>
      <c r="R270" s="19" t="n">
        <v>0.137008472313533</v>
      </c>
      <c r="S270" s="19"/>
      <c r="T270" s="19" t="n">
        <v>0.320743148471495</v>
      </c>
      <c r="U270" s="19" t="n">
        <v>0.198797452882588</v>
      </c>
      <c r="V270" s="19" t="n">
        <v>0.127087292174652</v>
      </c>
      <c r="W270" s="19" t="n">
        <v>0.141944969085885</v>
      </c>
      <c r="X270" s="19"/>
      <c r="Y270" s="19" t="n">
        <v>0.138677985275284</v>
      </c>
      <c r="Z270" s="19" t="n">
        <v>0.157144321416489</v>
      </c>
      <c r="AA270" s="19" t="n">
        <v>0.280167435290365</v>
      </c>
      <c r="AB270" s="19" t="n">
        <v>0.340106404537741</v>
      </c>
      <c r="AC270" s="19" t="n">
        <v>0.206684937484738</v>
      </c>
      <c r="AD270" s="19" t="n">
        <v>0.339760375617052</v>
      </c>
      <c r="AE270" s="19"/>
      <c r="AF270" s="19" t="n">
        <v>0.184111581685533</v>
      </c>
      <c r="AG270" s="19"/>
      <c r="AH270" s="19" t="n">
        <v>0.178692523079931</v>
      </c>
      <c r="AI270" s="19"/>
      <c r="AJ270" s="19" t="n">
        <v>0.142641638217685</v>
      </c>
      <c r="AK270" s="19" t="n">
        <v>0.174466149368696</v>
      </c>
      <c r="AL270" s="19" t="n">
        <v>0.293267446237797</v>
      </c>
    </row>
    <row r="271">
      <c r="B271" t="s">
        <v>135</v>
      </c>
      <c r="C271" s="19" t="n">
        <v>0.0225513098666016</v>
      </c>
      <c r="D271" s="19" t="n">
        <v>0.0296824492616711</v>
      </c>
      <c r="E271" s="19" t="n">
        <v>0.0118427638307595</v>
      </c>
      <c r="F271" s="19"/>
      <c r="G271" s="19" t="n">
        <v>0.0465397797747043</v>
      </c>
      <c r="H271" s="19" t="n">
        <v>0.0284218484967962</v>
      </c>
      <c r="I271" s="19" t="n">
        <v>0.0435416043780334</v>
      </c>
      <c r="J271" s="19" t="n">
        <v>0</v>
      </c>
      <c r="K271" s="19" t="n">
        <v>0.00857861778266686</v>
      </c>
      <c r="L271" s="19" t="n">
        <v>0</v>
      </c>
      <c r="M271" s="19"/>
      <c r="N271" s="19" t="n">
        <v>0</v>
      </c>
      <c r="O271" s="19" t="n">
        <v>0.0413994101691486</v>
      </c>
      <c r="P271" s="19" t="n">
        <v>0</v>
      </c>
      <c r="Q271" s="19" t="n">
        <v>0.0244235730447188</v>
      </c>
      <c r="R271" s="19" t="n">
        <v>0.0285539992358074</v>
      </c>
      <c r="S271" s="19"/>
      <c r="T271" s="19" t="n">
        <v>0</v>
      </c>
      <c r="U271" s="19" t="n">
        <v>0.0390321744393335</v>
      </c>
      <c r="V271" s="19" t="n">
        <v>0.0599794211075441</v>
      </c>
      <c r="W271" s="19" t="n">
        <v>0</v>
      </c>
      <c r="X271" s="19"/>
      <c r="Y271" s="19" t="n">
        <v>0.0128309644209651</v>
      </c>
      <c r="Z271" s="19" t="n">
        <v>0.14067304842688</v>
      </c>
      <c r="AA271" s="19" t="n">
        <v>0</v>
      </c>
      <c r="AB271" s="19" t="n">
        <v>0</v>
      </c>
      <c r="AC271" s="19" t="n">
        <v>0.122180087602303</v>
      </c>
      <c r="AD271" s="19" t="n">
        <v>0</v>
      </c>
      <c r="AE271" s="19"/>
      <c r="AF271" s="19" t="n">
        <v>0.0159848800064495</v>
      </c>
      <c r="AG271" s="19"/>
      <c r="AH271" s="19" t="n">
        <v>0.0183020587421339</v>
      </c>
      <c r="AI271" s="19"/>
      <c r="AJ271" s="19" t="n">
        <v>0.0397576893985065</v>
      </c>
      <c r="AK271" s="19" t="n">
        <v>0.0167487244095745</v>
      </c>
      <c r="AL271" s="19" t="n">
        <v>0.0351587142176985</v>
      </c>
    </row>
    <row r="272">
      <c r="B272" t="s">
        <v>136</v>
      </c>
      <c r="C272" s="19" t="n">
        <v>0.0119951858397315</v>
      </c>
      <c r="D272" s="19" t="n">
        <v>0.0199288605077782</v>
      </c>
      <c r="E272" s="19" t="n">
        <v>0</v>
      </c>
      <c r="F272" s="19"/>
      <c r="G272" s="19" t="n">
        <v>0</v>
      </c>
      <c r="H272" s="19" t="n">
        <v>0.0314711922014364</v>
      </c>
      <c r="I272" s="19" t="n">
        <v>0.0204853291810298</v>
      </c>
      <c r="J272" s="19" t="n">
        <v>0</v>
      </c>
      <c r="K272" s="19" t="n">
        <v>0</v>
      </c>
      <c r="L272" s="19" t="n">
        <v>0</v>
      </c>
      <c r="M272" s="19"/>
      <c r="N272" s="19" t="n">
        <v>0</v>
      </c>
      <c r="O272" s="19" t="n">
        <v>0.0162790569866527</v>
      </c>
      <c r="P272" s="19" t="n">
        <v>0.0303315564194808</v>
      </c>
      <c r="Q272" s="19" t="n">
        <v>0</v>
      </c>
      <c r="R272" s="19" t="n">
        <v>0</v>
      </c>
      <c r="S272" s="19"/>
      <c r="T272" s="19" t="n">
        <v>0</v>
      </c>
      <c r="U272" s="19" t="n">
        <v>0.0201314496981788</v>
      </c>
      <c r="V272" s="19" t="n">
        <v>0.0520381837147097</v>
      </c>
      <c r="W272" s="19" t="n">
        <v>0</v>
      </c>
      <c r="X272" s="19"/>
      <c r="Y272" s="19" t="n">
        <v>0.0180852320330559</v>
      </c>
      <c r="Z272" s="19" t="n">
        <v>0</v>
      </c>
      <c r="AA272" s="19" t="n">
        <v>0</v>
      </c>
      <c r="AB272" s="19" t="n">
        <v>0</v>
      </c>
      <c r="AC272" s="19" t="n">
        <v>0</v>
      </c>
      <c r="AD272" s="19" t="n">
        <v>0</v>
      </c>
      <c r="AE272" s="19"/>
      <c r="AF272" s="19" t="n">
        <v>0.0179319113545634</v>
      </c>
      <c r="AG272" s="19"/>
      <c r="AH272" s="19" t="n">
        <v>0.012237527489571</v>
      </c>
      <c r="AI272" s="19"/>
      <c r="AJ272" s="19" t="n">
        <v>0</v>
      </c>
      <c r="AK272" s="19" t="n">
        <v>0.016442411639817</v>
      </c>
      <c r="AL272" s="19" t="n">
        <v>0</v>
      </c>
    </row>
    <row r="273">
      <c r="B273" t="s">
        <v>56</v>
      </c>
      <c r="C273" s="19" t="n">
        <v>0.0462022073496579</v>
      </c>
      <c r="D273" s="19" t="n">
        <v>0.0216722457522653</v>
      </c>
      <c r="E273" s="19" t="n">
        <v>0.0838083134854876</v>
      </c>
      <c r="F273" s="19"/>
      <c r="G273" s="19" t="n">
        <v>0.0693269221863067</v>
      </c>
      <c r="H273" s="19" t="n">
        <v>0.00586365197103303</v>
      </c>
      <c r="I273" s="19" t="n">
        <v>0.0258664263451407</v>
      </c>
      <c r="J273" s="19" t="n">
        <v>0.0335976695109704</v>
      </c>
      <c r="K273" s="19" t="n">
        <v>0.157494214895002</v>
      </c>
      <c r="L273" s="19" t="n">
        <v>0.0535130864314819</v>
      </c>
      <c r="M273" s="19"/>
      <c r="N273" s="19" t="n">
        <v>0</v>
      </c>
      <c r="O273" s="19" t="n">
        <v>0.0655588915373746</v>
      </c>
      <c r="P273" s="19" t="n">
        <v>0.0334015090924272</v>
      </c>
      <c r="Q273" s="19" t="n">
        <v>0.0968433436429898</v>
      </c>
      <c r="R273" s="19" t="n">
        <v>0.0146243554322295</v>
      </c>
      <c r="S273" s="19"/>
      <c r="T273" s="19" t="n">
        <v>0.0481273923023895</v>
      </c>
      <c r="U273" s="19" t="n">
        <v>0.0621675355354715</v>
      </c>
      <c r="V273" s="19" t="n">
        <v>0</v>
      </c>
      <c r="W273" s="19" t="n">
        <v>0.0279296506937819</v>
      </c>
      <c r="X273" s="19"/>
      <c r="Y273" s="19" t="n">
        <v>0.0285993200369817</v>
      </c>
      <c r="Z273" s="19" t="n">
        <v>0.0343487601269969</v>
      </c>
      <c r="AA273" s="19" t="n">
        <v>0.0731215556239369</v>
      </c>
      <c r="AB273" s="19" t="n">
        <v>0.071679776969818</v>
      </c>
      <c r="AC273" s="19" t="n">
        <v>0.214962235838955</v>
      </c>
      <c r="AD273" s="19" t="n">
        <v>0</v>
      </c>
      <c r="AE273" s="19"/>
      <c r="AF273" s="19" t="n">
        <v>0.0297923936826044</v>
      </c>
      <c r="AG273" s="19"/>
      <c r="AH273" s="19" t="n">
        <v>0.0442102282469464</v>
      </c>
      <c r="AI273" s="19"/>
      <c r="AJ273" s="19" t="n">
        <v>0.0393520019161918</v>
      </c>
      <c r="AK273" s="19" t="n">
        <v>0.0455364812057305</v>
      </c>
      <c r="AL273" s="19" t="n">
        <v>0.0649145008023055</v>
      </c>
    </row>
    <row r="274">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row>
    <row r="275">
      <c r="B275" s="7" t="s">
        <v>155</v>
      </c>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row>
    <row r="276">
      <c r="B276" s="26" t="s">
        <v>151</v>
      </c>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row>
    <row r="277">
      <c r="B277" t="s">
        <v>132</v>
      </c>
      <c r="C277" s="19" t="n">
        <v>0.324927652314238</v>
      </c>
      <c r="D277" s="19" t="n">
        <v>0.355173495614732</v>
      </c>
      <c r="E277" s="19" t="n">
        <v>0.280935846241793</v>
      </c>
      <c r="F277" s="19"/>
      <c r="G277" s="19" t="n">
        <v>0.241746975968244</v>
      </c>
      <c r="H277" s="19" t="n">
        <v>0.383946164546216</v>
      </c>
      <c r="I277" s="19" t="n">
        <v>0.408841353333632</v>
      </c>
      <c r="J277" s="19" t="n">
        <v>0.364624081019202</v>
      </c>
      <c r="K277" s="19" t="n">
        <v>0.222142135193098</v>
      </c>
      <c r="L277" s="19" t="n">
        <v>0.188556521375463</v>
      </c>
      <c r="M277" s="19"/>
      <c r="N277" s="19" t="n">
        <v>0.474043235900256</v>
      </c>
      <c r="O277" s="19" t="n">
        <v>0.30575301339705</v>
      </c>
      <c r="P277" s="19" t="n">
        <v>0.21434555465621</v>
      </c>
      <c r="Q277" s="19" t="n">
        <v>0.322515080686805</v>
      </c>
      <c r="R277" s="19" t="n">
        <v>0.418682960591376</v>
      </c>
      <c r="S277" s="19"/>
      <c r="T277" s="19" t="n">
        <v>0.372595800833272</v>
      </c>
      <c r="U277" s="19" t="n">
        <v>0.236186818694927</v>
      </c>
      <c r="V277" s="19" t="n">
        <v>0.258019150905718</v>
      </c>
      <c r="W277" s="19" t="n">
        <v>0.419509641609974</v>
      </c>
      <c r="X277" s="19"/>
      <c r="Y277" s="19" t="n">
        <v>0.38333914997324</v>
      </c>
      <c r="Z277" s="19" t="n">
        <v>0.240617681641541</v>
      </c>
      <c r="AA277" s="19" t="n">
        <v>0.188625593702974</v>
      </c>
      <c r="AB277" s="19" t="n">
        <v>0.333694271006554</v>
      </c>
      <c r="AC277" s="19" t="n">
        <v>0.122923144653314</v>
      </c>
      <c r="AD277" s="19" t="n">
        <v>0</v>
      </c>
      <c r="AE277" s="19"/>
      <c r="AF277" s="19" t="n">
        <v>0.297261390925901</v>
      </c>
      <c r="AG277" s="19"/>
      <c r="AH277" s="19" t="n">
        <v>0.326451765481669</v>
      </c>
      <c r="AI277" s="19"/>
      <c r="AJ277" s="19" t="n">
        <v>0.216882234384642</v>
      </c>
      <c r="AK277" s="19" t="n">
        <v>0.367512910516559</v>
      </c>
      <c r="AL277" s="19" t="n">
        <v>0.196727563768525</v>
      </c>
    </row>
    <row r="278">
      <c r="B278" t="s">
        <v>133</v>
      </c>
      <c r="C278" s="19" t="n">
        <v>0.407268891959003</v>
      </c>
      <c r="D278" s="19" t="n">
        <v>0.38997034626261</v>
      </c>
      <c r="E278" s="19" t="n">
        <v>0.429896439055362</v>
      </c>
      <c r="F278" s="19"/>
      <c r="G278" s="19" t="n">
        <v>0.531638726577818</v>
      </c>
      <c r="H278" s="19" t="n">
        <v>0.391580596390714</v>
      </c>
      <c r="I278" s="19" t="n">
        <v>0.308861838314269</v>
      </c>
      <c r="J278" s="19" t="n">
        <v>0.382292218788018</v>
      </c>
      <c r="K278" s="19" t="n">
        <v>0.433744151629416</v>
      </c>
      <c r="L278" s="19" t="n">
        <v>0.50542463480147</v>
      </c>
      <c r="M278" s="19"/>
      <c r="N278" s="19" t="n">
        <v>0.213981830771809</v>
      </c>
      <c r="O278" s="19" t="n">
        <v>0.36715404279915</v>
      </c>
      <c r="P278" s="19" t="n">
        <v>0.52187385643258</v>
      </c>
      <c r="Q278" s="19" t="n">
        <v>0.390703271981637</v>
      </c>
      <c r="R278" s="19" t="n">
        <v>0.406408834590851</v>
      </c>
      <c r="S278" s="19"/>
      <c r="T278" s="19" t="n">
        <v>0.210000432352966</v>
      </c>
      <c r="U278" s="19" t="n">
        <v>0.499883147040932</v>
      </c>
      <c r="V278" s="19" t="n">
        <v>0.496690304679079</v>
      </c>
      <c r="W278" s="19" t="n">
        <v>0.373971578752867</v>
      </c>
      <c r="X278" s="19"/>
      <c r="Y278" s="19" t="n">
        <v>0.393169417106216</v>
      </c>
      <c r="Z278" s="19" t="n">
        <v>0.496591182091484</v>
      </c>
      <c r="AA278" s="19" t="n">
        <v>0.502080673121851</v>
      </c>
      <c r="AB278" s="19" t="n">
        <v>0.217593569456949</v>
      </c>
      <c r="AC278" s="19" t="n">
        <v>0.33324959442069</v>
      </c>
      <c r="AD278" s="19" t="n">
        <v>0.660239624382948</v>
      </c>
      <c r="AE278" s="19"/>
      <c r="AF278" s="19" t="n">
        <v>0.449483593234323</v>
      </c>
      <c r="AG278" s="19"/>
      <c r="AH278" s="19" t="n">
        <v>0.414495762374028</v>
      </c>
      <c r="AI278" s="19"/>
      <c r="AJ278" s="19" t="n">
        <v>0.485654643726106</v>
      </c>
      <c r="AK278" s="19" t="n">
        <v>0.385691037172821</v>
      </c>
      <c r="AL278" s="19" t="n">
        <v>0.425974054962155</v>
      </c>
    </row>
    <row r="279">
      <c r="B279" t="s">
        <v>134</v>
      </c>
      <c r="C279" s="19" t="n">
        <v>0.203748089992449</v>
      </c>
      <c r="D279" s="19" t="n">
        <v>0.195431808037609</v>
      </c>
      <c r="E279" s="19" t="n">
        <v>0.217668262551407</v>
      </c>
      <c r="F279" s="19"/>
      <c r="G279" s="19" t="n">
        <v>0.212093478563562</v>
      </c>
      <c r="H279" s="19" t="n">
        <v>0.150008726115944</v>
      </c>
      <c r="I279" s="19" t="n">
        <v>0.228133636160839</v>
      </c>
      <c r="J279" s="19" t="n">
        <v>0.21948603068181</v>
      </c>
      <c r="K279" s="19" t="n">
        <v>0.174436516212031</v>
      </c>
      <c r="L279" s="19" t="n">
        <v>0.252505757391584</v>
      </c>
      <c r="M279" s="19"/>
      <c r="N279" s="19" t="n">
        <v>0.311974933327935</v>
      </c>
      <c r="O279" s="19" t="n">
        <v>0.265387595713293</v>
      </c>
      <c r="P279" s="19" t="n">
        <v>0.170019079150518</v>
      </c>
      <c r="Q279" s="19" t="n">
        <v>0.195611653443976</v>
      </c>
      <c r="R279" s="19" t="n">
        <v>0.138429308401295</v>
      </c>
      <c r="S279" s="19"/>
      <c r="T279" s="19" t="n">
        <v>0.34840054873499</v>
      </c>
      <c r="U279" s="19" t="n">
        <v>0.149180693318343</v>
      </c>
      <c r="V279" s="19" t="n">
        <v>0.190978937479503</v>
      </c>
      <c r="W279" s="19" t="n">
        <v>0.178589128943378</v>
      </c>
      <c r="X279" s="19"/>
      <c r="Y279" s="19" t="n">
        <v>0.173826779207511</v>
      </c>
      <c r="Z279" s="19" t="n">
        <v>0.131136717357839</v>
      </c>
      <c r="AA279" s="19" t="n">
        <v>0.221388335734543</v>
      </c>
      <c r="AB279" s="19" t="n">
        <v>0.377032382566679</v>
      </c>
      <c r="AC279" s="19" t="n">
        <v>0.472746550402667</v>
      </c>
      <c r="AD279" s="19" t="n">
        <v>0.339760375617052</v>
      </c>
      <c r="AE279" s="19"/>
      <c r="AF279" s="19" t="n">
        <v>0.219615340415956</v>
      </c>
      <c r="AG279" s="19"/>
      <c r="AH279" s="19" t="n">
        <v>0.196628393822256</v>
      </c>
      <c r="AI279" s="19"/>
      <c r="AJ279" s="19" t="n">
        <v>0.189459575344069</v>
      </c>
      <c r="AK279" s="19" t="n">
        <v>0.198093803109959</v>
      </c>
      <c r="AL279" s="19" t="n">
        <v>0.27679672759163</v>
      </c>
    </row>
    <row r="280">
      <c r="B280" t="s">
        <v>135</v>
      </c>
      <c r="C280" s="19" t="n">
        <v>0.0238660147389001</v>
      </c>
      <c r="D280" s="19" t="n">
        <v>0.0317580099558197</v>
      </c>
      <c r="E280" s="19" t="n">
        <v>0.0120081285099892</v>
      </c>
      <c r="F280" s="19"/>
      <c r="G280" s="19" t="n">
        <v>0</v>
      </c>
      <c r="H280" s="19" t="n">
        <v>0.0532228832032334</v>
      </c>
      <c r="I280" s="19" t="n">
        <v>0.0346578808685523</v>
      </c>
      <c r="J280" s="19" t="n">
        <v>0</v>
      </c>
      <c r="K280" s="19" t="n">
        <v>0.0312663761565893</v>
      </c>
      <c r="L280" s="19" t="n">
        <v>0</v>
      </c>
      <c r="M280" s="19"/>
      <c r="N280" s="19" t="n">
        <v>0</v>
      </c>
      <c r="O280" s="19" t="n">
        <v>0.0173452554783786</v>
      </c>
      <c r="P280" s="19" t="n">
        <v>0.0455388907004737</v>
      </c>
      <c r="Q280" s="19" t="n">
        <v>0.0161735812633813</v>
      </c>
      <c r="R280" s="19" t="n">
        <v>0.0218545409842475</v>
      </c>
      <c r="S280" s="19"/>
      <c r="T280" s="19" t="n">
        <v>0.0208758257763813</v>
      </c>
      <c r="U280" s="19" t="n">
        <v>0.0683637118347769</v>
      </c>
      <c r="V280" s="19" t="n">
        <v>0.0288838434311373</v>
      </c>
      <c r="W280" s="19" t="n">
        <v>0</v>
      </c>
      <c r="X280" s="19"/>
      <c r="Y280" s="19" t="n">
        <v>0.0177848363891304</v>
      </c>
      <c r="Z280" s="19" t="n">
        <v>0.131654418909135</v>
      </c>
      <c r="AA280" s="19" t="n">
        <v>0.0147838418166951</v>
      </c>
      <c r="AB280" s="19" t="n">
        <v>0</v>
      </c>
      <c r="AC280" s="19" t="n">
        <v>0</v>
      </c>
      <c r="AD280" s="19" t="n">
        <v>0</v>
      </c>
      <c r="AE280" s="19"/>
      <c r="AF280" s="19" t="n">
        <v>0.00925188833796835</v>
      </c>
      <c r="AG280" s="19"/>
      <c r="AH280" s="19" t="n">
        <v>0.0243481856251371</v>
      </c>
      <c r="AI280" s="19"/>
      <c r="AJ280" s="19" t="n">
        <v>0.0484951590193432</v>
      </c>
      <c r="AK280" s="19" t="n">
        <v>0.016353355411691</v>
      </c>
      <c r="AL280" s="19" t="n">
        <v>0.0355871528753856</v>
      </c>
    </row>
    <row r="281">
      <c r="B281" t="s">
        <v>136</v>
      </c>
      <c r="C281" s="19" t="n">
        <v>0</v>
      </c>
      <c r="D281" s="19" t="n">
        <v>0</v>
      </c>
      <c r="E281" s="19" t="n">
        <v>0</v>
      </c>
      <c r="F281" s="19"/>
      <c r="G281" s="19" t="n">
        <v>0</v>
      </c>
      <c r="H281" s="19" t="n">
        <v>0</v>
      </c>
      <c r="I281" s="19" t="n">
        <v>0</v>
      </c>
      <c r="J281" s="19" t="n">
        <v>0</v>
      </c>
      <c r="K281" s="19" t="n">
        <v>0</v>
      </c>
      <c r="L281" s="19" t="n">
        <v>0</v>
      </c>
      <c r="M281" s="19"/>
      <c r="N281" s="19" t="n">
        <v>0</v>
      </c>
      <c r="O281" s="19" t="n">
        <v>0</v>
      </c>
      <c r="P281" s="19" t="n">
        <v>0</v>
      </c>
      <c r="Q281" s="19" t="n">
        <v>0</v>
      </c>
      <c r="R281" s="19" t="n">
        <v>0</v>
      </c>
      <c r="S281" s="19"/>
      <c r="T281" s="19" t="n">
        <v>0</v>
      </c>
      <c r="U281" s="19" t="n">
        <v>0</v>
      </c>
      <c r="V281" s="19" t="n">
        <v>0</v>
      </c>
      <c r="W281" s="19" t="n">
        <v>0</v>
      </c>
      <c r="X281" s="19"/>
      <c r="Y281" s="19" t="n">
        <v>0</v>
      </c>
      <c r="Z281" s="19" t="n">
        <v>0</v>
      </c>
      <c r="AA281" s="19" t="n">
        <v>0</v>
      </c>
      <c r="AB281" s="19" t="n">
        <v>0</v>
      </c>
      <c r="AC281" s="19" t="n">
        <v>0</v>
      </c>
      <c r="AD281" s="19" t="n">
        <v>0</v>
      </c>
      <c r="AE281" s="19"/>
      <c r="AF281" s="19" t="n">
        <v>0</v>
      </c>
      <c r="AG281" s="19"/>
      <c r="AH281" s="19" t="n">
        <v>0</v>
      </c>
      <c r="AI281" s="19"/>
      <c r="AJ281" s="19" t="n">
        <v>0</v>
      </c>
      <c r="AK281" s="19" t="n">
        <v>0</v>
      </c>
      <c r="AL281" s="19" t="n">
        <v>0</v>
      </c>
    </row>
    <row r="282">
      <c r="B282" t="s">
        <v>56</v>
      </c>
      <c r="C282" s="19" t="n">
        <v>0.0401893509954097</v>
      </c>
      <c r="D282" s="19" t="n">
        <v>0.0276663401292293</v>
      </c>
      <c r="E282" s="19" t="n">
        <v>0.059491323641449</v>
      </c>
      <c r="F282" s="19"/>
      <c r="G282" s="19" t="n">
        <v>0.0145208188903754</v>
      </c>
      <c r="H282" s="19" t="n">
        <v>0.0212416297438919</v>
      </c>
      <c r="I282" s="19" t="n">
        <v>0.0195052913227076</v>
      </c>
      <c r="J282" s="19" t="n">
        <v>0.0335976695109704</v>
      </c>
      <c r="K282" s="19" t="n">
        <v>0.138410820808865</v>
      </c>
      <c r="L282" s="19" t="n">
        <v>0.0535130864314819</v>
      </c>
      <c r="M282" s="19"/>
      <c r="N282" s="19" t="n">
        <v>0</v>
      </c>
      <c r="O282" s="19" t="n">
        <v>0.0443600926121278</v>
      </c>
      <c r="P282" s="19" t="n">
        <v>0.0482226190602187</v>
      </c>
      <c r="Q282" s="19" t="n">
        <v>0.0749964126242006</v>
      </c>
      <c r="R282" s="19" t="n">
        <v>0.0146243554322295</v>
      </c>
      <c r="S282" s="19"/>
      <c r="T282" s="19" t="n">
        <v>0.0481273923023895</v>
      </c>
      <c r="U282" s="19" t="n">
        <v>0.0463856291110205</v>
      </c>
      <c r="V282" s="19" t="n">
        <v>0.0254277635045623</v>
      </c>
      <c r="W282" s="19" t="n">
        <v>0.0279296506937819</v>
      </c>
      <c r="X282" s="19"/>
      <c r="Y282" s="19" t="n">
        <v>0.0318798173239023</v>
      </c>
      <c r="Z282" s="19" t="n">
        <v>0</v>
      </c>
      <c r="AA282" s="19" t="n">
        <v>0.0731215556239369</v>
      </c>
      <c r="AB282" s="19" t="n">
        <v>0.071679776969818</v>
      </c>
      <c r="AC282" s="19" t="n">
        <v>0.0710807105233293</v>
      </c>
      <c r="AD282" s="19" t="n">
        <v>0</v>
      </c>
      <c r="AE282" s="19"/>
      <c r="AF282" s="19" t="n">
        <v>0.0243877870858514</v>
      </c>
      <c r="AG282" s="19"/>
      <c r="AH282" s="19" t="n">
        <v>0.0380758926969103</v>
      </c>
      <c r="AI282" s="19"/>
      <c r="AJ282" s="19" t="n">
        <v>0.05950838752584</v>
      </c>
      <c r="AK282" s="19" t="n">
        <v>0.0323488937889693</v>
      </c>
      <c r="AL282" s="19" t="n">
        <v>0.0649145008023055</v>
      </c>
    </row>
    <row r="283">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row>
    <row r="284">
      <c r="B284" s="7" t="s">
        <v>156</v>
      </c>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row>
    <row r="285">
      <c r="B285" s="26" t="s">
        <v>151</v>
      </c>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row>
    <row r="286">
      <c r="B286" t="s">
        <v>132</v>
      </c>
      <c r="C286" s="19" t="n">
        <v>0.312242842341097</v>
      </c>
      <c r="D286" s="19" t="n">
        <v>0.319767871462783</v>
      </c>
      <c r="E286" s="19" t="n">
        <v>0.302738259882551</v>
      </c>
      <c r="F286" s="19"/>
      <c r="G286" s="19" t="n">
        <v>0.469040387158985</v>
      </c>
      <c r="H286" s="19" t="n">
        <v>0.295431670131827</v>
      </c>
      <c r="I286" s="19" t="n">
        <v>0.316649693632654</v>
      </c>
      <c r="J286" s="19" t="n">
        <v>0.389666864361851</v>
      </c>
      <c r="K286" s="19" t="n">
        <v>0.241570949832597</v>
      </c>
      <c r="L286" s="19" t="n">
        <v>0.168799829596907</v>
      </c>
      <c r="M286" s="19"/>
      <c r="N286" s="19" t="n">
        <v>0.065599886937018</v>
      </c>
      <c r="O286" s="19" t="n">
        <v>0.405977300267027</v>
      </c>
      <c r="P286" s="19" t="n">
        <v>0.298207449666724</v>
      </c>
      <c r="Q286" s="19" t="n">
        <v>0.220706965234392</v>
      </c>
      <c r="R286" s="19" t="n">
        <v>0.351608203080353</v>
      </c>
      <c r="S286" s="19"/>
      <c r="T286" s="19" t="n">
        <v>0.253949236677327</v>
      </c>
      <c r="U286" s="19" t="n">
        <v>0.272442968192355</v>
      </c>
      <c r="V286" s="19" t="n">
        <v>0.346799240279105</v>
      </c>
      <c r="W286" s="19" t="n">
        <v>0.359875497311022</v>
      </c>
      <c r="X286" s="19"/>
      <c r="Y286" s="19" t="n">
        <v>0.357381440363715</v>
      </c>
      <c r="Z286" s="19" t="n">
        <v>0.296194811378946</v>
      </c>
      <c r="AA286" s="19" t="n">
        <v>0.186502660597525</v>
      </c>
      <c r="AB286" s="19" t="n">
        <v>0.333694271006554</v>
      </c>
      <c r="AC286" s="19" t="n">
        <v>0.155107673068441</v>
      </c>
      <c r="AD286" s="19" t="n">
        <v>0</v>
      </c>
      <c r="AE286" s="19"/>
      <c r="AF286" s="19" t="n">
        <v>0.303595944701115</v>
      </c>
      <c r="AG286" s="19"/>
      <c r="AH286" s="19" t="n">
        <v>0.314940145456703</v>
      </c>
      <c r="AI286" s="19"/>
      <c r="AJ286" s="19" t="n">
        <v>0.275998891013884</v>
      </c>
      <c r="AK286" s="19" t="n">
        <v>0.334882408453096</v>
      </c>
      <c r="AL286" s="19" t="n">
        <v>0.202614907226885</v>
      </c>
    </row>
    <row r="287">
      <c r="B287" t="s">
        <v>133</v>
      </c>
      <c r="C287" s="19" t="n">
        <v>0.380229897435158</v>
      </c>
      <c r="D287" s="19" t="n">
        <v>0.412671028052989</v>
      </c>
      <c r="E287" s="19" t="n">
        <v>0.327017965415811</v>
      </c>
      <c r="F287" s="19"/>
      <c r="G287" s="19" t="n">
        <v>0.215483814531696</v>
      </c>
      <c r="H287" s="19" t="n">
        <v>0.378516860168252</v>
      </c>
      <c r="I287" s="19" t="n">
        <v>0.456947854747946</v>
      </c>
      <c r="J287" s="19" t="n">
        <v>0.349717011993409</v>
      </c>
      <c r="K287" s="19" t="n">
        <v>0.377647505597251</v>
      </c>
      <c r="L287" s="19" t="n">
        <v>0.429963867749658</v>
      </c>
      <c r="M287" s="19"/>
      <c r="N287" s="19" t="n">
        <v>0.472813186525747</v>
      </c>
      <c r="O287" s="19" t="n">
        <v>0.345542551803673</v>
      </c>
      <c r="P287" s="19" t="n">
        <v>0.32263460654909</v>
      </c>
      <c r="Q287" s="19" t="n">
        <v>0.451206862296732</v>
      </c>
      <c r="R287" s="19" t="n">
        <v>0.403777819000545</v>
      </c>
      <c r="S287" s="19"/>
      <c r="T287" s="19" t="n">
        <v>0.292678900273541</v>
      </c>
      <c r="U287" s="19" t="n">
        <v>0.380477585576246</v>
      </c>
      <c r="V287" s="19" t="n">
        <v>0.38709415442028</v>
      </c>
      <c r="W287" s="19" t="n">
        <v>0.403750082307398</v>
      </c>
      <c r="X287" s="19"/>
      <c r="Y287" s="19" t="n">
        <v>0.374574724108827</v>
      </c>
      <c r="Z287" s="19" t="n">
        <v>0.35753124511423</v>
      </c>
      <c r="AA287" s="19" t="n">
        <v>0.440414478488253</v>
      </c>
      <c r="AB287" s="19" t="n">
        <v>0.214764176918677</v>
      </c>
      <c r="AC287" s="19" t="n">
        <v>0.381660301926637</v>
      </c>
      <c r="AD287" s="19" t="n">
        <v>1</v>
      </c>
      <c r="AE287" s="19"/>
      <c r="AF287" s="19" t="n">
        <v>0.404586157862811</v>
      </c>
      <c r="AG287" s="19"/>
      <c r="AH287" s="19" t="n">
        <v>0.379060607455788</v>
      </c>
      <c r="AI287" s="19"/>
      <c r="AJ287" s="19" t="n">
        <v>0.400419084126903</v>
      </c>
      <c r="AK287" s="19" t="n">
        <v>0.358276471951355</v>
      </c>
      <c r="AL287" s="19" t="n">
        <v>0.515799303075593</v>
      </c>
    </row>
    <row r="288">
      <c r="B288" t="s">
        <v>134</v>
      </c>
      <c r="C288" s="19" t="n">
        <v>0.216122425664977</v>
      </c>
      <c r="D288" s="19" t="n">
        <v>0.189369530517764</v>
      </c>
      <c r="E288" s="19" t="n">
        <v>0.258168059520129</v>
      </c>
      <c r="F288" s="19"/>
      <c r="G288" s="19" t="n">
        <v>0.180621738097135</v>
      </c>
      <c r="H288" s="19" t="n">
        <v>0.225922385388493</v>
      </c>
      <c r="I288" s="19" t="n">
        <v>0.193939252245014</v>
      </c>
      <c r="J288" s="19" t="n">
        <v>0.202143374964397</v>
      </c>
      <c r="K288" s="19" t="n">
        <v>0.212963549895104</v>
      </c>
      <c r="L288" s="19" t="n">
        <v>0.284107265476209</v>
      </c>
      <c r="M288" s="19"/>
      <c r="N288" s="19" t="n">
        <v>0.461586926537235</v>
      </c>
      <c r="O288" s="19" t="n">
        <v>0.144840063688697</v>
      </c>
      <c r="P288" s="19" t="n">
        <v>0.268576223969365</v>
      </c>
      <c r="Q288" s="19" t="n">
        <v>0.212975493700646</v>
      </c>
      <c r="R288" s="19" t="n">
        <v>0.17692030374157</v>
      </c>
      <c r="S288" s="19"/>
      <c r="T288" s="19" t="n">
        <v>0.334623192760264</v>
      </c>
      <c r="U288" s="19" t="n">
        <v>0.245609398778539</v>
      </c>
      <c r="V288" s="19" t="n">
        <v>0.227817427276735</v>
      </c>
      <c r="W288" s="19" t="n">
        <v>0.171012842776251</v>
      </c>
      <c r="X288" s="19"/>
      <c r="Y288" s="19" t="n">
        <v>0.206067925803507</v>
      </c>
      <c r="Z288" s="19" t="n">
        <v>0.200815869248008</v>
      </c>
      <c r="AA288" s="19" t="n">
        <v>0.245522000736074</v>
      </c>
      <c r="AB288" s="19" t="n">
        <v>0.379861775104951</v>
      </c>
      <c r="AC288" s="19" t="n">
        <v>0.0762425147979559</v>
      </c>
      <c r="AD288" s="19" t="n">
        <v>0</v>
      </c>
      <c r="AE288" s="19"/>
      <c r="AF288" s="19" t="n">
        <v>0.216120816618543</v>
      </c>
      <c r="AG288" s="19"/>
      <c r="AH288" s="19" t="n">
        <v>0.217102616228407</v>
      </c>
      <c r="AI288" s="19"/>
      <c r="AJ288" s="19" t="n">
        <v>0.201263941927909</v>
      </c>
      <c r="AK288" s="19" t="n">
        <v>0.220581608678348</v>
      </c>
      <c r="AL288" s="19" t="n">
        <v>0.209634300587295</v>
      </c>
    </row>
    <row r="289">
      <c r="B289" t="s">
        <v>135</v>
      </c>
      <c r="C289" s="19" t="n">
        <v>0.0327593266820902</v>
      </c>
      <c r="D289" s="19" t="n">
        <v>0.0283016413093724</v>
      </c>
      <c r="E289" s="19" t="n">
        <v>0.0397449136589515</v>
      </c>
      <c r="F289" s="19"/>
      <c r="G289" s="19" t="n">
        <v>0.0548061032959313</v>
      </c>
      <c r="H289" s="19" t="n">
        <v>0.0649330740166009</v>
      </c>
      <c r="I289" s="19" t="n">
        <v>0.012957908051679</v>
      </c>
      <c r="J289" s="19" t="n">
        <v>0</v>
      </c>
      <c r="K289" s="19" t="n">
        <v>0.0103237797800453</v>
      </c>
      <c r="L289" s="19" t="n">
        <v>0.0535130864314819</v>
      </c>
      <c r="M289" s="19"/>
      <c r="N289" s="19" t="n">
        <v>0</v>
      </c>
      <c r="O289" s="19" t="n">
        <v>0.0211987989252468</v>
      </c>
      <c r="P289" s="19" t="n">
        <v>0.0590321686937169</v>
      </c>
      <c r="Q289" s="19" t="n">
        <v>0.0178847213518133</v>
      </c>
      <c r="R289" s="19" t="n">
        <v>0.0396812799821309</v>
      </c>
      <c r="S289" s="19"/>
      <c r="T289" s="19" t="n">
        <v>0</v>
      </c>
      <c r="U289" s="19" t="n">
        <v>0.029804393975403</v>
      </c>
      <c r="V289" s="19" t="n">
        <v>0.0382891780238803</v>
      </c>
      <c r="W289" s="19" t="n">
        <v>0.030697427634913</v>
      </c>
      <c r="X289" s="19"/>
      <c r="Y289" s="19" t="n">
        <v>0.0239390409501224</v>
      </c>
      <c r="Z289" s="19" t="n">
        <v>0.0543481593484974</v>
      </c>
      <c r="AA289" s="19" t="n">
        <v>0.0457937856108237</v>
      </c>
      <c r="AB289" s="19" t="n">
        <v>0</v>
      </c>
      <c r="AC289" s="19" t="n">
        <v>0.143881525315626</v>
      </c>
      <c r="AD289" s="19" t="n">
        <v>0</v>
      </c>
      <c r="AE289" s="19"/>
      <c r="AF289" s="19" t="n">
        <v>0.0259541403736317</v>
      </c>
      <c r="AG289" s="19"/>
      <c r="AH289" s="19" t="n">
        <v>0.0334211713072459</v>
      </c>
      <c r="AI289" s="19"/>
      <c r="AJ289" s="19" t="n">
        <v>0.0366912559355202</v>
      </c>
      <c r="AK289" s="19" t="n">
        <v>0.0350200994694398</v>
      </c>
      <c r="AL289" s="19" t="n">
        <v>0.00703698830792209</v>
      </c>
    </row>
    <row r="290">
      <c r="B290" t="s">
        <v>136</v>
      </c>
      <c r="C290" s="19" t="n">
        <v>0.00650434808306335</v>
      </c>
      <c r="D290" s="19" t="n">
        <v>0.005994094376964</v>
      </c>
      <c r="E290" s="19" t="n">
        <v>0.00732110642516261</v>
      </c>
      <c r="F290" s="19"/>
      <c r="G290" s="19" t="n">
        <v>0</v>
      </c>
      <c r="H290" s="19" t="n">
        <v>0.0217516910017971</v>
      </c>
      <c r="I290" s="19" t="n">
        <v>0</v>
      </c>
      <c r="J290" s="19" t="n">
        <v>0</v>
      </c>
      <c r="K290" s="19" t="n">
        <v>0</v>
      </c>
      <c r="L290" s="19" t="n">
        <v>0.0101028643142613</v>
      </c>
      <c r="M290" s="19"/>
      <c r="N290" s="19" t="n">
        <v>0</v>
      </c>
      <c r="O290" s="19" t="n">
        <v>0.0127355370258504</v>
      </c>
      <c r="P290" s="19" t="n">
        <v>0</v>
      </c>
      <c r="Q290" s="19" t="n">
        <v>0.00903623118802557</v>
      </c>
      <c r="R290" s="19" t="n">
        <v>0.00589959249869774</v>
      </c>
      <c r="S290" s="19"/>
      <c r="T290" s="19" t="n">
        <v>0</v>
      </c>
      <c r="U290" s="19" t="n">
        <v>0.0157493657787065</v>
      </c>
      <c r="V290" s="19" t="n">
        <v>0</v>
      </c>
      <c r="W290" s="19" t="n">
        <v>0.00296763417836852</v>
      </c>
      <c r="X290" s="19"/>
      <c r="Y290" s="19" t="n">
        <v>0.00225454280373454</v>
      </c>
      <c r="Z290" s="19" t="n">
        <v>0.0567611547833217</v>
      </c>
      <c r="AA290" s="19" t="n">
        <v>0.00864551894338778</v>
      </c>
      <c r="AB290" s="19" t="n">
        <v>0</v>
      </c>
      <c r="AC290" s="19" t="n">
        <v>0</v>
      </c>
      <c r="AD290" s="19" t="n">
        <v>0</v>
      </c>
      <c r="AE290" s="19"/>
      <c r="AF290" s="19" t="n">
        <v>0.00209462459541371</v>
      </c>
      <c r="AG290" s="19"/>
      <c r="AH290" s="19" t="n">
        <v>0.00520629276379479</v>
      </c>
      <c r="AI290" s="19"/>
      <c r="AJ290" s="19" t="n">
        <v>0.0363386126609277</v>
      </c>
      <c r="AK290" s="19" t="n">
        <v>0</v>
      </c>
      <c r="AL290" s="19" t="n">
        <v>0</v>
      </c>
    </row>
    <row r="291">
      <c r="B291" t="s">
        <v>56</v>
      </c>
      <c r="C291" s="19" t="n">
        <v>0.0521411597936147</v>
      </c>
      <c r="D291" s="19" t="n">
        <v>0.0438958342801267</v>
      </c>
      <c r="E291" s="19" t="n">
        <v>0.0650096950973945</v>
      </c>
      <c r="F291" s="19"/>
      <c r="G291" s="19" t="n">
        <v>0.0800479569162522</v>
      </c>
      <c r="H291" s="19" t="n">
        <v>0.0134443192930293</v>
      </c>
      <c r="I291" s="19" t="n">
        <v>0.0195052913227076</v>
      </c>
      <c r="J291" s="19" t="n">
        <v>0.058472748680343</v>
      </c>
      <c r="K291" s="19" t="n">
        <v>0.157494214895002</v>
      </c>
      <c r="L291" s="19" t="n">
        <v>0.0535130864314819</v>
      </c>
      <c r="M291" s="19"/>
      <c r="N291" s="19" t="n">
        <v>0</v>
      </c>
      <c r="O291" s="19" t="n">
        <v>0.0697057482895053</v>
      </c>
      <c r="P291" s="19" t="n">
        <v>0.051549551121104</v>
      </c>
      <c r="Q291" s="19" t="n">
        <v>0.0881897262283906</v>
      </c>
      <c r="R291" s="19" t="n">
        <v>0.022112801696704</v>
      </c>
      <c r="S291" s="19"/>
      <c r="T291" s="19" t="n">
        <v>0.118748670288868</v>
      </c>
      <c r="U291" s="19" t="n">
        <v>0.0559162876987502</v>
      </c>
      <c r="V291" s="19" t="n">
        <v>0</v>
      </c>
      <c r="W291" s="19" t="n">
        <v>0.0316965157920469</v>
      </c>
      <c r="X291" s="19"/>
      <c r="Y291" s="19" t="n">
        <v>0.0357823259700944</v>
      </c>
      <c r="Z291" s="19" t="n">
        <v>0.0343487601269969</v>
      </c>
      <c r="AA291" s="19" t="n">
        <v>0.0731215556239369</v>
      </c>
      <c r="AB291" s="19" t="n">
        <v>0.071679776969818</v>
      </c>
      <c r="AC291" s="19" t="n">
        <v>0.24310798489134</v>
      </c>
      <c r="AD291" s="19" t="n">
        <v>0</v>
      </c>
      <c r="AE291" s="19"/>
      <c r="AF291" s="19" t="n">
        <v>0.0476483158484856</v>
      </c>
      <c r="AG291" s="19"/>
      <c r="AH291" s="19" t="n">
        <v>0.0502691667880606</v>
      </c>
      <c r="AI291" s="19"/>
      <c r="AJ291" s="19" t="n">
        <v>0.0492882143348556</v>
      </c>
      <c r="AK291" s="19" t="n">
        <v>0.051239411447761</v>
      </c>
      <c r="AL291" s="19" t="n">
        <v>0.0649145008023055</v>
      </c>
    </row>
    <row r="292">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row>
    <row r="293">
      <c r="B293" s="7" t="s">
        <v>157</v>
      </c>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row>
    <row r="294">
      <c r="B294" s="26" t="s">
        <v>151</v>
      </c>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row>
    <row r="295">
      <c r="B295" t="s">
        <v>132</v>
      </c>
      <c r="C295" s="19" t="n">
        <v>0.257801517352742</v>
      </c>
      <c r="D295" s="19" t="n">
        <v>0.259841700723904</v>
      </c>
      <c r="E295" s="19" t="n">
        <v>0.256302399821576</v>
      </c>
      <c r="F295" s="19"/>
      <c r="G295" s="19" t="n">
        <v>0.254518452714982</v>
      </c>
      <c r="H295" s="19" t="n">
        <v>0.271692767952137</v>
      </c>
      <c r="I295" s="19" t="n">
        <v>0.324001955580204</v>
      </c>
      <c r="J295" s="19" t="n">
        <v>0.298570866480309</v>
      </c>
      <c r="K295" s="19" t="n">
        <v>0.21165430386313</v>
      </c>
      <c r="L295" s="19" t="n">
        <v>0.115300316688741</v>
      </c>
      <c r="M295" s="19"/>
      <c r="N295" s="19" t="n">
        <v>0.133652394384632</v>
      </c>
      <c r="O295" s="19" t="n">
        <v>0.317892069343921</v>
      </c>
      <c r="P295" s="19" t="n">
        <v>0.157367056062888</v>
      </c>
      <c r="Q295" s="19" t="n">
        <v>0.188435899338805</v>
      </c>
      <c r="R295" s="19" t="n">
        <v>0.374146142743699</v>
      </c>
      <c r="S295" s="19"/>
      <c r="T295" s="19" t="n">
        <v>0.31641063464047</v>
      </c>
      <c r="U295" s="19" t="n">
        <v>0.189717298482281</v>
      </c>
      <c r="V295" s="19" t="n">
        <v>0.287028586962107</v>
      </c>
      <c r="W295" s="19" t="n">
        <v>0.298443713049801</v>
      </c>
      <c r="X295" s="19"/>
      <c r="Y295" s="19" t="n">
        <v>0.298742343936377</v>
      </c>
      <c r="Z295" s="19" t="n">
        <v>0.106517808425852</v>
      </c>
      <c r="AA295" s="19" t="n">
        <v>0.168173625257622</v>
      </c>
      <c r="AB295" s="19" t="n">
        <v>0.295522592546738</v>
      </c>
      <c r="AC295" s="19" t="n">
        <v>0.196544982749838</v>
      </c>
      <c r="AD295" s="19" t="n">
        <v>0</v>
      </c>
      <c r="AE295" s="19"/>
      <c r="AF295" s="19" t="n">
        <v>0.236163786803705</v>
      </c>
      <c r="AG295" s="19"/>
      <c r="AH295" s="19" t="n">
        <v>0.259398929170839</v>
      </c>
      <c r="AI295" s="19"/>
      <c r="AJ295" s="19" t="n">
        <v>0.229155381108686</v>
      </c>
      <c r="AK295" s="19" t="n">
        <v>0.26706530591736</v>
      </c>
      <c r="AL295" s="19" t="n">
        <v>0.239975401831628</v>
      </c>
    </row>
    <row r="296">
      <c r="B296" t="s">
        <v>133</v>
      </c>
      <c r="C296" s="19" t="n">
        <v>0.42932303019055</v>
      </c>
      <c r="D296" s="19" t="n">
        <v>0.470198126740767</v>
      </c>
      <c r="E296" s="19" t="n">
        <v>0.363585715867587</v>
      </c>
      <c r="F296" s="19"/>
      <c r="G296" s="19" t="n">
        <v>0.339007026923468</v>
      </c>
      <c r="H296" s="19" t="n">
        <v>0.401203745228131</v>
      </c>
      <c r="I296" s="19" t="n">
        <v>0.469874944207075</v>
      </c>
      <c r="J296" s="19" t="n">
        <v>0.478738218504584</v>
      </c>
      <c r="K296" s="19" t="n">
        <v>0.446296171095211</v>
      </c>
      <c r="L296" s="19" t="n">
        <v>0.405143972553152</v>
      </c>
      <c r="M296" s="19"/>
      <c r="N296" s="19" t="n">
        <v>0.632891239957574</v>
      </c>
      <c r="O296" s="19" t="n">
        <v>0.435989864739182</v>
      </c>
      <c r="P296" s="19" t="n">
        <v>0.332105270292426</v>
      </c>
      <c r="Q296" s="19" t="n">
        <v>0.46061667286037</v>
      </c>
      <c r="R296" s="19" t="n">
        <v>0.438953463094452</v>
      </c>
      <c r="S296" s="19"/>
      <c r="T296" s="19" t="n">
        <v>0.165341222437012</v>
      </c>
      <c r="U296" s="19" t="n">
        <v>0.483719181955952</v>
      </c>
      <c r="V296" s="19" t="n">
        <v>0.492904690367561</v>
      </c>
      <c r="W296" s="19" t="n">
        <v>0.451178142534699</v>
      </c>
      <c r="X296" s="19"/>
      <c r="Y296" s="19" t="n">
        <v>0.446699677409794</v>
      </c>
      <c r="Z296" s="19" t="n">
        <v>0.521124068374679</v>
      </c>
      <c r="AA296" s="19" t="n">
        <v>0.391721736108342</v>
      </c>
      <c r="AB296" s="19" t="n">
        <v>0.252935855378493</v>
      </c>
      <c r="AC296" s="19" t="n">
        <v>0.297749013723144</v>
      </c>
      <c r="AD296" s="19" t="n">
        <v>1</v>
      </c>
      <c r="AE296" s="19"/>
      <c r="AF296" s="19" t="n">
        <v>0.461304682888462</v>
      </c>
      <c r="AG296" s="19"/>
      <c r="AH296" s="19" t="n">
        <v>0.429191901214994</v>
      </c>
      <c r="AI296" s="19"/>
      <c r="AJ296" s="19" t="n">
        <v>0.408282800931092</v>
      </c>
      <c r="AK296" s="19" t="n">
        <v>0.424738131979071</v>
      </c>
      <c r="AL296" s="19" t="n">
        <v>0.50705421498616</v>
      </c>
    </row>
    <row r="297">
      <c r="B297" t="s">
        <v>134</v>
      </c>
      <c r="C297" s="19" t="n">
        <v>0.210782269209678</v>
      </c>
      <c r="D297" s="19" t="n">
        <v>0.172199148000202</v>
      </c>
      <c r="E297" s="19" t="n">
        <v>0.270792509854539</v>
      </c>
      <c r="F297" s="19"/>
      <c r="G297" s="19" t="n">
        <v>0.192891825540769</v>
      </c>
      <c r="H297" s="19" t="n">
        <v>0.238572336503521</v>
      </c>
      <c r="I297" s="19" t="n">
        <v>0.144856669930925</v>
      </c>
      <c r="J297" s="19" t="n">
        <v>0.165758770392517</v>
      </c>
      <c r="K297" s="19" t="n">
        <v>0.134659101691155</v>
      </c>
      <c r="L297" s="19" t="n">
        <v>0.405367006939513</v>
      </c>
      <c r="M297" s="19"/>
      <c r="N297" s="19" t="n">
        <v>0.186242802634224</v>
      </c>
      <c r="O297" s="19" t="n">
        <v>0.125258144572239</v>
      </c>
      <c r="P297" s="19" t="n">
        <v>0.388675934553044</v>
      </c>
      <c r="Q297" s="19" t="n">
        <v>0.237636338226368</v>
      </c>
      <c r="R297" s="19" t="n">
        <v>0.119015548877893</v>
      </c>
      <c r="S297" s="19"/>
      <c r="T297" s="19" t="n">
        <v>0.26159310708591</v>
      </c>
      <c r="U297" s="19" t="n">
        <v>0.24650493139426</v>
      </c>
      <c r="V297" s="19" t="n">
        <v>0.140098602172233</v>
      </c>
      <c r="W297" s="19" t="n">
        <v>0.185552442539201</v>
      </c>
      <c r="X297" s="19"/>
      <c r="Y297" s="19" t="n">
        <v>0.173024474525279</v>
      </c>
      <c r="Z297" s="19" t="n">
        <v>0.266912885656294</v>
      </c>
      <c r="AA297" s="19" t="n">
        <v>0.327923481613489</v>
      </c>
      <c r="AB297" s="19" t="n">
        <v>0.379861775104951</v>
      </c>
      <c r="AC297" s="19" t="n">
        <v>0.0840588302033253</v>
      </c>
      <c r="AD297" s="19" t="n">
        <v>0</v>
      </c>
      <c r="AE297" s="19"/>
      <c r="AF297" s="19" t="n">
        <v>0.217275176359177</v>
      </c>
      <c r="AG297" s="19"/>
      <c r="AH297" s="19" t="n">
        <v>0.21504075453535</v>
      </c>
      <c r="AI297" s="19"/>
      <c r="AJ297" s="19" t="n">
        <v>0.267555441330588</v>
      </c>
      <c r="AK297" s="19" t="n">
        <v>0.206924677938433</v>
      </c>
      <c r="AL297" s="19" t="n">
        <v>0.130461316442112</v>
      </c>
    </row>
    <row r="298">
      <c r="B298" t="s">
        <v>135</v>
      </c>
      <c r="C298" s="19" t="n">
        <v>0.0508032492860209</v>
      </c>
      <c r="D298" s="19" t="n">
        <v>0.0618136600472149</v>
      </c>
      <c r="E298" s="19" t="n">
        <v>0.0343688520727381</v>
      </c>
      <c r="F298" s="19"/>
      <c r="G298" s="19" t="n">
        <v>0.144255772634475</v>
      </c>
      <c r="H298" s="19" t="n">
        <v>0.0687131177942436</v>
      </c>
      <c r="I298" s="19" t="n">
        <v>0.0417611389590884</v>
      </c>
      <c r="J298" s="19" t="n">
        <v>0.012262321000629</v>
      </c>
      <c r="K298" s="19" t="n">
        <v>0.0387121605027827</v>
      </c>
      <c r="L298" s="19" t="n">
        <v>0.0206756173871126</v>
      </c>
      <c r="M298" s="19"/>
      <c r="N298" s="19" t="n">
        <v>0.0472135630235693</v>
      </c>
      <c r="O298" s="19" t="n">
        <v>0.0553010298072832</v>
      </c>
      <c r="P298" s="19" t="n">
        <v>0.060459460142088</v>
      </c>
      <c r="Q298" s="19" t="n">
        <v>0.0376449386560004</v>
      </c>
      <c r="R298" s="19" t="n">
        <v>0.0457720435872518</v>
      </c>
      <c r="S298" s="19"/>
      <c r="T298" s="19" t="n">
        <v>0.137906365547739</v>
      </c>
      <c r="U298" s="19" t="n">
        <v>0.0292576079896459</v>
      </c>
      <c r="V298" s="19" t="n">
        <v>0.0799681204980992</v>
      </c>
      <c r="W298" s="19" t="n">
        <v>0.033129186084252</v>
      </c>
      <c r="X298" s="19"/>
      <c r="Y298" s="19" t="n">
        <v>0.0471925412060801</v>
      </c>
      <c r="Z298" s="19" t="n">
        <v>0.105445237543174</v>
      </c>
      <c r="AA298" s="19" t="n">
        <v>0.017693144857364</v>
      </c>
      <c r="AB298" s="19" t="n">
        <v>0</v>
      </c>
      <c r="AC298" s="19" t="n">
        <v>0.206684937484738</v>
      </c>
      <c r="AD298" s="19" t="n">
        <v>0</v>
      </c>
      <c r="AE298" s="19"/>
      <c r="AF298" s="19" t="n">
        <v>0.0516884435875811</v>
      </c>
      <c r="AG298" s="19"/>
      <c r="AH298" s="19" t="n">
        <v>0.0469676716453877</v>
      </c>
      <c r="AI298" s="19"/>
      <c r="AJ298" s="19" t="n">
        <v>0.0180178783390635</v>
      </c>
      <c r="AK298" s="19" t="n">
        <v>0.0579956796651427</v>
      </c>
      <c r="AL298" s="19" t="n">
        <v>0.0575945659377953</v>
      </c>
    </row>
    <row r="299">
      <c r="B299" t="s">
        <v>136</v>
      </c>
      <c r="C299" s="19" t="n">
        <v>0.00177850995031895</v>
      </c>
      <c r="D299" s="19" t="n">
        <v>0.00295482514278373</v>
      </c>
      <c r="E299" s="19" t="n">
        <v>0</v>
      </c>
      <c r="F299" s="19"/>
      <c r="G299" s="19" t="n">
        <v>0</v>
      </c>
      <c r="H299" s="19" t="n">
        <v>0.00758066732199627</v>
      </c>
      <c r="I299" s="19" t="n">
        <v>0</v>
      </c>
      <c r="J299" s="19" t="n">
        <v>0</v>
      </c>
      <c r="K299" s="19" t="n">
        <v>0</v>
      </c>
      <c r="L299" s="19" t="n">
        <v>0</v>
      </c>
      <c r="M299" s="19"/>
      <c r="N299" s="19" t="n">
        <v>0</v>
      </c>
      <c r="O299" s="19" t="n">
        <v>0</v>
      </c>
      <c r="P299" s="19" t="n">
        <v>0</v>
      </c>
      <c r="Q299" s="19" t="n">
        <v>0</v>
      </c>
      <c r="R299" s="19" t="n">
        <v>0.00748844626447451</v>
      </c>
      <c r="S299" s="19"/>
      <c r="T299" s="19" t="n">
        <v>0</v>
      </c>
      <c r="U299" s="19" t="n">
        <v>0</v>
      </c>
      <c r="V299" s="19" t="n">
        <v>0</v>
      </c>
      <c r="W299" s="19" t="n">
        <v>0.00376686509826502</v>
      </c>
      <c r="X299" s="19"/>
      <c r="Y299" s="19" t="n">
        <v>0.00268147284705486</v>
      </c>
      <c r="Z299" s="19" t="n">
        <v>0</v>
      </c>
      <c r="AA299" s="19" t="n">
        <v>0</v>
      </c>
      <c r="AB299" s="19" t="n">
        <v>0</v>
      </c>
      <c r="AC299" s="19" t="n">
        <v>0</v>
      </c>
      <c r="AD299" s="19" t="n">
        <v>0</v>
      </c>
      <c r="AE299" s="19"/>
      <c r="AF299" s="19" t="n">
        <v>0.00265874019781275</v>
      </c>
      <c r="AG299" s="19"/>
      <c r="AH299" s="19" t="n">
        <v>0.00181444161835437</v>
      </c>
      <c r="AI299" s="19"/>
      <c r="AJ299" s="19" t="n">
        <v>0.0099362124186638</v>
      </c>
      <c r="AK299" s="19" t="n">
        <v>0</v>
      </c>
      <c r="AL299" s="19" t="n">
        <v>0</v>
      </c>
    </row>
    <row r="300">
      <c r="B300" t="s">
        <v>56</v>
      </c>
      <c r="C300" s="19" t="n">
        <v>0.0495114240106891</v>
      </c>
      <c r="D300" s="19" t="n">
        <v>0.0329925393451275</v>
      </c>
      <c r="E300" s="19" t="n">
        <v>0.0749505223835609</v>
      </c>
      <c r="F300" s="19"/>
      <c r="G300" s="19" t="n">
        <v>0.0693269221863067</v>
      </c>
      <c r="H300" s="19" t="n">
        <v>0.0122373651999713</v>
      </c>
      <c r="I300" s="19" t="n">
        <v>0.0195052913227076</v>
      </c>
      <c r="J300" s="19" t="n">
        <v>0.0446698236219605</v>
      </c>
      <c r="K300" s="19" t="n">
        <v>0.168678262847721</v>
      </c>
      <c r="L300" s="19" t="n">
        <v>0.0535130864314819</v>
      </c>
      <c r="M300" s="19"/>
      <c r="N300" s="19" t="n">
        <v>0</v>
      </c>
      <c r="O300" s="19" t="n">
        <v>0.0655588915373746</v>
      </c>
      <c r="P300" s="19" t="n">
        <v>0.0613922789495538</v>
      </c>
      <c r="Q300" s="19" t="n">
        <v>0.0756661509184567</v>
      </c>
      <c r="R300" s="19" t="n">
        <v>0.0146243554322295</v>
      </c>
      <c r="S300" s="19"/>
      <c r="T300" s="19" t="n">
        <v>0.118748670288868</v>
      </c>
      <c r="U300" s="19" t="n">
        <v>0.0508009801778611</v>
      </c>
      <c r="V300" s="19" t="n">
        <v>0</v>
      </c>
      <c r="W300" s="19" t="n">
        <v>0.0279296506937819</v>
      </c>
      <c r="X300" s="19"/>
      <c r="Y300" s="19" t="n">
        <v>0.0316594900754147</v>
      </c>
      <c r="Z300" s="19" t="n">
        <v>0</v>
      </c>
      <c r="AA300" s="19" t="n">
        <v>0.0944880121631839</v>
      </c>
      <c r="AB300" s="19" t="n">
        <v>0.071679776969818</v>
      </c>
      <c r="AC300" s="19" t="n">
        <v>0.214962235838955</v>
      </c>
      <c r="AD300" s="19" t="n">
        <v>0</v>
      </c>
      <c r="AE300" s="19"/>
      <c r="AF300" s="19" t="n">
        <v>0.0309091701632625</v>
      </c>
      <c r="AG300" s="19"/>
      <c r="AH300" s="19" t="n">
        <v>0.0475863018150757</v>
      </c>
      <c r="AI300" s="19"/>
      <c r="AJ300" s="19" t="n">
        <v>0.0670522858719072</v>
      </c>
      <c r="AK300" s="19" t="n">
        <v>0.0432762044999938</v>
      </c>
      <c r="AL300" s="19" t="n">
        <v>0.0649145008023055</v>
      </c>
    </row>
    <row r="301">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row>
    <row r="302">
      <c r="B302" s="7" t="s">
        <v>158</v>
      </c>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row>
    <row r="303">
      <c r="B303" s="26" t="s">
        <v>151</v>
      </c>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row>
    <row r="304">
      <c r="B304" t="s">
        <v>132</v>
      </c>
      <c r="C304" s="19" t="n">
        <v>0.358999820584447</v>
      </c>
      <c r="D304" s="19" t="n">
        <v>0.364161268108644</v>
      </c>
      <c r="E304" s="19" t="n">
        <v>0.353382101637292</v>
      </c>
      <c r="F304" s="19"/>
      <c r="G304" s="19" t="n">
        <v>0.525099025642825</v>
      </c>
      <c r="H304" s="19" t="n">
        <v>0.217521636873351</v>
      </c>
      <c r="I304" s="19" t="n">
        <v>0.424208837005316</v>
      </c>
      <c r="J304" s="19" t="n">
        <v>0.42804995592969</v>
      </c>
      <c r="K304" s="19" t="n">
        <v>0.406847962475391</v>
      </c>
      <c r="L304" s="19" t="n">
        <v>0.233357978347413</v>
      </c>
      <c r="M304" s="19"/>
      <c r="N304" s="19" t="n">
        <v>0.318007838526361</v>
      </c>
      <c r="O304" s="19" t="n">
        <v>0.497032922127585</v>
      </c>
      <c r="P304" s="19" t="n">
        <v>0.294192983080815</v>
      </c>
      <c r="Q304" s="19" t="n">
        <v>0.268565627882584</v>
      </c>
      <c r="R304" s="19" t="n">
        <v>0.335923726820803</v>
      </c>
      <c r="S304" s="19"/>
      <c r="T304" s="19" t="n">
        <v>0.320238010950883</v>
      </c>
      <c r="U304" s="19" t="n">
        <v>0.277769393937685</v>
      </c>
      <c r="V304" s="19" t="n">
        <v>0.380611347184336</v>
      </c>
      <c r="W304" s="19" t="n">
        <v>0.424714357962541</v>
      </c>
      <c r="X304" s="19"/>
      <c r="Y304" s="19" t="n">
        <v>0.39223088662327</v>
      </c>
      <c r="Z304" s="19" t="n">
        <v>0.358829246585561</v>
      </c>
      <c r="AA304" s="19" t="n">
        <v>0.276188681813622</v>
      </c>
      <c r="AB304" s="19" t="n">
        <v>0.334734119815194</v>
      </c>
      <c r="AC304" s="19" t="n">
        <v>0.187985610293457</v>
      </c>
      <c r="AD304" s="19" t="n">
        <v>0.339760375617052</v>
      </c>
      <c r="AE304" s="19"/>
      <c r="AF304" s="19" t="n">
        <v>0.378224229994717</v>
      </c>
      <c r="AG304" s="19"/>
      <c r="AH304" s="19" t="n">
        <v>0.363582259694015</v>
      </c>
      <c r="AI304" s="19"/>
      <c r="AJ304" s="19" t="n">
        <v>0.324260537728529</v>
      </c>
      <c r="AK304" s="19" t="n">
        <v>0.366749180290086</v>
      </c>
      <c r="AL304" s="19" t="n">
        <v>0.365172871482345</v>
      </c>
    </row>
    <row r="305">
      <c r="B305" t="s">
        <v>133</v>
      </c>
      <c r="C305" s="19" t="n">
        <v>0.437273461795756</v>
      </c>
      <c r="D305" s="19" t="n">
        <v>0.435617772375464</v>
      </c>
      <c r="E305" s="19" t="n">
        <v>0.436289604252073</v>
      </c>
      <c r="F305" s="19"/>
      <c r="G305" s="19" t="n">
        <v>0.257088421244907</v>
      </c>
      <c r="H305" s="19" t="n">
        <v>0.588091726991903</v>
      </c>
      <c r="I305" s="19" t="n">
        <v>0.406314014450605</v>
      </c>
      <c r="J305" s="19" t="n">
        <v>0.376749693804655</v>
      </c>
      <c r="K305" s="19" t="n">
        <v>0.338437194195156</v>
      </c>
      <c r="L305" s="19" t="n">
        <v>0.533792621833718</v>
      </c>
      <c r="M305" s="19"/>
      <c r="N305" s="19" t="n">
        <v>0.344296597142714</v>
      </c>
      <c r="O305" s="19" t="n">
        <v>0.289900918171831</v>
      </c>
      <c r="P305" s="19" t="n">
        <v>0.523994586713824</v>
      </c>
      <c r="Q305" s="19" t="n">
        <v>0.507046425652616</v>
      </c>
      <c r="R305" s="19" t="n">
        <v>0.503079519076895</v>
      </c>
      <c r="S305" s="19"/>
      <c r="T305" s="19" t="n">
        <v>0.296479476636101</v>
      </c>
      <c r="U305" s="19" t="n">
        <v>0.53194544727695</v>
      </c>
      <c r="V305" s="19" t="n">
        <v>0.474200083192017</v>
      </c>
      <c r="W305" s="19" t="n">
        <v>0.385211162009863</v>
      </c>
      <c r="X305" s="19"/>
      <c r="Y305" s="19" t="n">
        <v>0.426079817820161</v>
      </c>
      <c r="Z305" s="19" t="n">
        <v>0.386437170309643</v>
      </c>
      <c r="AA305" s="19" t="n">
        <v>0.480078138578623</v>
      </c>
      <c r="AB305" s="19" t="n">
        <v>0.395092714097401</v>
      </c>
      <c r="AC305" s="19" t="n">
        <v>0.534248741698476</v>
      </c>
      <c r="AD305" s="19" t="n">
        <v>0.660239624382948</v>
      </c>
      <c r="AE305" s="19"/>
      <c r="AF305" s="19" t="n">
        <v>0.438433323115763</v>
      </c>
      <c r="AG305" s="19"/>
      <c r="AH305" s="19" t="n">
        <v>0.437791928142438</v>
      </c>
      <c r="AI305" s="19"/>
      <c r="AJ305" s="19" t="n">
        <v>0.452612375982265</v>
      </c>
      <c r="AK305" s="19" t="n">
        <v>0.430549085790199</v>
      </c>
      <c r="AL305" s="19" t="n">
        <v>0.460885817424791</v>
      </c>
    </row>
    <row r="306">
      <c r="B306" t="s">
        <v>134</v>
      </c>
      <c r="C306" s="19" t="n">
        <v>0.117109349311332</v>
      </c>
      <c r="D306" s="19" t="n">
        <v>0.113292340048725</v>
      </c>
      <c r="E306" s="19" t="n">
        <v>0.123645290032443</v>
      </c>
      <c r="F306" s="19"/>
      <c r="G306" s="19" t="n">
        <v>0.0722374581701392</v>
      </c>
      <c r="H306" s="19" t="n">
        <v>0.11415138979625</v>
      </c>
      <c r="I306" s="19" t="n">
        <v>0.121114779188593</v>
      </c>
      <c r="J306" s="19" t="n">
        <v>0.150530526643694</v>
      </c>
      <c r="K306" s="19" t="n">
        <v>0.068267016355494</v>
      </c>
      <c r="L306" s="19" t="n">
        <v>0.148557831686012</v>
      </c>
      <c r="M306" s="19"/>
      <c r="N306" s="19" t="n">
        <v>0.290482001307356</v>
      </c>
      <c r="O306" s="19" t="n">
        <v>0.105279218707851</v>
      </c>
      <c r="P306" s="19" t="n">
        <v>0.0918829878524882</v>
      </c>
      <c r="Q306" s="19" t="n">
        <v>0.134984089071065</v>
      </c>
      <c r="R306" s="19" t="n">
        <v>0.0933030799247695</v>
      </c>
      <c r="S306" s="19"/>
      <c r="T306" s="19" t="n">
        <v>0.0925344555627758</v>
      </c>
      <c r="U306" s="19" t="n">
        <v>0.104936389149057</v>
      </c>
      <c r="V306" s="19" t="n">
        <v>0.0918308693356946</v>
      </c>
      <c r="W306" s="19" t="n">
        <v>0.141628106916669</v>
      </c>
      <c r="X306" s="19"/>
      <c r="Y306" s="19" t="n">
        <v>0.116193093224702</v>
      </c>
      <c r="Z306" s="19" t="n">
        <v>0.0719820860009835</v>
      </c>
      <c r="AA306" s="19" t="n">
        <v>0.137690345460515</v>
      </c>
      <c r="AB306" s="19" t="n">
        <v>0.198493389117586</v>
      </c>
      <c r="AC306" s="19" t="n">
        <v>0.0346576631167269</v>
      </c>
      <c r="AD306" s="19" t="n">
        <v>0</v>
      </c>
      <c r="AE306" s="19"/>
      <c r="AF306" s="19" t="n">
        <v>0.116158322937061</v>
      </c>
      <c r="AG306" s="19"/>
      <c r="AH306" s="19" t="n">
        <v>0.117999553135716</v>
      </c>
      <c r="AI306" s="19"/>
      <c r="AJ306" s="19" t="n">
        <v>0.111383705230546</v>
      </c>
      <c r="AK306" s="19" t="n">
        <v>0.126749835608432</v>
      </c>
      <c r="AL306" s="19" t="n">
        <v>0.0514322443527625</v>
      </c>
    </row>
    <row r="307">
      <c r="B307" t="s">
        <v>135</v>
      </c>
      <c r="C307" s="19" t="n">
        <v>0.0233338903589856</v>
      </c>
      <c r="D307" s="19" t="n">
        <v>0.0280113703246133</v>
      </c>
      <c r="E307" s="19" t="n">
        <v>0.0163630763347377</v>
      </c>
      <c r="F307" s="19"/>
      <c r="G307" s="19" t="n">
        <v>0</v>
      </c>
      <c r="H307" s="19" t="n">
        <v>0.0524839662513049</v>
      </c>
      <c r="I307" s="19" t="n">
        <v>0.0230562751970035</v>
      </c>
      <c r="J307" s="19" t="n">
        <v>0</v>
      </c>
      <c r="K307" s="19" t="n">
        <v>0.0387121605027827</v>
      </c>
      <c r="L307" s="19" t="n">
        <v>0.0101028643142613</v>
      </c>
      <c r="M307" s="19"/>
      <c r="N307" s="19" t="n">
        <v>0.0472135630235693</v>
      </c>
      <c r="O307" s="19" t="n">
        <v>0.0127355370258504</v>
      </c>
      <c r="P307" s="19" t="n">
        <v>0.0330152847792258</v>
      </c>
      <c r="Q307" s="19" t="n">
        <v>0.0137377064752781</v>
      </c>
      <c r="R307" s="19" t="n">
        <v>0.0256705575206831</v>
      </c>
      <c r="S307" s="19"/>
      <c r="T307" s="19" t="n">
        <v>0.0363418235578743</v>
      </c>
      <c r="U307" s="19" t="n">
        <v>0.0450069737683524</v>
      </c>
      <c r="V307" s="19" t="n">
        <v>0.0533577002879519</v>
      </c>
      <c r="W307" s="19" t="n">
        <v>0.00673449927663355</v>
      </c>
      <c r="X307" s="19"/>
      <c r="Y307" s="19" t="n">
        <v>0.0175234628637317</v>
      </c>
      <c r="Z307" s="19" t="n">
        <v>0.162206392326496</v>
      </c>
      <c r="AA307" s="19" t="n">
        <v>0.00864551894338778</v>
      </c>
      <c r="AB307" s="19" t="n">
        <v>0</v>
      </c>
      <c r="AC307" s="19" t="n">
        <v>0</v>
      </c>
      <c r="AD307" s="19" t="n">
        <v>0</v>
      </c>
      <c r="AE307" s="19"/>
      <c r="AF307" s="19" t="n">
        <v>0.0217296095686939</v>
      </c>
      <c r="AG307" s="19"/>
      <c r="AH307" s="19" t="n">
        <v>0.0189896631268105</v>
      </c>
      <c r="AI307" s="19"/>
      <c r="AJ307" s="19" t="n">
        <v>0.0580769898999146</v>
      </c>
      <c r="AK307" s="19" t="n">
        <v>0.0123033938339462</v>
      </c>
      <c r="AL307" s="19" t="n">
        <v>0.0433194836540636</v>
      </c>
    </row>
    <row r="308">
      <c r="B308" t="s">
        <v>136</v>
      </c>
      <c r="C308" s="19" t="n">
        <v>0.0108199030987224</v>
      </c>
      <c r="D308" s="19" t="n">
        <v>0.0179762400052104</v>
      </c>
      <c r="E308" s="19" t="n">
        <v>0</v>
      </c>
      <c r="F308" s="19"/>
      <c r="G308" s="19" t="n">
        <v>0.0655271380258768</v>
      </c>
      <c r="H308" s="19" t="n">
        <v>0.01551391488722</v>
      </c>
      <c r="I308" s="19" t="n">
        <v>0</v>
      </c>
      <c r="J308" s="19" t="n">
        <v>0</v>
      </c>
      <c r="K308" s="19" t="n">
        <v>0</v>
      </c>
      <c r="L308" s="19" t="n">
        <v>0</v>
      </c>
      <c r="M308" s="19"/>
      <c r="N308" s="19" t="n">
        <v>0</v>
      </c>
      <c r="O308" s="19" t="n">
        <v>0.0253456556773775</v>
      </c>
      <c r="P308" s="19" t="n">
        <v>0</v>
      </c>
      <c r="Q308" s="19" t="n">
        <v>0</v>
      </c>
      <c r="R308" s="19" t="n">
        <v>0.0153251835293551</v>
      </c>
      <c r="S308" s="19"/>
      <c r="T308" s="19" t="n">
        <v>0.114781737227116</v>
      </c>
      <c r="U308" s="19" t="n">
        <v>0</v>
      </c>
      <c r="V308" s="19" t="n">
        <v>0</v>
      </c>
      <c r="W308" s="19" t="n">
        <v>0.00770892878474635</v>
      </c>
      <c r="X308" s="19"/>
      <c r="Y308" s="19" t="n">
        <v>0.0163132493927209</v>
      </c>
      <c r="Z308" s="19" t="n">
        <v>0</v>
      </c>
      <c r="AA308" s="19" t="n">
        <v>0</v>
      </c>
      <c r="AB308" s="19" t="n">
        <v>0</v>
      </c>
      <c r="AC308" s="19" t="n">
        <v>0</v>
      </c>
      <c r="AD308" s="19" t="n">
        <v>0</v>
      </c>
      <c r="AE308" s="19"/>
      <c r="AF308" s="19" t="n">
        <v>0.00544113959682846</v>
      </c>
      <c r="AG308" s="19"/>
      <c r="AH308" s="19" t="n">
        <v>0.0110385002261935</v>
      </c>
      <c r="AI308" s="19"/>
      <c r="AJ308" s="19" t="n">
        <v>0</v>
      </c>
      <c r="AK308" s="19" t="n">
        <v>0.0148313917790962</v>
      </c>
      <c r="AL308" s="19" t="n">
        <v>0</v>
      </c>
    </row>
    <row r="309">
      <c r="B309" t="s">
        <v>56</v>
      </c>
      <c r="C309" s="19" t="n">
        <v>0.0524635748507565</v>
      </c>
      <c r="D309" s="19" t="n">
        <v>0.0409410091373429</v>
      </c>
      <c r="E309" s="19" t="n">
        <v>0.0703199277434543</v>
      </c>
      <c r="F309" s="19"/>
      <c r="G309" s="19" t="n">
        <v>0.0800479569162522</v>
      </c>
      <c r="H309" s="19" t="n">
        <v>0.0122373651999713</v>
      </c>
      <c r="I309" s="19" t="n">
        <v>0.0253060941584819</v>
      </c>
      <c r="J309" s="19" t="n">
        <v>0.0446698236219605</v>
      </c>
      <c r="K309" s="19" t="n">
        <v>0.147735666471176</v>
      </c>
      <c r="L309" s="19" t="n">
        <v>0.0741887038185945</v>
      </c>
      <c r="M309" s="19"/>
      <c r="N309" s="19" t="n">
        <v>0</v>
      </c>
      <c r="O309" s="19" t="n">
        <v>0.0697057482895053</v>
      </c>
      <c r="P309" s="19" t="n">
        <v>0.0569141575736471</v>
      </c>
      <c r="Q309" s="19" t="n">
        <v>0.0756661509184567</v>
      </c>
      <c r="R309" s="19" t="n">
        <v>0.0266979331274944</v>
      </c>
      <c r="S309" s="19"/>
      <c r="T309" s="19" t="n">
        <v>0.13962449606525</v>
      </c>
      <c r="U309" s="19" t="n">
        <v>0.0403417958679556</v>
      </c>
      <c r="V309" s="19" t="n">
        <v>0</v>
      </c>
      <c r="W309" s="19" t="n">
        <v>0.0340029450495472</v>
      </c>
      <c r="X309" s="19"/>
      <c r="Y309" s="19" t="n">
        <v>0.0316594900754147</v>
      </c>
      <c r="Z309" s="19" t="n">
        <v>0.0205451047773163</v>
      </c>
      <c r="AA309" s="19" t="n">
        <v>0.0973973152038528</v>
      </c>
      <c r="AB309" s="19" t="n">
        <v>0.071679776969818</v>
      </c>
      <c r="AC309" s="19" t="n">
        <v>0.24310798489134</v>
      </c>
      <c r="AD309" s="19" t="n">
        <v>0</v>
      </c>
      <c r="AE309" s="19"/>
      <c r="AF309" s="19" t="n">
        <v>0.0400133747869372</v>
      </c>
      <c r="AG309" s="19"/>
      <c r="AH309" s="19" t="n">
        <v>0.0505980956748275</v>
      </c>
      <c r="AI309" s="19"/>
      <c r="AJ309" s="19" t="n">
        <v>0.0536663911587455</v>
      </c>
      <c r="AK309" s="19" t="n">
        <v>0.0488171126982408</v>
      </c>
      <c r="AL309" s="19" t="n">
        <v>0.0791895830860373</v>
      </c>
    </row>
    <row r="310">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row>
    <row r="311">
      <c r="B311" s="7" t="s">
        <v>159</v>
      </c>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row>
    <row r="312">
      <c r="B312" s="26" t="s">
        <v>151</v>
      </c>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row>
    <row r="313">
      <c r="B313" t="s">
        <v>132</v>
      </c>
      <c r="C313" s="19" t="n">
        <v>0.322337228207193</v>
      </c>
      <c r="D313" s="19" t="n">
        <v>0.316946061218524</v>
      </c>
      <c r="E313" s="19" t="n">
        <v>0.332545460281699</v>
      </c>
      <c r="F313" s="19"/>
      <c r="G313" s="19" t="n">
        <v>0.241466453015854</v>
      </c>
      <c r="H313" s="19" t="n">
        <v>0.347520243585079</v>
      </c>
      <c r="I313" s="19" t="n">
        <v>0.287863685398593</v>
      </c>
      <c r="J313" s="19" t="n">
        <v>0.374240456640644</v>
      </c>
      <c r="K313" s="19" t="n">
        <v>0.394656749655646</v>
      </c>
      <c r="L313" s="19" t="n">
        <v>0.273467604075117</v>
      </c>
      <c r="M313" s="19"/>
      <c r="N313" s="19" t="n">
        <v>0.314759392017257</v>
      </c>
      <c r="O313" s="19" t="n">
        <v>0.342256781061653</v>
      </c>
      <c r="P313" s="19" t="n">
        <v>0.301039143508485</v>
      </c>
      <c r="Q313" s="19" t="n">
        <v>0.266423517229174</v>
      </c>
      <c r="R313" s="19" t="n">
        <v>0.361608779652558</v>
      </c>
      <c r="S313" s="19"/>
      <c r="T313" s="19" t="n">
        <v>0.331658182280308</v>
      </c>
      <c r="U313" s="19" t="n">
        <v>0.222965692623794</v>
      </c>
      <c r="V313" s="19" t="n">
        <v>0.38246800058438</v>
      </c>
      <c r="W313" s="19" t="n">
        <v>0.364196172833344</v>
      </c>
      <c r="X313" s="19"/>
      <c r="Y313" s="19" t="n">
        <v>0.351297397864324</v>
      </c>
      <c r="Z313" s="19" t="n">
        <v>0.19606459164394</v>
      </c>
      <c r="AA313" s="19" t="n">
        <v>0.281480364028655</v>
      </c>
      <c r="AB313" s="19" t="n">
        <v>0.355200403021421</v>
      </c>
      <c r="AC313" s="19" t="n">
        <v>0.192475109891133</v>
      </c>
      <c r="AD313" s="19" t="n">
        <v>0.339760375617052</v>
      </c>
      <c r="AE313" s="19"/>
      <c r="AF313" s="19" t="n">
        <v>0.321728202028424</v>
      </c>
      <c r="AG313" s="19"/>
      <c r="AH313" s="19" t="n">
        <v>0.326178964067739</v>
      </c>
      <c r="AI313" s="19"/>
      <c r="AJ313" s="19" t="n">
        <v>0.317066607763427</v>
      </c>
      <c r="AK313" s="19" t="n">
        <v>0.329000445746704</v>
      </c>
      <c r="AL313" s="19" t="n">
        <v>0.279512662714078</v>
      </c>
    </row>
    <row r="314">
      <c r="B314" t="s">
        <v>133</v>
      </c>
      <c r="C314" s="19" t="n">
        <v>0.448860964726894</v>
      </c>
      <c r="D314" s="19" t="n">
        <v>0.433045874555403</v>
      </c>
      <c r="E314" s="19" t="n">
        <v>0.469490558021652</v>
      </c>
      <c r="F314" s="19"/>
      <c r="G314" s="19" t="n">
        <v>0.522333603701327</v>
      </c>
      <c r="H314" s="19" t="n">
        <v>0.358111849286415</v>
      </c>
      <c r="I314" s="19" t="n">
        <v>0.492203284028655</v>
      </c>
      <c r="J314" s="19" t="n">
        <v>0.508309666672813</v>
      </c>
      <c r="K314" s="19" t="n">
        <v>0.316213883158517</v>
      </c>
      <c r="L314" s="19" t="n">
        <v>0.507269219343231</v>
      </c>
      <c r="M314" s="19"/>
      <c r="N314" s="19" t="n">
        <v>0.367717214067838</v>
      </c>
      <c r="O314" s="19" t="n">
        <v>0.415632412484927</v>
      </c>
      <c r="P314" s="19" t="n">
        <v>0.458951273953017</v>
      </c>
      <c r="Q314" s="19" t="n">
        <v>0.469221481645579</v>
      </c>
      <c r="R314" s="19" t="n">
        <v>0.487985780779977</v>
      </c>
      <c r="S314" s="19"/>
      <c r="T314" s="19" t="n">
        <v>0.388152483959673</v>
      </c>
      <c r="U314" s="19" t="n">
        <v>0.5855771261293</v>
      </c>
      <c r="V314" s="19" t="n">
        <v>0.436727347349825</v>
      </c>
      <c r="W314" s="19" t="n">
        <v>0.410838067070702</v>
      </c>
      <c r="X314" s="19"/>
      <c r="Y314" s="19" t="n">
        <v>0.444118234151409</v>
      </c>
      <c r="Z314" s="19" t="n">
        <v>0.674079000232524</v>
      </c>
      <c r="AA314" s="19" t="n">
        <v>0.453935870550981</v>
      </c>
      <c r="AB314" s="19" t="n">
        <v>0.315557685919202</v>
      </c>
      <c r="AC314" s="19" t="n">
        <v>0.298355292299598</v>
      </c>
      <c r="AD314" s="19" t="n">
        <v>0.660239624382948</v>
      </c>
      <c r="AE314" s="19"/>
      <c r="AF314" s="19" t="n">
        <v>0.464911128623905</v>
      </c>
      <c r="AG314" s="19"/>
      <c r="AH314" s="19" t="n">
        <v>0.448137751433413</v>
      </c>
      <c r="AI314" s="19"/>
      <c r="AJ314" s="19" t="n">
        <v>0.41354123992361</v>
      </c>
      <c r="AK314" s="19" t="n">
        <v>0.452706333633025</v>
      </c>
      <c r="AL314" s="19" t="n">
        <v>0.487302917466845</v>
      </c>
    </row>
    <row r="315">
      <c r="B315" t="s">
        <v>134</v>
      </c>
      <c r="C315" s="19" t="n">
        <v>0.142264105877885</v>
      </c>
      <c r="D315" s="19" t="n">
        <v>0.163859449899411</v>
      </c>
      <c r="E315" s="19" t="n">
        <v>0.110295685378551</v>
      </c>
      <c r="F315" s="19"/>
      <c r="G315" s="19" t="n">
        <v>0.101345883070636</v>
      </c>
      <c r="H315" s="19" t="n">
        <v>0.206199413224786</v>
      </c>
      <c r="I315" s="19" t="n">
        <v>0.159745675778366</v>
      </c>
      <c r="J315" s="19" t="n">
        <v>0.0727800530645824</v>
      </c>
      <c r="K315" s="19" t="n">
        <v>0.0805923277310707</v>
      </c>
      <c r="L315" s="19" t="n">
        <v>0.177911941807427</v>
      </c>
      <c r="M315" s="19"/>
      <c r="N315" s="19" t="n">
        <v>0.236227769317533</v>
      </c>
      <c r="O315" s="19" t="n">
        <v>0.13062844959358</v>
      </c>
      <c r="P315" s="19" t="n">
        <v>0.163796193621153</v>
      </c>
      <c r="Q315" s="19" t="n">
        <v>0.174951143731512</v>
      </c>
      <c r="R315" s="19" t="n">
        <v>0.0834851171545227</v>
      </c>
      <c r="S315" s="19"/>
      <c r="T315" s="19" t="n">
        <v>0.125098839913276</v>
      </c>
      <c r="U315" s="19" t="n">
        <v>0.0948514654821471</v>
      </c>
      <c r="V315" s="19" t="n">
        <v>0.131984001207039</v>
      </c>
      <c r="W315" s="19" t="n">
        <v>0.170961327773811</v>
      </c>
      <c r="X315" s="19"/>
      <c r="Y315" s="19" t="n">
        <v>0.141125062530008</v>
      </c>
      <c r="Z315" s="19" t="n">
        <v>0.0373291676872086</v>
      </c>
      <c r="AA315" s="19" t="n">
        <v>0.16571940733658</v>
      </c>
      <c r="AB315" s="19" t="n">
        <v>0.220866667172194</v>
      </c>
      <c r="AC315" s="19" t="n">
        <v>0.122180087602303</v>
      </c>
      <c r="AD315" s="19" t="n">
        <v>0</v>
      </c>
      <c r="AE315" s="19"/>
      <c r="AF315" s="19" t="n">
        <v>0.14901824967598</v>
      </c>
      <c r="AG315" s="19"/>
      <c r="AH315" s="19" t="n">
        <v>0.143708837883915</v>
      </c>
      <c r="AI315" s="19"/>
      <c r="AJ315" s="19" t="n">
        <v>0.136550531692372</v>
      </c>
      <c r="AK315" s="19" t="n">
        <v>0.14495461599782</v>
      </c>
      <c r="AL315" s="19" t="n">
        <v>0.13198742367063</v>
      </c>
    </row>
    <row r="316">
      <c r="B316" t="s">
        <v>135</v>
      </c>
      <c r="C316" s="19" t="n">
        <v>0.0157047863897772</v>
      </c>
      <c r="D316" s="19" t="n">
        <v>0.0177324457522356</v>
      </c>
      <c r="E316" s="19" t="n">
        <v>0.012717773934536</v>
      </c>
      <c r="F316" s="19"/>
      <c r="G316" s="19" t="n">
        <v>0</v>
      </c>
      <c r="H316" s="19" t="n">
        <v>0.0153779777728588</v>
      </c>
      <c r="I316" s="19" t="n">
        <v>0.0100983671453246</v>
      </c>
      <c r="J316" s="19" t="n">
        <v>0</v>
      </c>
      <c r="K316" s="19" t="n">
        <v>0.0608013729835901</v>
      </c>
      <c r="L316" s="19" t="n">
        <v>0.0206756173871126</v>
      </c>
      <c r="M316" s="19"/>
      <c r="N316" s="19" t="n">
        <v>0.0340820615738023</v>
      </c>
      <c r="O316" s="19" t="n">
        <v>0.0203748610276018</v>
      </c>
      <c r="P316" s="19" t="n">
        <v>0.00984272782844979</v>
      </c>
      <c r="Q316" s="19" t="n">
        <v>0</v>
      </c>
      <c r="R316" s="19" t="n">
        <v>0.0216455999220016</v>
      </c>
      <c r="S316" s="19"/>
      <c r="T316" s="19" t="n">
        <v>0</v>
      </c>
      <c r="U316" s="19" t="n">
        <v>0.0361324701986243</v>
      </c>
      <c r="V316" s="19" t="n">
        <v>0</v>
      </c>
      <c r="W316" s="19" t="n">
        <v>0.0106569240588678</v>
      </c>
      <c r="X316" s="19"/>
      <c r="Y316" s="19" t="n">
        <v>0</v>
      </c>
      <c r="Z316" s="19" t="n">
        <v>0.092527240436327</v>
      </c>
      <c r="AA316" s="19" t="n">
        <v>0.0472608284907543</v>
      </c>
      <c r="AB316" s="19" t="n">
        <v>0.036695466917365</v>
      </c>
      <c r="AC316" s="19" t="n">
        <v>0</v>
      </c>
      <c r="AD316" s="19" t="n">
        <v>0</v>
      </c>
      <c r="AE316" s="19"/>
      <c r="AF316" s="19" t="n">
        <v>0.0103988497388808</v>
      </c>
      <c r="AG316" s="19"/>
      <c r="AH316" s="19" t="n">
        <v>0.0160220739995673</v>
      </c>
      <c r="AI316" s="19"/>
      <c r="AJ316" s="19" t="n">
        <v>0.0590188438521977</v>
      </c>
      <c r="AK316" s="19" t="n">
        <v>0.00704681296167143</v>
      </c>
      <c r="AL316" s="19" t="n">
        <v>0</v>
      </c>
    </row>
    <row r="317">
      <c r="B317" t="s">
        <v>136</v>
      </c>
      <c r="C317" s="19" t="n">
        <v>0.0225868462348834</v>
      </c>
      <c r="D317" s="19" t="n">
        <v>0.0350415235867459</v>
      </c>
      <c r="E317" s="19" t="n">
        <v>0.00377958727832325</v>
      </c>
      <c r="F317" s="19"/>
      <c r="G317" s="19" t="n">
        <v>0</v>
      </c>
      <c r="H317" s="19" t="n">
        <v>0.066926864159828</v>
      </c>
      <c r="I317" s="19" t="n">
        <v>0.0305836963263544</v>
      </c>
      <c r="J317" s="19" t="n">
        <v>0</v>
      </c>
      <c r="K317" s="19" t="n">
        <v>0</v>
      </c>
      <c r="L317" s="19" t="n">
        <v>0</v>
      </c>
      <c r="M317" s="19"/>
      <c r="N317" s="19" t="n">
        <v>0.0472135630235693</v>
      </c>
      <c r="O317" s="19" t="n">
        <v>0.0162790569866527</v>
      </c>
      <c r="P317" s="19" t="n">
        <v>0.0148211099677915</v>
      </c>
      <c r="Q317" s="19" t="n">
        <v>0.0227739376633036</v>
      </c>
      <c r="R317" s="19" t="n">
        <v>0.0306503670587103</v>
      </c>
      <c r="S317" s="19"/>
      <c r="T317" s="19" t="n">
        <v>0.0363418235578743</v>
      </c>
      <c r="U317" s="19" t="n">
        <v>0.0201314496981788</v>
      </c>
      <c r="V317" s="19" t="n">
        <v>0.0488206508587563</v>
      </c>
      <c r="W317" s="19" t="n">
        <v>0.0154178575694927</v>
      </c>
      <c r="X317" s="19"/>
      <c r="Y317" s="19" t="n">
        <v>0.0340543581825794</v>
      </c>
      <c r="Z317" s="19" t="n">
        <v>0</v>
      </c>
      <c r="AA317" s="19" t="n">
        <v>0</v>
      </c>
      <c r="AB317" s="19" t="n">
        <v>0</v>
      </c>
      <c r="AC317" s="19" t="n">
        <v>0</v>
      </c>
      <c r="AD317" s="19" t="n">
        <v>0</v>
      </c>
      <c r="AE317" s="19"/>
      <c r="AF317" s="19" t="n">
        <v>0.02269058259507</v>
      </c>
      <c r="AG317" s="19"/>
      <c r="AH317" s="19" t="n">
        <v>0.0196569905307196</v>
      </c>
      <c r="AI317" s="19"/>
      <c r="AJ317" s="19" t="n">
        <v>0.0285106063989732</v>
      </c>
      <c r="AK317" s="19" t="n">
        <v>0.0194160398306644</v>
      </c>
      <c r="AL317" s="19" t="n">
        <v>0.0362824953461415</v>
      </c>
    </row>
    <row r="318">
      <c r="B318" t="s">
        <v>56</v>
      </c>
      <c r="C318" s="19" t="n">
        <v>0.0482460685633671</v>
      </c>
      <c r="D318" s="19" t="n">
        <v>0.0333746449876809</v>
      </c>
      <c r="E318" s="19" t="n">
        <v>0.0711709351052377</v>
      </c>
      <c r="F318" s="19"/>
      <c r="G318" s="19" t="n">
        <v>0.134854060212184</v>
      </c>
      <c r="H318" s="19" t="n">
        <v>0.00586365197103303</v>
      </c>
      <c r="I318" s="19" t="n">
        <v>0.0195052913227076</v>
      </c>
      <c r="J318" s="19" t="n">
        <v>0.0446698236219605</v>
      </c>
      <c r="K318" s="19" t="n">
        <v>0.147735666471176</v>
      </c>
      <c r="L318" s="19" t="n">
        <v>0.0206756173871126</v>
      </c>
      <c r="M318" s="19"/>
      <c r="N318" s="19" t="n">
        <v>0</v>
      </c>
      <c r="O318" s="19" t="n">
        <v>0.0748284388455852</v>
      </c>
      <c r="P318" s="19" t="n">
        <v>0.051549551121104</v>
      </c>
      <c r="Q318" s="19" t="n">
        <v>0.0666299197304311</v>
      </c>
      <c r="R318" s="19" t="n">
        <v>0.0146243554322295</v>
      </c>
      <c r="S318" s="19"/>
      <c r="T318" s="19" t="n">
        <v>0.118748670288868</v>
      </c>
      <c r="U318" s="19" t="n">
        <v>0.0403417958679556</v>
      </c>
      <c r="V318" s="19" t="n">
        <v>0</v>
      </c>
      <c r="W318" s="19" t="n">
        <v>0.0279296506937819</v>
      </c>
      <c r="X318" s="19"/>
      <c r="Y318" s="19" t="n">
        <v>0.0294049472716801</v>
      </c>
      <c r="Z318" s="19" t="n">
        <v>0</v>
      </c>
      <c r="AA318" s="19" t="n">
        <v>0.0516035295930291</v>
      </c>
      <c r="AB318" s="19" t="n">
        <v>0.071679776969818</v>
      </c>
      <c r="AC318" s="19" t="n">
        <v>0.386989510206966</v>
      </c>
      <c r="AD318" s="19" t="n">
        <v>0</v>
      </c>
      <c r="AE318" s="19"/>
      <c r="AF318" s="19" t="n">
        <v>0.0312529873377403</v>
      </c>
      <c r="AG318" s="19"/>
      <c r="AH318" s="19" t="n">
        <v>0.0462953820846459</v>
      </c>
      <c r="AI318" s="19"/>
      <c r="AJ318" s="19" t="n">
        <v>0.0453121703694205</v>
      </c>
      <c r="AK318" s="19" t="n">
        <v>0.0468757518301158</v>
      </c>
      <c r="AL318" s="19" t="n">
        <v>0.0649145008023055</v>
      </c>
    </row>
    <row r="3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row>
    <row r="320">
      <c r="B320" s="7" t="s">
        <v>160</v>
      </c>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row>
    <row r="321">
      <c r="B321" s="26" t="s">
        <v>151</v>
      </c>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row>
    <row r="322">
      <c r="B322" t="s">
        <v>132</v>
      </c>
      <c r="C322" s="19" t="n">
        <v>0.357651711671284</v>
      </c>
      <c r="D322" s="19" t="n">
        <v>0.358291295227004</v>
      </c>
      <c r="E322" s="19" t="n">
        <v>0.358904913292529</v>
      </c>
      <c r="F322" s="19"/>
      <c r="G322" s="19" t="n">
        <v>0.493560824942867</v>
      </c>
      <c r="H322" s="19" t="n">
        <v>0.457458576286435</v>
      </c>
      <c r="I322" s="19" t="n">
        <v>0.295069144083992</v>
      </c>
      <c r="J322" s="19" t="n">
        <v>0.315130733620931</v>
      </c>
      <c r="K322" s="19" t="n">
        <v>0.39770824363279</v>
      </c>
      <c r="L322" s="19" t="n">
        <v>0.204426710756053</v>
      </c>
      <c r="M322" s="19"/>
      <c r="N322" s="19" t="n">
        <v>0.194040349845009</v>
      </c>
      <c r="O322" s="19" t="n">
        <v>0.380379109288394</v>
      </c>
      <c r="P322" s="19" t="n">
        <v>0.395846994318752</v>
      </c>
      <c r="Q322" s="19" t="n">
        <v>0.276817018027221</v>
      </c>
      <c r="R322" s="19" t="n">
        <v>0.396146526432004</v>
      </c>
      <c r="S322" s="19"/>
      <c r="T322" s="19" t="n">
        <v>0.418791708439023</v>
      </c>
      <c r="U322" s="19" t="n">
        <v>0.347130641582453</v>
      </c>
      <c r="V322" s="19" t="n">
        <v>0.319440447028827</v>
      </c>
      <c r="W322" s="19" t="n">
        <v>0.380611082238168</v>
      </c>
      <c r="X322" s="19"/>
      <c r="Y322" s="19" t="n">
        <v>0.396833105927223</v>
      </c>
      <c r="Z322" s="19" t="n">
        <v>0.216988803067571</v>
      </c>
      <c r="AA322" s="19" t="n">
        <v>0.231297806575812</v>
      </c>
      <c r="AB322" s="19" t="n">
        <v>0.484739016689289</v>
      </c>
      <c r="AC322" s="19" t="n">
        <v>0.294919325525363</v>
      </c>
      <c r="AD322" s="19" t="n">
        <v>0.339760375617052</v>
      </c>
      <c r="AE322" s="19"/>
      <c r="AF322" s="19" t="n">
        <v>0.36134074012742</v>
      </c>
      <c r="AG322" s="19"/>
      <c r="AH322" s="19" t="n">
        <v>0.362206914609395</v>
      </c>
      <c r="AI322" s="19"/>
      <c r="AJ322" s="19" t="n">
        <v>0.217927729539644</v>
      </c>
      <c r="AK322" s="19" t="n">
        <v>0.40073886039323</v>
      </c>
      <c r="AL322" s="19" t="n">
        <v>0.287432437800808</v>
      </c>
    </row>
    <row r="323">
      <c r="B323" t="s">
        <v>133</v>
      </c>
      <c r="C323" s="19" t="n">
        <v>0.43989629657075</v>
      </c>
      <c r="D323" s="19" t="n">
        <v>0.441754530053089</v>
      </c>
      <c r="E323" s="19" t="n">
        <v>0.43358287847403</v>
      </c>
      <c r="F323" s="19"/>
      <c r="G323" s="19" t="n">
        <v>0.294796775820872</v>
      </c>
      <c r="H323" s="19" t="n">
        <v>0.2687418137188</v>
      </c>
      <c r="I323" s="19" t="n">
        <v>0.564038012275112</v>
      </c>
      <c r="J323" s="19" t="n">
        <v>0.522454756609091</v>
      </c>
      <c r="K323" s="19" t="n">
        <v>0.326634316661213</v>
      </c>
      <c r="L323" s="19" t="n">
        <v>0.630272235943743</v>
      </c>
      <c r="M323" s="19"/>
      <c r="N323" s="19" t="n">
        <v>0.651823703967286</v>
      </c>
      <c r="O323" s="19" t="n">
        <v>0.459556434962916</v>
      </c>
      <c r="P323" s="19" t="n">
        <v>0.371927176804475</v>
      </c>
      <c r="Q323" s="19" t="n">
        <v>0.475322381406347</v>
      </c>
      <c r="R323" s="19" t="n">
        <v>0.398696277228159</v>
      </c>
      <c r="S323" s="19"/>
      <c r="T323" s="19" t="n">
        <v>0.30563008853238</v>
      </c>
      <c r="U323" s="19" t="n">
        <v>0.424076049855481</v>
      </c>
      <c r="V323" s="19" t="n">
        <v>0.465372088137016</v>
      </c>
      <c r="W323" s="19" t="n">
        <v>0.455248920526855</v>
      </c>
      <c r="X323" s="19"/>
      <c r="Y323" s="19" t="n">
        <v>0.421248592251307</v>
      </c>
      <c r="Z323" s="19" t="n">
        <v>0.604020741696041</v>
      </c>
      <c r="AA323" s="19" t="n">
        <v>0.536503380670634</v>
      </c>
      <c r="AB323" s="19" t="n">
        <v>0.2447642618258</v>
      </c>
      <c r="AC323" s="19" t="n">
        <v>0.301818886581849</v>
      </c>
      <c r="AD323" s="19" t="n">
        <v>0.660239624382948</v>
      </c>
      <c r="AE323" s="19"/>
      <c r="AF323" s="19" t="n">
        <v>0.464772508293582</v>
      </c>
      <c r="AG323" s="19"/>
      <c r="AH323" s="19" t="n">
        <v>0.440467752684753</v>
      </c>
      <c r="AI323" s="19"/>
      <c r="AJ323" s="19" t="n">
        <v>0.498778889339825</v>
      </c>
      <c r="AK323" s="19" t="n">
        <v>0.417521214134191</v>
      </c>
      <c r="AL323" s="19" t="n">
        <v>0.50311959444676</v>
      </c>
    </row>
    <row r="324">
      <c r="B324" t="s">
        <v>134</v>
      </c>
      <c r="C324" s="19" t="n">
        <v>0.108733413018818</v>
      </c>
      <c r="D324" s="19" t="n">
        <v>0.109778751004116</v>
      </c>
      <c r="E324" s="19" t="n">
        <v>0.107819912867288</v>
      </c>
      <c r="F324" s="19"/>
      <c r="G324" s="19" t="n">
        <v>0.0635868424413569</v>
      </c>
      <c r="H324" s="19" t="n">
        <v>0.154875160545328</v>
      </c>
      <c r="I324" s="19" t="n">
        <v>0.0678014279201983</v>
      </c>
      <c r="J324" s="19" t="n">
        <v>0.105157616931867</v>
      </c>
      <c r="K324" s="19" t="n">
        <v>0.137246618897132</v>
      </c>
      <c r="L324" s="19" t="n">
        <v>0.113846954211718</v>
      </c>
      <c r="M324" s="19"/>
      <c r="N324" s="19" t="n">
        <v>0.065599886937018</v>
      </c>
      <c r="O324" s="19" t="n">
        <v>0.0646095813557895</v>
      </c>
      <c r="P324" s="19" t="n">
        <v>0.117268030705779</v>
      </c>
      <c r="Q324" s="19" t="n">
        <v>0.142908872049367</v>
      </c>
      <c r="R324" s="19" t="n">
        <v>0.141571701352432</v>
      </c>
      <c r="S324" s="19"/>
      <c r="T324" s="19" t="n">
        <v>0.0973630808612322</v>
      </c>
      <c r="U324" s="19" t="n">
        <v>0.157676998543919</v>
      </c>
      <c r="V324" s="19" t="n">
        <v>0.115511286966277</v>
      </c>
      <c r="W324" s="19" t="n">
        <v>0.0831119516473285</v>
      </c>
      <c r="X324" s="19"/>
      <c r="Y324" s="19" t="n">
        <v>0.0941455868515132</v>
      </c>
      <c r="Z324" s="19" t="n">
        <v>0.0864632148000611</v>
      </c>
      <c r="AA324" s="19" t="n">
        <v>0.14704613817368</v>
      </c>
      <c r="AB324" s="19" t="n">
        <v>0.198816944515093</v>
      </c>
      <c r="AC324" s="19" t="n">
        <v>0.125496139884722</v>
      </c>
      <c r="AD324" s="19" t="n">
        <v>0</v>
      </c>
      <c r="AE324" s="19"/>
      <c r="AF324" s="19" t="n">
        <v>0.115062556318227</v>
      </c>
      <c r="AG324" s="19"/>
      <c r="AH324" s="19" t="n">
        <v>0.110930180543368</v>
      </c>
      <c r="AI324" s="19"/>
      <c r="AJ324" s="19" t="n">
        <v>0.139051943794067</v>
      </c>
      <c r="AK324" s="19" t="n">
        <v>0.104419313434506</v>
      </c>
      <c r="AL324" s="19" t="n">
        <v>0.0838149400227703</v>
      </c>
    </row>
    <row r="325">
      <c r="B325" t="s">
        <v>135</v>
      </c>
      <c r="C325" s="19" t="n">
        <v>0.0383414600962327</v>
      </c>
      <c r="D325" s="19" t="n">
        <v>0.0392451914135938</v>
      </c>
      <c r="E325" s="19" t="n">
        <v>0.0372052327437133</v>
      </c>
      <c r="F325" s="19"/>
      <c r="G325" s="19" t="n">
        <v>0.0680075998786523</v>
      </c>
      <c r="H325" s="19" t="n">
        <v>0.0680215614347347</v>
      </c>
      <c r="I325" s="19" t="n">
        <v>0.0535861243979894</v>
      </c>
      <c r="J325" s="19" t="n">
        <v>0</v>
      </c>
      <c r="K325" s="19" t="n">
        <v>0</v>
      </c>
      <c r="L325" s="19" t="n">
        <v>0.0206756173871126</v>
      </c>
      <c r="M325" s="19"/>
      <c r="N325" s="19" t="n">
        <v>0.041322496227117</v>
      </c>
      <c r="O325" s="19" t="n">
        <v>0.0339343359510972</v>
      </c>
      <c r="P325" s="19" t="n">
        <v>0.0485871370820991</v>
      </c>
      <c r="Q325" s="19" t="n">
        <v>0.044768545283205</v>
      </c>
      <c r="R325" s="19" t="n">
        <v>0.0277363635271225</v>
      </c>
      <c r="S325" s="19"/>
      <c r="T325" s="19" t="n">
        <v>0.0594664518784972</v>
      </c>
      <c r="U325" s="19" t="n">
        <v>0.0256732858887188</v>
      </c>
      <c r="V325" s="19" t="n">
        <v>0.0508555270091246</v>
      </c>
      <c r="W325" s="19" t="n">
        <v>0.0424218319307519</v>
      </c>
      <c r="X325" s="19"/>
      <c r="Y325" s="19" t="n">
        <v>0.0424362562134287</v>
      </c>
      <c r="Z325" s="19" t="n">
        <v>0.092527240436327</v>
      </c>
      <c r="AA325" s="19" t="n">
        <v>0.017693144857364</v>
      </c>
      <c r="AB325" s="19" t="n">
        <v>0</v>
      </c>
      <c r="AC325" s="19" t="n">
        <v>0.0346576631167269</v>
      </c>
      <c r="AD325" s="19" t="n">
        <v>0</v>
      </c>
      <c r="AE325" s="19"/>
      <c r="AF325" s="19" t="n">
        <v>0.0151212735801217</v>
      </c>
      <c r="AG325" s="19"/>
      <c r="AH325" s="19" t="n">
        <v>0.0376402971438267</v>
      </c>
      <c r="AI325" s="19"/>
      <c r="AJ325" s="19" t="n">
        <v>0.0769050435386692</v>
      </c>
      <c r="AK325" s="19" t="n">
        <v>0.0336875945675202</v>
      </c>
      <c r="AL325" s="19" t="n">
        <v>0</v>
      </c>
    </row>
    <row r="326">
      <c r="B326" t="s">
        <v>136</v>
      </c>
      <c r="C326" s="19" t="n">
        <v>0.0036397391975323</v>
      </c>
      <c r="D326" s="19" t="n">
        <v>0.00604708053059539</v>
      </c>
      <c r="E326" s="19" t="n">
        <v>0</v>
      </c>
      <c r="F326" s="19"/>
      <c r="G326" s="19" t="n">
        <v>0</v>
      </c>
      <c r="H326" s="19" t="n">
        <v>0.01551391488722</v>
      </c>
      <c r="I326" s="19" t="n">
        <v>0</v>
      </c>
      <c r="J326" s="19" t="n">
        <v>0</v>
      </c>
      <c r="K326" s="19" t="n">
        <v>0</v>
      </c>
      <c r="L326" s="19" t="n">
        <v>0</v>
      </c>
      <c r="M326" s="19"/>
      <c r="N326" s="19" t="n">
        <v>0</v>
      </c>
      <c r="O326" s="19" t="n">
        <v>0</v>
      </c>
      <c r="P326" s="19" t="n">
        <v>0</v>
      </c>
      <c r="Q326" s="19" t="n">
        <v>0</v>
      </c>
      <c r="R326" s="19" t="n">
        <v>0.0153251835293551</v>
      </c>
      <c r="S326" s="19"/>
      <c r="T326" s="19" t="n">
        <v>0</v>
      </c>
      <c r="U326" s="19" t="n">
        <v>0</v>
      </c>
      <c r="V326" s="19" t="n">
        <v>0</v>
      </c>
      <c r="W326" s="19" t="n">
        <v>0.00770892878474635</v>
      </c>
      <c r="X326" s="19"/>
      <c r="Y326" s="19" t="n">
        <v>0.00548766220104297</v>
      </c>
      <c r="Z326" s="19" t="n">
        <v>0</v>
      </c>
      <c r="AA326" s="19" t="n">
        <v>0</v>
      </c>
      <c r="AB326" s="19" t="n">
        <v>0</v>
      </c>
      <c r="AC326" s="19" t="n">
        <v>0</v>
      </c>
      <c r="AD326" s="19" t="n">
        <v>0</v>
      </c>
      <c r="AE326" s="19"/>
      <c r="AF326" s="19" t="n">
        <v>0</v>
      </c>
      <c r="AG326" s="19"/>
      <c r="AH326" s="19" t="n">
        <v>0.00371327373162797</v>
      </c>
      <c r="AI326" s="19"/>
      <c r="AJ326" s="19" t="n">
        <v>0</v>
      </c>
      <c r="AK326" s="19" t="n">
        <v>0.00498917573658392</v>
      </c>
      <c r="AL326" s="19" t="n">
        <v>0</v>
      </c>
    </row>
    <row r="327">
      <c r="B327" t="s">
        <v>56</v>
      </c>
      <c r="C327" s="19" t="n">
        <v>0.0517373794453835</v>
      </c>
      <c r="D327" s="19" t="n">
        <v>0.0448831517716019</v>
      </c>
      <c r="E327" s="19" t="n">
        <v>0.06248706262244</v>
      </c>
      <c r="F327" s="19"/>
      <c r="G327" s="19" t="n">
        <v>0.0800479569162522</v>
      </c>
      <c r="H327" s="19" t="n">
        <v>0.0353889731274828</v>
      </c>
      <c r="I327" s="19" t="n">
        <v>0.0195052913227076</v>
      </c>
      <c r="J327" s="19" t="n">
        <v>0.0572568928381113</v>
      </c>
      <c r="K327" s="19" t="n">
        <v>0.138410820808865</v>
      </c>
      <c r="L327" s="19" t="n">
        <v>0.0307784817013739</v>
      </c>
      <c r="M327" s="19"/>
      <c r="N327" s="19" t="n">
        <v>0.0472135630235693</v>
      </c>
      <c r="O327" s="19" t="n">
        <v>0.0615205384418033</v>
      </c>
      <c r="P327" s="19" t="n">
        <v>0.0663706610888955</v>
      </c>
      <c r="Q327" s="19" t="n">
        <v>0.0601831832338605</v>
      </c>
      <c r="R327" s="19" t="n">
        <v>0.0205239479309272</v>
      </c>
      <c r="S327" s="19"/>
      <c r="T327" s="19" t="n">
        <v>0.118748670288868</v>
      </c>
      <c r="U327" s="19" t="n">
        <v>0.0454430241294274</v>
      </c>
      <c r="V327" s="19" t="n">
        <v>0.0488206508587563</v>
      </c>
      <c r="W327" s="19" t="n">
        <v>0.0308972848721504</v>
      </c>
      <c r="X327" s="19"/>
      <c r="Y327" s="19" t="n">
        <v>0.0398487965554851</v>
      </c>
      <c r="Z327" s="19" t="n">
        <v>0</v>
      </c>
      <c r="AA327" s="19" t="n">
        <v>0.0674595297225101</v>
      </c>
      <c r="AB327" s="19" t="n">
        <v>0.071679776969818</v>
      </c>
      <c r="AC327" s="19" t="n">
        <v>0.24310798489134</v>
      </c>
      <c r="AD327" s="19" t="n">
        <v>0</v>
      </c>
      <c r="AE327" s="19"/>
      <c r="AF327" s="19" t="n">
        <v>0.0437029216806489</v>
      </c>
      <c r="AG327" s="19"/>
      <c r="AH327" s="19" t="n">
        <v>0.0450415812870288</v>
      </c>
      <c r="AI327" s="19"/>
      <c r="AJ327" s="19" t="n">
        <v>0.0673363937877945</v>
      </c>
      <c r="AK327" s="19" t="n">
        <v>0.0386438417339693</v>
      </c>
      <c r="AL327" s="19" t="n">
        <v>0.125633027729662</v>
      </c>
    </row>
    <row r="328">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row>
    <row r="329">
      <c r="B329" s="7" t="s">
        <v>161</v>
      </c>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row>
    <row r="330">
      <c r="B330" s="26" t="s">
        <v>151</v>
      </c>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row>
    <row r="331">
      <c r="B331" t="s">
        <v>132</v>
      </c>
      <c r="C331" s="19" t="n">
        <v>0.192832437160382</v>
      </c>
      <c r="D331" s="19" t="n">
        <v>0.229930260509202</v>
      </c>
      <c r="E331" s="19" t="n">
        <v>0.137594174281704</v>
      </c>
      <c r="F331" s="19"/>
      <c r="G331" s="19" t="n">
        <v>0.151626408905993</v>
      </c>
      <c r="H331" s="19" t="n">
        <v>0.231216186182779</v>
      </c>
      <c r="I331" s="19" t="n">
        <v>0.231325015989509</v>
      </c>
      <c r="J331" s="19" t="n">
        <v>0.347782988609206</v>
      </c>
      <c r="K331" s="19" t="n">
        <v>0.0209425963765441</v>
      </c>
      <c r="L331" s="19" t="n">
        <v>0.0413512347742251</v>
      </c>
      <c r="M331" s="19"/>
      <c r="N331" s="19" t="n">
        <v>0.34284346202622</v>
      </c>
      <c r="O331" s="19" t="n">
        <v>0.225748596528445</v>
      </c>
      <c r="P331" s="19" t="n">
        <v>0.151916667988847</v>
      </c>
      <c r="Q331" s="19" t="n">
        <v>0.0713604210486828</v>
      </c>
      <c r="R331" s="19" t="n">
        <v>0.23574152196843</v>
      </c>
      <c r="S331" s="19"/>
      <c r="T331" s="19" t="n">
        <v>0.120161141551265</v>
      </c>
      <c r="U331" s="19" t="n">
        <v>0.103652228676992</v>
      </c>
      <c r="V331" s="19" t="n">
        <v>0.078434952197343</v>
      </c>
      <c r="W331" s="19" t="n">
        <v>0.316561958608581</v>
      </c>
      <c r="X331" s="19"/>
      <c r="Y331" s="19" t="n">
        <v>0.258450752229605</v>
      </c>
      <c r="Z331" s="19" t="n">
        <v>0.0556859585068054</v>
      </c>
      <c r="AA331" s="19" t="n">
        <v>0.0324769866740592</v>
      </c>
      <c r="AB331" s="19" t="n">
        <v>0.164056070763952</v>
      </c>
      <c r="AC331" s="19" t="n">
        <v>0.0703057858141051</v>
      </c>
      <c r="AD331" s="19" t="n">
        <v>0</v>
      </c>
      <c r="AE331" s="19"/>
      <c r="AF331" s="19" t="n">
        <v>0.177328654609044</v>
      </c>
      <c r="AG331" s="19"/>
      <c r="AH331" s="19" t="n">
        <v>0.196728277674102</v>
      </c>
      <c r="AI331" s="19"/>
      <c r="AJ331" s="19" t="n">
        <v>0.0679187258110109</v>
      </c>
      <c r="AK331" s="19" t="n">
        <v>0.237470061507726</v>
      </c>
      <c r="AL331" s="19" t="n">
        <v>0.0812703431699134</v>
      </c>
    </row>
    <row r="332">
      <c r="B332" t="s">
        <v>133</v>
      </c>
      <c r="C332" s="19" t="n">
        <v>0.212638673942175</v>
      </c>
      <c r="D332" s="19" t="n">
        <v>0.254316496980556</v>
      </c>
      <c r="E332" s="19" t="n">
        <v>0.144331369126492</v>
      </c>
      <c r="F332" s="19"/>
      <c r="G332" s="19" t="n">
        <v>0.289944012477254</v>
      </c>
      <c r="H332" s="19" t="n">
        <v>0.282479395121037</v>
      </c>
      <c r="I332" s="19" t="n">
        <v>0.344261048986572</v>
      </c>
      <c r="J332" s="19" t="n">
        <v>0.10403307961047</v>
      </c>
      <c r="K332" s="19" t="n">
        <v>0.0561145589962392</v>
      </c>
      <c r="L332" s="19" t="n">
        <v>0.0879576932459935</v>
      </c>
      <c r="M332" s="19"/>
      <c r="N332" s="19" t="n">
        <v>0.386367036429423</v>
      </c>
      <c r="O332" s="19" t="n">
        <v>0.122068128993442</v>
      </c>
      <c r="P332" s="19" t="n">
        <v>0.192839449028757</v>
      </c>
      <c r="Q332" s="19" t="n">
        <v>0.161231257612981</v>
      </c>
      <c r="R332" s="19" t="n">
        <v>0.325359566334877</v>
      </c>
      <c r="S332" s="19"/>
      <c r="T332" s="19" t="n">
        <v>0.143321289505153</v>
      </c>
      <c r="U332" s="19" t="n">
        <v>0.205833714574864</v>
      </c>
      <c r="V332" s="19" t="n">
        <v>0.17020627130153</v>
      </c>
      <c r="W332" s="19" t="n">
        <v>0.263979504091564</v>
      </c>
      <c r="X332" s="19"/>
      <c r="Y332" s="19" t="n">
        <v>0.240812025458124</v>
      </c>
      <c r="Z332" s="19" t="n">
        <v>0.308821030707659</v>
      </c>
      <c r="AA332" s="19" t="n">
        <v>0.087554471225068</v>
      </c>
      <c r="AB332" s="19" t="n">
        <v>0.0369259780289376</v>
      </c>
      <c r="AC332" s="19" t="n">
        <v>0.245103232255618</v>
      </c>
      <c r="AD332" s="19" t="n">
        <v>1</v>
      </c>
      <c r="AE332" s="19"/>
      <c r="AF332" s="19" t="n">
        <v>0.185109582701502</v>
      </c>
      <c r="AG332" s="19"/>
      <c r="AH332" s="19" t="n">
        <v>0.21332364987726</v>
      </c>
      <c r="AI332" s="19"/>
      <c r="AJ332" s="19" t="n">
        <v>0.100379112222821</v>
      </c>
      <c r="AK332" s="19" t="n">
        <v>0.245068641380157</v>
      </c>
      <c r="AL332" s="19" t="n">
        <v>0.17366959861986</v>
      </c>
    </row>
    <row r="333">
      <c r="B333" t="s">
        <v>134</v>
      </c>
      <c r="C333" s="19" t="n">
        <v>0.254634621126325</v>
      </c>
      <c r="D333" s="19" t="n">
        <v>0.211987087708399</v>
      </c>
      <c r="E333" s="19" t="n">
        <v>0.321101194183227</v>
      </c>
      <c r="F333" s="19"/>
      <c r="G333" s="19" t="n">
        <v>0.253979492397693</v>
      </c>
      <c r="H333" s="19" t="n">
        <v>0.272503408205265</v>
      </c>
      <c r="I333" s="19" t="n">
        <v>0.22404864512398</v>
      </c>
      <c r="J333" s="19" t="n">
        <v>0.210567877872842</v>
      </c>
      <c r="K333" s="19" t="n">
        <v>0.291741783560037</v>
      </c>
      <c r="L333" s="19" t="n">
        <v>0.300390818613909</v>
      </c>
      <c r="M333" s="19"/>
      <c r="N333" s="19" t="n">
        <v>0.120642915697206</v>
      </c>
      <c r="O333" s="19" t="n">
        <v>0.267766988156785</v>
      </c>
      <c r="P333" s="19" t="n">
        <v>0.37370983738352</v>
      </c>
      <c r="Q333" s="19" t="n">
        <v>0.262979126895023</v>
      </c>
      <c r="R333" s="19" t="n">
        <v>0.150771618899971</v>
      </c>
      <c r="S333" s="19"/>
      <c r="T333" s="19" t="n">
        <v>0.428369099067365</v>
      </c>
      <c r="U333" s="19" t="n">
        <v>0.321092345764481</v>
      </c>
      <c r="V333" s="19" t="n">
        <v>0.187043728167929</v>
      </c>
      <c r="W333" s="19" t="n">
        <v>0.215304751327385</v>
      </c>
      <c r="X333" s="19"/>
      <c r="Y333" s="19" t="n">
        <v>0.225603528719747</v>
      </c>
      <c r="Z333" s="19" t="n">
        <v>0.399947023752898</v>
      </c>
      <c r="AA333" s="19" t="n">
        <v>0.298667810627556</v>
      </c>
      <c r="AB333" s="19" t="n">
        <v>0.452579402011347</v>
      </c>
      <c r="AC333" s="19" t="n">
        <v>0.107436583632432</v>
      </c>
      <c r="AD333" s="19" t="n">
        <v>0</v>
      </c>
      <c r="AE333" s="19"/>
      <c r="AF333" s="19" t="n">
        <v>0.253102322509451</v>
      </c>
      <c r="AG333" s="19"/>
      <c r="AH333" s="19" t="n">
        <v>0.258303281384112</v>
      </c>
      <c r="AI333" s="19"/>
      <c r="AJ333" s="19" t="n">
        <v>0.224620796512185</v>
      </c>
      <c r="AK333" s="19" t="n">
        <v>0.265292979007352</v>
      </c>
      <c r="AL333" s="19" t="n">
        <v>0.228363281634357</v>
      </c>
    </row>
    <row r="334">
      <c r="B334" t="s">
        <v>135</v>
      </c>
      <c r="C334" s="19" t="n">
        <v>0.148507423336999</v>
      </c>
      <c r="D334" s="19" t="n">
        <v>0.136899720599896</v>
      </c>
      <c r="E334" s="19" t="n">
        <v>0.167091130694458</v>
      </c>
      <c r="F334" s="19"/>
      <c r="G334" s="19" t="n">
        <v>0.099005981932431</v>
      </c>
      <c r="H334" s="19" t="n">
        <v>0.128925852558248</v>
      </c>
      <c r="I334" s="19" t="n">
        <v>0.0964751884838917</v>
      </c>
      <c r="J334" s="19" t="n">
        <v>0.118512345241412</v>
      </c>
      <c r="K334" s="19" t="n">
        <v>0.158718452019438</v>
      </c>
      <c r="L334" s="19" t="n">
        <v>0.335188133021501</v>
      </c>
      <c r="M334" s="19"/>
      <c r="N334" s="19" t="n">
        <v>0.102933022823581</v>
      </c>
      <c r="O334" s="19" t="n">
        <v>0.124991053037143</v>
      </c>
      <c r="P334" s="19" t="n">
        <v>0.113700769282336</v>
      </c>
      <c r="Q334" s="19" t="n">
        <v>0.282837460789343</v>
      </c>
      <c r="R334" s="19" t="n">
        <v>0.132125647568785</v>
      </c>
      <c r="S334" s="19"/>
      <c r="T334" s="19" t="n">
        <v>0.112128182072675</v>
      </c>
      <c r="U334" s="19" t="n">
        <v>0.207970629869344</v>
      </c>
      <c r="V334" s="19" t="n">
        <v>0.262205766623846</v>
      </c>
      <c r="W334" s="19" t="n">
        <v>0.0901125417688013</v>
      </c>
      <c r="X334" s="19"/>
      <c r="Y334" s="19" t="n">
        <v>0.122362926569288</v>
      </c>
      <c r="Z334" s="19" t="n">
        <v>0.110975410225009</v>
      </c>
      <c r="AA334" s="19" t="n">
        <v>0.292594337728025</v>
      </c>
      <c r="AB334" s="19" t="n">
        <v>0.143214892355814</v>
      </c>
      <c r="AC334" s="19" t="n">
        <v>0.10611682141283</v>
      </c>
      <c r="AD334" s="19" t="n">
        <v>0</v>
      </c>
      <c r="AE334" s="19"/>
      <c r="AF334" s="19" t="n">
        <v>0.184894413526321</v>
      </c>
      <c r="AG334" s="19"/>
      <c r="AH334" s="19" t="n">
        <v>0.146802894132944</v>
      </c>
      <c r="AI334" s="19"/>
      <c r="AJ334" s="19" t="n">
        <v>0.288882027515813</v>
      </c>
      <c r="AK334" s="19" t="n">
        <v>0.102931470495175</v>
      </c>
      <c r="AL334" s="19" t="n">
        <v>0.237301159405015</v>
      </c>
    </row>
    <row r="335">
      <c r="B335" t="s">
        <v>136</v>
      </c>
      <c r="C335" s="19" t="n">
        <v>0.120161534246805</v>
      </c>
      <c r="D335" s="19" t="n">
        <v>0.112617888268786</v>
      </c>
      <c r="E335" s="19" t="n">
        <v>0.132385971029513</v>
      </c>
      <c r="F335" s="19"/>
      <c r="G335" s="19" t="n">
        <v>0.0705900440744453</v>
      </c>
      <c r="H335" s="19" t="n">
        <v>0.0648641625780477</v>
      </c>
      <c r="I335" s="19" t="n">
        <v>0.0693633313287784</v>
      </c>
      <c r="J335" s="19" t="n">
        <v>0.186721894997331</v>
      </c>
      <c r="K335" s="19" t="n">
        <v>0.305663548490428</v>
      </c>
      <c r="L335" s="19" t="n">
        <v>0.0970697279247762</v>
      </c>
      <c r="M335" s="19"/>
      <c r="N335" s="19" t="n">
        <v>0</v>
      </c>
      <c r="O335" s="19" t="n">
        <v>0.15602006909544</v>
      </c>
      <c r="P335" s="19" t="n">
        <v>0.0862722617376978</v>
      </c>
      <c r="Q335" s="19" t="n">
        <v>0.133114882904749</v>
      </c>
      <c r="R335" s="19" t="n">
        <v>0.138666793264933</v>
      </c>
      <c r="S335" s="19"/>
      <c r="T335" s="19" t="n">
        <v>0.147892895501152</v>
      </c>
      <c r="U335" s="19" t="n">
        <v>0.0756886476576787</v>
      </c>
      <c r="V335" s="19" t="n">
        <v>0.255749820578248</v>
      </c>
      <c r="W335" s="19" t="n">
        <v>0.0861115935098875</v>
      </c>
      <c r="X335" s="19"/>
      <c r="Y335" s="19" t="n">
        <v>0.115026106993862</v>
      </c>
      <c r="Z335" s="19" t="n">
        <v>0.0902218166806317</v>
      </c>
      <c r="AA335" s="19" t="n">
        <v>0.150973874831683</v>
      </c>
      <c r="AB335" s="19" t="n">
        <v>0.131543879870132</v>
      </c>
      <c r="AC335" s="19" t="n">
        <v>0.0840480666780502</v>
      </c>
      <c r="AD335" s="19" t="n">
        <v>0</v>
      </c>
      <c r="AE335" s="19"/>
      <c r="AF335" s="19" t="n">
        <v>0.145072088527027</v>
      </c>
      <c r="AG335" s="19"/>
      <c r="AH335" s="19" t="n">
        <v>0.118489201267902</v>
      </c>
      <c r="AI335" s="19"/>
      <c r="AJ335" s="19" t="n">
        <v>0.27288716756875</v>
      </c>
      <c r="AK335" s="19" t="n">
        <v>0.0847329913008248</v>
      </c>
      <c r="AL335" s="19" t="n">
        <v>0.103866226485234</v>
      </c>
    </row>
    <row r="336">
      <c r="B336" t="s">
        <v>56</v>
      </c>
      <c r="C336" s="19" t="n">
        <v>0.0712253101873149</v>
      </c>
      <c r="D336" s="19" t="n">
        <v>0.0542485459331613</v>
      </c>
      <c r="E336" s="19" t="n">
        <v>0.0974961606846068</v>
      </c>
      <c r="F336" s="19"/>
      <c r="G336" s="19" t="n">
        <v>0.134854060212184</v>
      </c>
      <c r="H336" s="19" t="n">
        <v>0.020010995354624</v>
      </c>
      <c r="I336" s="19" t="n">
        <v>0.0345267700872694</v>
      </c>
      <c r="J336" s="19" t="n">
        <v>0.0323818136687386</v>
      </c>
      <c r="K336" s="19" t="n">
        <v>0.166819060557313</v>
      </c>
      <c r="L336" s="19" t="n">
        <v>0.138042392419595</v>
      </c>
      <c r="M336" s="19"/>
      <c r="N336" s="19" t="n">
        <v>0.0472135630235693</v>
      </c>
      <c r="O336" s="19" t="n">
        <v>0.103405164188745</v>
      </c>
      <c r="P336" s="19" t="n">
        <v>0.0815610145788432</v>
      </c>
      <c r="Q336" s="19" t="n">
        <v>0.0884768507492203</v>
      </c>
      <c r="R336" s="19" t="n">
        <v>0.0173348519630037</v>
      </c>
      <c r="S336" s="19"/>
      <c r="T336" s="19" t="n">
        <v>0.0481273923023895</v>
      </c>
      <c r="U336" s="19" t="n">
        <v>0.0857624334566415</v>
      </c>
      <c r="V336" s="19" t="n">
        <v>0.0463594611311039</v>
      </c>
      <c r="W336" s="19" t="n">
        <v>0.0279296506937819</v>
      </c>
      <c r="X336" s="19"/>
      <c r="Y336" s="19" t="n">
        <v>0.0377446600293755</v>
      </c>
      <c r="Z336" s="19" t="n">
        <v>0.0343487601269969</v>
      </c>
      <c r="AA336" s="19" t="n">
        <v>0.13773251891361</v>
      </c>
      <c r="AB336" s="19" t="n">
        <v>0.071679776969818</v>
      </c>
      <c r="AC336" s="19" t="n">
        <v>0.386989510206966</v>
      </c>
      <c r="AD336" s="19" t="n">
        <v>0</v>
      </c>
      <c r="AE336" s="19"/>
      <c r="AF336" s="19" t="n">
        <v>0.0544929381266546</v>
      </c>
      <c r="AG336" s="19"/>
      <c r="AH336" s="19" t="n">
        <v>0.0663526956636797</v>
      </c>
      <c r="AI336" s="19"/>
      <c r="AJ336" s="19" t="n">
        <v>0.0453121703694205</v>
      </c>
      <c r="AK336" s="19" t="n">
        <v>0.0645038563087653</v>
      </c>
      <c r="AL336" s="19" t="n">
        <v>0.175529390685621</v>
      </c>
    </row>
    <row r="337">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row>
    <row r="338">
      <c r="B338" s="7" t="s">
        <v>162</v>
      </c>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row>
    <row r="339">
      <c r="B339" s="26" t="s">
        <v>151</v>
      </c>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row>
    <row r="340">
      <c r="B340" t="s">
        <v>132</v>
      </c>
      <c r="C340" s="19" t="n">
        <v>0.160890025995545</v>
      </c>
      <c r="D340" s="19" t="n">
        <v>0.176838912251083</v>
      </c>
      <c r="E340" s="19" t="n">
        <v>0.13762775018555</v>
      </c>
      <c r="F340" s="19"/>
      <c r="G340" s="19" t="n">
        <v>0.19658141407763</v>
      </c>
      <c r="H340" s="19" t="n">
        <v>0.2353767432274</v>
      </c>
      <c r="I340" s="19" t="n">
        <v>0.273568247268327</v>
      </c>
      <c r="J340" s="19" t="n">
        <v>0.0618793446166896</v>
      </c>
      <c r="K340" s="19" t="n">
        <v>0</v>
      </c>
      <c r="L340" s="19" t="n">
        <v>0.0832933450283686</v>
      </c>
      <c r="M340" s="19"/>
      <c r="N340" s="19" t="n">
        <v>0.37263947466821</v>
      </c>
      <c r="O340" s="19" t="n">
        <v>0.0968957312927554</v>
      </c>
      <c r="P340" s="19" t="n">
        <v>0.198276161432614</v>
      </c>
      <c r="Q340" s="19" t="n">
        <v>0.119709013436587</v>
      </c>
      <c r="R340" s="19" t="n">
        <v>0.164919008653615</v>
      </c>
      <c r="S340" s="19"/>
      <c r="T340" s="19" t="n">
        <v>0.120161141551265</v>
      </c>
      <c r="U340" s="19" t="n">
        <v>0.049454777590541</v>
      </c>
      <c r="V340" s="19" t="n">
        <v>0.0408665320861107</v>
      </c>
      <c r="W340" s="19" t="n">
        <v>0.288567395707492</v>
      </c>
      <c r="X340" s="19"/>
      <c r="Y340" s="19" t="n">
        <v>0.211523673514875</v>
      </c>
      <c r="Z340" s="19" t="n">
        <v>0</v>
      </c>
      <c r="AA340" s="19" t="n">
        <v>0.0535850758433113</v>
      </c>
      <c r="AB340" s="19" t="n">
        <v>0.20195997503301</v>
      </c>
      <c r="AC340" s="19" t="n">
        <v>0</v>
      </c>
      <c r="AD340" s="19" t="n">
        <v>0</v>
      </c>
      <c r="AE340" s="19"/>
      <c r="AF340" s="19" t="n">
        <v>0.120511898957819</v>
      </c>
      <c r="AG340" s="19"/>
      <c r="AH340" s="19" t="n">
        <v>0.164140526226508</v>
      </c>
      <c r="AI340" s="19"/>
      <c r="AJ340" s="19" t="n">
        <v>0.0542808524291275</v>
      </c>
      <c r="AK340" s="19" t="n">
        <v>0.195349265370045</v>
      </c>
      <c r="AL340" s="19" t="n">
        <v>0.0946823751333925</v>
      </c>
    </row>
    <row r="341">
      <c r="B341" t="s">
        <v>133</v>
      </c>
      <c r="C341" s="19" t="n">
        <v>0.235319723673104</v>
      </c>
      <c r="D341" s="19" t="n">
        <v>0.253101236146967</v>
      </c>
      <c r="E341" s="19" t="n">
        <v>0.203508114495074</v>
      </c>
      <c r="F341" s="19"/>
      <c r="G341" s="19" t="n">
        <v>0.0964553868694563</v>
      </c>
      <c r="H341" s="19" t="n">
        <v>0.305596838681482</v>
      </c>
      <c r="I341" s="19" t="n">
        <v>0.327825939560375</v>
      </c>
      <c r="J341" s="19" t="n">
        <v>0.360051178318964</v>
      </c>
      <c r="K341" s="19" t="n">
        <v>0.0770571553727833</v>
      </c>
      <c r="L341" s="19" t="n">
        <v>0.0468240724069654</v>
      </c>
      <c r="M341" s="19"/>
      <c r="N341" s="19" t="n">
        <v>0.232603535106082</v>
      </c>
      <c r="O341" s="19" t="n">
        <v>0.310460489425184</v>
      </c>
      <c r="P341" s="19" t="n">
        <v>0.208755525863609</v>
      </c>
      <c r="Q341" s="19" t="n">
        <v>0.0750205404399993</v>
      </c>
      <c r="R341" s="19" t="n">
        <v>0.285414745472236</v>
      </c>
      <c r="S341" s="19"/>
      <c r="T341" s="19" t="n">
        <v>0.0942796387732387</v>
      </c>
      <c r="U341" s="19" t="n">
        <v>0.151272419123396</v>
      </c>
      <c r="V341" s="19" t="n">
        <v>0.17853167448735</v>
      </c>
      <c r="W341" s="19" t="n">
        <v>0.350119609457344</v>
      </c>
      <c r="X341" s="19"/>
      <c r="Y341" s="19" t="n">
        <v>0.308271141570287</v>
      </c>
      <c r="Z341" s="19" t="n">
        <v>0.211078680546089</v>
      </c>
      <c r="AA341" s="19" t="n">
        <v>0.0671382462971323</v>
      </c>
      <c r="AB341" s="19" t="n">
        <v>0.0369259780289376</v>
      </c>
      <c r="AC341" s="19" t="n">
        <v>0.104963448930832</v>
      </c>
      <c r="AD341" s="19" t="n">
        <v>0</v>
      </c>
      <c r="AE341" s="19"/>
      <c r="AF341" s="19" t="n">
        <v>0.212406413383625</v>
      </c>
      <c r="AG341" s="19"/>
      <c r="AH341" s="19" t="n">
        <v>0.237168696129686</v>
      </c>
      <c r="AI341" s="19"/>
      <c r="AJ341" s="19" t="n">
        <v>0.126945848456597</v>
      </c>
      <c r="AK341" s="19" t="n">
        <v>0.274532224899173</v>
      </c>
      <c r="AL341" s="19" t="n">
        <v>0.134659060824964</v>
      </c>
    </row>
    <row r="342">
      <c r="B342" t="s">
        <v>134</v>
      </c>
      <c r="C342" s="19" t="n">
        <v>0.161897541183774</v>
      </c>
      <c r="D342" s="19" t="n">
        <v>0.171320648186192</v>
      </c>
      <c r="E342" s="19" t="n">
        <v>0.148569493784608</v>
      </c>
      <c r="F342" s="19"/>
      <c r="G342" s="19" t="n">
        <v>0.151664441809526</v>
      </c>
      <c r="H342" s="19" t="n">
        <v>0.157707223799497</v>
      </c>
      <c r="I342" s="19" t="n">
        <v>0.147872891754941</v>
      </c>
      <c r="J342" s="19" t="n">
        <v>0.183148639606217</v>
      </c>
      <c r="K342" s="19" t="n">
        <v>0.142677615373701</v>
      </c>
      <c r="L342" s="19" t="n">
        <v>0.188478088856151</v>
      </c>
      <c r="M342" s="19"/>
      <c r="N342" s="19" t="n">
        <v>0.194703180619969</v>
      </c>
      <c r="O342" s="19" t="n">
        <v>0.0638648473551038</v>
      </c>
      <c r="P342" s="19" t="n">
        <v>0.187268734255172</v>
      </c>
      <c r="Q342" s="19" t="n">
        <v>0.228839811059399</v>
      </c>
      <c r="R342" s="19" t="n">
        <v>0.196472502890104</v>
      </c>
      <c r="S342" s="19"/>
      <c r="T342" s="19" t="n">
        <v>0.29996031776087</v>
      </c>
      <c r="U342" s="19" t="n">
        <v>0.179877445488073</v>
      </c>
      <c r="V342" s="19" t="n">
        <v>0.14128332469312</v>
      </c>
      <c r="W342" s="19" t="n">
        <v>0.13760413117309</v>
      </c>
      <c r="X342" s="19"/>
      <c r="Y342" s="19" t="n">
        <v>0.146479527626425</v>
      </c>
      <c r="Z342" s="19" t="n">
        <v>0.133948058030075</v>
      </c>
      <c r="AA342" s="19" t="n">
        <v>0.194697344728419</v>
      </c>
      <c r="AB342" s="19" t="n">
        <v>0.30495453471961</v>
      </c>
      <c r="AC342" s="19" t="n">
        <v>0.160301345001281</v>
      </c>
      <c r="AD342" s="19" t="n">
        <v>0</v>
      </c>
      <c r="AE342" s="19"/>
      <c r="AF342" s="19" t="n">
        <v>0.165878802822289</v>
      </c>
      <c r="AG342" s="19"/>
      <c r="AH342" s="19" t="n">
        <v>0.163499156943288</v>
      </c>
      <c r="AI342" s="19"/>
      <c r="AJ342" s="19" t="n">
        <v>0.193103199316328</v>
      </c>
      <c r="AK342" s="19" t="n">
        <v>0.155462515292865</v>
      </c>
      <c r="AL342" s="19" t="n">
        <v>0.152157058288485</v>
      </c>
    </row>
    <row r="343">
      <c r="B343" t="s">
        <v>135</v>
      </c>
      <c r="C343" s="19" t="n">
        <v>0.214988944417558</v>
      </c>
      <c r="D343" s="19" t="n">
        <v>0.181474759341341</v>
      </c>
      <c r="E343" s="19" t="n">
        <v>0.267313772723579</v>
      </c>
      <c r="F343" s="19"/>
      <c r="G343" s="19" t="n">
        <v>0.284327514930882</v>
      </c>
      <c r="H343" s="19" t="n">
        <v>0.194974563310844</v>
      </c>
      <c r="I343" s="19" t="n">
        <v>0.126180719709761</v>
      </c>
      <c r="J343" s="19" t="n">
        <v>0.163560194318305</v>
      </c>
      <c r="K343" s="19" t="n">
        <v>0.22832633113567</v>
      </c>
      <c r="L343" s="19" t="n">
        <v>0.393071419589112</v>
      </c>
      <c r="M343" s="19"/>
      <c r="N343" s="19" t="n">
        <v>0.118758185008368</v>
      </c>
      <c r="O343" s="19" t="n">
        <v>0.251102717464045</v>
      </c>
      <c r="P343" s="19" t="n">
        <v>0.164134183021887</v>
      </c>
      <c r="Q343" s="19" t="n">
        <v>0.286488866094912</v>
      </c>
      <c r="R343" s="19" t="n">
        <v>0.202701519772912</v>
      </c>
      <c r="S343" s="19"/>
      <c r="T343" s="19" t="n">
        <v>0.289578614111085</v>
      </c>
      <c r="U343" s="19" t="n">
        <v>0.336151202907532</v>
      </c>
      <c r="V343" s="19" t="n">
        <v>0.303254091659906</v>
      </c>
      <c r="W343" s="19" t="n">
        <v>0.101640171869413</v>
      </c>
      <c r="X343" s="19"/>
      <c r="Y343" s="19" t="n">
        <v>0.159652649804551</v>
      </c>
      <c r="Z343" s="19" t="n">
        <v>0.397623056616392</v>
      </c>
      <c r="AA343" s="19" t="n">
        <v>0.355980300121585</v>
      </c>
      <c r="AB343" s="19" t="n">
        <v>0.159413798085077</v>
      </c>
      <c r="AC343" s="19" t="n">
        <v>0.263697629182871</v>
      </c>
      <c r="AD343" s="19" t="n">
        <v>0.660239624382948</v>
      </c>
      <c r="AE343" s="19"/>
      <c r="AF343" s="19" t="n">
        <v>0.250459106060822</v>
      </c>
      <c r="AG343" s="19"/>
      <c r="AH343" s="19" t="n">
        <v>0.211016542728099</v>
      </c>
      <c r="AI343" s="19"/>
      <c r="AJ343" s="19" t="n">
        <v>0.28423387391441</v>
      </c>
      <c r="AK343" s="19" t="n">
        <v>0.182768760397335</v>
      </c>
      <c r="AL343" s="19" t="n">
        <v>0.336448800307071</v>
      </c>
    </row>
    <row r="344">
      <c r="B344" t="s">
        <v>136</v>
      </c>
      <c r="C344" s="19" t="n">
        <v>0.155151370130265</v>
      </c>
      <c r="D344" s="19" t="n">
        <v>0.158541087383358</v>
      </c>
      <c r="E344" s="19" t="n">
        <v>0.150960193808275</v>
      </c>
      <c r="F344" s="19"/>
      <c r="G344" s="19" t="n">
        <v>0.136117182100322</v>
      </c>
      <c r="H344" s="19" t="n">
        <v>0.0425121661620919</v>
      </c>
      <c r="I344" s="19" t="n">
        <v>0.0986857753614558</v>
      </c>
      <c r="J344" s="19" t="n">
        <v>0.198978829471086</v>
      </c>
      <c r="K344" s="19" t="n">
        <v>0.413528077308981</v>
      </c>
      <c r="L344" s="19" t="n">
        <v>0.183128150744177</v>
      </c>
      <c r="M344" s="19"/>
      <c r="N344" s="19" t="n">
        <v>0.0340820615738023</v>
      </c>
      <c r="O344" s="19" t="n">
        <v>0.194956877095862</v>
      </c>
      <c r="P344" s="19" t="n">
        <v>0.132721900309821</v>
      </c>
      <c r="Q344" s="19" t="n">
        <v>0.199110360700742</v>
      </c>
      <c r="R344" s="19" t="n">
        <v>0.135867867778902</v>
      </c>
      <c r="S344" s="19"/>
      <c r="T344" s="19" t="n">
        <v>0.147892895501152</v>
      </c>
      <c r="U344" s="19" t="n">
        <v>0.182538988838194</v>
      </c>
      <c r="V344" s="19" t="n">
        <v>0.268814201867042</v>
      </c>
      <c r="W344" s="19" t="n">
        <v>0.0941390410988792</v>
      </c>
      <c r="X344" s="19"/>
      <c r="Y344" s="19" t="n">
        <v>0.121798168882065</v>
      </c>
      <c r="Z344" s="19" t="n">
        <v>0.257350204807443</v>
      </c>
      <c r="AA344" s="19" t="n">
        <v>0.225549769571953</v>
      </c>
      <c r="AB344" s="19" t="n">
        <v>0.225065937163547</v>
      </c>
      <c r="AC344" s="19" t="n">
        <v>0.0840480666780502</v>
      </c>
      <c r="AD344" s="19" t="n">
        <v>0.339760375617052</v>
      </c>
      <c r="AE344" s="19"/>
      <c r="AF344" s="19" t="n">
        <v>0.192905711688211</v>
      </c>
      <c r="AG344" s="19"/>
      <c r="AH344" s="19" t="n">
        <v>0.157284649082033</v>
      </c>
      <c r="AI344" s="19"/>
      <c r="AJ344" s="19" t="n">
        <v>0.264980646751621</v>
      </c>
      <c r="AK344" s="19" t="n">
        <v>0.131629593344767</v>
      </c>
      <c r="AL344" s="19" t="n">
        <v>0.127835385352119</v>
      </c>
    </row>
    <row r="345">
      <c r="B345" t="s">
        <v>56</v>
      </c>
      <c r="C345" s="19" t="n">
        <v>0.071752394599755</v>
      </c>
      <c r="D345" s="19" t="n">
        <v>0.0587233566910587</v>
      </c>
      <c r="E345" s="19" t="n">
        <v>0.0920206750029134</v>
      </c>
      <c r="F345" s="19"/>
      <c r="G345" s="19" t="n">
        <v>0.134854060212184</v>
      </c>
      <c r="H345" s="19" t="n">
        <v>0.063832464818685</v>
      </c>
      <c r="I345" s="19" t="n">
        <v>0.0258664263451407</v>
      </c>
      <c r="J345" s="19" t="n">
        <v>0.0323818136687386</v>
      </c>
      <c r="K345" s="19" t="n">
        <v>0.138410820808865</v>
      </c>
      <c r="L345" s="19" t="n">
        <v>0.105204923375226</v>
      </c>
      <c r="M345" s="19"/>
      <c r="N345" s="19" t="n">
        <v>0.0472135630235693</v>
      </c>
      <c r="O345" s="19" t="n">
        <v>0.0827193373670501</v>
      </c>
      <c r="P345" s="19" t="n">
        <v>0.108843495116895</v>
      </c>
      <c r="Q345" s="19" t="n">
        <v>0.0908314082683611</v>
      </c>
      <c r="R345" s="19" t="n">
        <v>0.0146243554322295</v>
      </c>
      <c r="S345" s="19"/>
      <c r="T345" s="19" t="n">
        <v>0.0481273923023895</v>
      </c>
      <c r="U345" s="19" t="n">
        <v>0.100705166052264</v>
      </c>
      <c r="V345" s="19" t="n">
        <v>0.0672501752064707</v>
      </c>
      <c r="W345" s="19" t="n">
        <v>0.0279296506937819</v>
      </c>
      <c r="X345" s="19"/>
      <c r="Y345" s="19" t="n">
        <v>0.0522748386017959</v>
      </c>
      <c r="Z345" s="19" t="n">
        <v>0</v>
      </c>
      <c r="AA345" s="19" t="n">
        <v>0.103049263437598</v>
      </c>
      <c r="AB345" s="19" t="n">
        <v>0.071679776969818</v>
      </c>
      <c r="AC345" s="19" t="n">
        <v>0.386989510206966</v>
      </c>
      <c r="AD345" s="19" t="n">
        <v>0</v>
      </c>
      <c r="AE345" s="19"/>
      <c r="AF345" s="19" t="n">
        <v>0.0578380670872339</v>
      </c>
      <c r="AG345" s="19"/>
      <c r="AH345" s="19" t="n">
        <v>0.0668904288903876</v>
      </c>
      <c r="AI345" s="19"/>
      <c r="AJ345" s="19" t="n">
        <v>0.0764555791319167</v>
      </c>
      <c r="AK345" s="19" t="n">
        <v>0.0602576406958155</v>
      </c>
      <c r="AL345" s="19" t="n">
        <v>0.154217320093968</v>
      </c>
    </row>
    <row r="346">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row>
    <row r="347">
      <c r="B347" s="7" t="s">
        <v>169</v>
      </c>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row>
    <row r="348">
      <c r="B348" s="26" t="s">
        <v>119</v>
      </c>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row>
    <row r="349">
      <c r="B349" t="s">
        <v>166</v>
      </c>
      <c r="C349" s="19" t="n">
        <v>0.558412170094132</v>
      </c>
      <c r="D349" s="19" t="n">
        <v>0.529453750433557</v>
      </c>
      <c r="E349" s="19" t="n">
        <v>0.587151592495775</v>
      </c>
      <c r="F349" s="19"/>
      <c r="G349" s="19" t="n">
        <v>0.556291644928255</v>
      </c>
      <c r="H349" s="19" t="n">
        <v>0.475733033397778</v>
      </c>
      <c r="I349" s="19" t="n">
        <v>0.613487333481092</v>
      </c>
      <c r="J349" s="19" t="n">
        <v>0.585151983989712</v>
      </c>
      <c r="K349" s="19" t="n">
        <v>0.514626310765986</v>
      </c>
      <c r="L349" s="19" t="n">
        <v>0.590087144673394</v>
      </c>
      <c r="M349" s="19"/>
      <c r="N349" s="19" t="n">
        <v>0.491875725823834</v>
      </c>
      <c r="O349" s="19" t="n">
        <v>0.548654775527362</v>
      </c>
      <c r="P349" s="19" t="n">
        <v>0.528235512373614</v>
      </c>
      <c r="Q349" s="19" t="n">
        <v>0.577185674740611</v>
      </c>
      <c r="R349" s="19" t="n">
        <v>0.634077456815837</v>
      </c>
      <c r="S349" s="19"/>
      <c r="T349" s="19" t="n">
        <v>0.565022829666125</v>
      </c>
      <c r="U349" s="19" t="n">
        <v>0.524484276669549</v>
      </c>
      <c r="V349" s="19" t="n">
        <v>0.617251602379244</v>
      </c>
      <c r="W349" s="19" t="n">
        <v>0.613496771760884</v>
      </c>
      <c r="X349" s="19"/>
      <c r="Y349" s="19" t="n">
        <v>0.592707227764305</v>
      </c>
      <c r="Z349" s="19" t="n">
        <v>0.609506275049748</v>
      </c>
      <c r="AA349" s="19" t="n">
        <v>0.547624623892988</v>
      </c>
      <c r="AB349" s="19" t="n">
        <v>0.543139621641295</v>
      </c>
      <c r="AC349" s="19" t="n">
        <v>0.407801023639801</v>
      </c>
      <c r="AD349" s="19" t="n">
        <v>0.284772618831324</v>
      </c>
      <c r="AE349" s="19"/>
      <c r="AF349" s="19" t="n">
        <v>0.568324756828193</v>
      </c>
      <c r="AG349" s="19"/>
      <c r="AH349" s="19" t="n">
        <v>0.558412170094132</v>
      </c>
      <c r="AI349" s="19"/>
      <c r="AJ349" s="19" t="n">
        <v>0.591655889951741</v>
      </c>
      <c r="AK349" s="19" t="n">
        <v>0.542765505981537</v>
      </c>
      <c r="AL349" s="19" t="n">
        <v>0.545116418416939</v>
      </c>
    </row>
    <row r="350">
      <c r="B350" t="s">
        <v>167</v>
      </c>
      <c r="C350" s="19" t="n">
        <v>0.441587829905868</v>
      </c>
      <c r="D350" s="19" t="n">
        <v>0.470546249566443</v>
      </c>
      <c r="E350" s="19" t="n">
        <v>0.412848407504225</v>
      </c>
      <c r="F350" s="19"/>
      <c r="G350" s="19" t="n">
        <v>0.443708355071746</v>
      </c>
      <c r="H350" s="19" t="n">
        <v>0.524266966602222</v>
      </c>
      <c r="I350" s="19" t="n">
        <v>0.386512666518908</v>
      </c>
      <c r="J350" s="19" t="n">
        <v>0.414848016010288</v>
      </c>
      <c r="K350" s="19" t="n">
        <v>0.485373689234014</v>
      </c>
      <c r="L350" s="19" t="n">
        <v>0.409912855326606</v>
      </c>
      <c r="M350" s="19"/>
      <c r="N350" s="19" t="n">
        <v>0.508124274176166</v>
      </c>
      <c r="O350" s="19" t="n">
        <v>0.451345224472638</v>
      </c>
      <c r="P350" s="19" t="n">
        <v>0.471764487626386</v>
      </c>
      <c r="Q350" s="19" t="n">
        <v>0.422814325259389</v>
      </c>
      <c r="R350" s="19" t="n">
        <v>0.365922543184163</v>
      </c>
      <c r="S350" s="19"/>
      <c r="T350" s="19" t="n">
        <v>0.434977170333875</v>
      </c>
      <c r="U350" s="19" t="n">
        <v>0.475515723330451</v>
      </c>
      <c r="V350" s="19" t="n">
        <v>0.382748397620756</v>
      </c>
      <c r="W350" s="19" t="n">
        <v>0.386503228239116</v>
      </c>
      <c r="X350" s="19"/>
      <c r="Y350" s="19" t="n">
        <v>0.407292772235695</v>
      </c>
      <c r="Z350" s="19" t="n">
        <v>0.390493724950252</v>
      </c>
      <c r="AA350" s="19" t="n">
        <v>0.452375376107012</v>
      </c>
      <c r="AB350" s="19" t="n">
        <v>0.456860378358705</v>
      </c>
      <c r="AC350" s="19" t="n">
        <v>0.592198976360199</v>
      </c>
      <c r="AD350" s="19" t="n">
        <v>0.715227381168676</v>
      </c>
      <c r="AE350" s="19"/>
      <c r="AF350" s="19" t="n">
        <v>0.431675243171807</v>
      </c>
      <c r="AG350" s="19"/>
      <c r="AH350" s="19" t="n">
        <v>0.441587829905868</v>
      </c>
      <c r="AI350" s="19"/>
      <c r="AJ350" s="19" t="n">
        <v>0.408344110048259</v>
      </c>
      <c r="AK350" s="19" t="n">
        <v>0.457234494018463</v>
      </c>
      <c r="AL350" s="19" t="n">
        <v>0.454883581583061</v>
      </c>
    </row>
    <row r="351">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row>
    <row r="352">
      <c r="B352" s="7" t="s">
        <v>170</v>
      </c>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row>
    <row r="353">
      <c r="B353" s="26" t="s">
        <v>119</v>
      </c>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row>
    <row r="354">
      <c r="B354" t="s">
        <v>166</v>
      </c>
      <c r="C354" s="19" t="n">
        <v>0.631562542058256</v>
      </c>
      <c r="D354" s="19" t="n">
        <v>0.628646770260008</v>
      </c>
      <c r="E354" s="19" t="n">
        <v>0.63586652355622</v>
      </c>
      <c r="F354" s="19"/>
      <c r="G354" s="19" t="n">
        <v>0.719415041759531</v>
      </c>
      <c r="H354" s="19" t="n">
        <v>0.661576678037</v>
      </c>
      <c r="I354" s="19" t="n">
        <v>0.686709602391637</v>
      </c>
      <c r="J354" s="19" t="n">
        <v>0.660511073874895</v>
      </c>
      <c r="K354" s="19" t="n">
        <v>0.625619490455596</v>
      </c>
      <c r="L354" s="19" t="n">
        <v>0.515620894828594</v>
      </c>
      <c r="M354" s="19"/>
      <c r="N354" s="19" t="n">
        <v>0.529586501227213</v>
      </c>
      <c r="O354" s="19" t="n">
        <v>0.626393105767178</v>
      </c>
      <c r="P354" s="19" t="n">
        <v>0.619363794456596</v>
      </c>
      <c r="Q354" s="19" t="n">
        <v>0.727659071333261</v>
      </c>
      <c r="R354" s="19" t="n">
        <v>0.610967846138791</v>
      </c>
      <c r="S354" s="19"/>
      <c r="T354" s="19" t="n">
        <v>0.565801327293347</v>
      </c>
      <c r="U354" s="19" t="n">
        <v>0.615135351702156</v>
      </c>
      <c r="V354" s="19" t="n">
        <v>0.612830626250124</v>
      </c>
      <c r="W354" s="19" t="n">
        <v>0.661205780729436</v>
      </c>
      <c r="X354" s="19"/>
      <c r="Y354" s="19" t="n">
        <v>0.644671943844983</v>
      </c>
      <c r="Z354" s="19" t="n">
        <v>0.636489203134884</v>
      </c>
      <c r="AA354" s="19" t="n">
        <v>0.552697909883458</v>
      </c>
      <c r="AB354" s="19" t="n">
        <v>0.750990559022617</v>
      </c>
      <c r="AC354" s="19" t="n">
        <v>0.785617572539878</v>
      </c>
      <c r="AD354" s="19" t="n">
        <v>0.448737001104891</v>
      </c>
      <c r="AE354" s="19"/>
      <c r="AF354" s="19" t="n">
        <v>0.644273658512886</v>
      </c>
      <c r="AG354" s="19"/>
      <c r="AH354" s="19" t="n">
        <v>0.631562542058256</v>
      </c>
      <c r="AI354" s="19"/>
      <c r="AJ354" s="19" t="n">
        <v>0.701110817151613</v>
      </c>
      <c r="AK354" s="19" t="n">
        <v>0.604118811083997</v>
      </c>
      <c r="AL354" s="19" t="n">
        <v>0.57360020719187</v>
      </c>
    </row>
    <row r="355">
      <c r="B355" t="s">
        <v>167</v>
      </c>
      <c r="C355" s="19" t="n">
        <v>0.368437457941744</v>
      </c>
      <c r="D355" s="19" t="n">
        <v>0.371353229739992</v>
      </c>
      <c r="E355" s="19" t="n">
        <v>0.36413347644378</v>
      </c>
      <c r="F355" s="19"/>
      <c r="G355" s="19" t="n">
        <v>0.28058495824047</v>
      </c>
      <c r="H355" s="19" t="n">
        <v>0.338423321963</v>
      </c>
      <c r="I355" s="19" t="n">
        <v>0.313290397608363</v>
      </c>
      <c r="J355" s="19" t="n">
        <v>0.339488926125105</v>
      </c>
      <c r="K355" s="19" t="n">
        <v>0.374380509544404</v>
      </c>
      <c r="L355" s="19" t="n">
        <v>0.484379105171406</v>
      </c>
      <c r="M355" s="19"/>
      <c r="N355" s="19" t="n">
        <v>0.470413498772787</v>
      </c>
      <c r="O355" s="19" t="n">
        <v>0.373606894232822</v>
      </c>
      <c r="P355" s="19" t="n">
        <v>0.380636205543404</v>
      </c>
      <c r="Q355" s="19" t="n">
        <v>0.272340928666739</v>
      </c>
      <c r="R355" s="19" t="n">
        <v>0.389032153861209</v>
      </c>
      <c r="S355" s="19"/>
      <c r="T355" s="19" t="n">
        <v>0.434198672706653</v>
      </c>
      <c r="U355" s="19" t="n">
        <v>0.384864648297844</v>
      </c>
      <c r="V355" s="19" t="n">
        <v>0.387169373749876</v>
      </c>
      <c r="W355" s="19" t="n">
        <v>0.338794219270565</v>
      </c>
      <c r="X355" s="19"/>
      <c r="Y355" s="19" t="n">
        <v>0.355328056155017</v>
      </c>
      <c r="Z355" s="19" t="n">
        <v>0.363510796865116</v>
      </c>
      <c r="AA355" s="19" t="n">
        <v>0.447302090116542</v>
      </c>
      <c r="AB355" s="19" t="n">
        <v>0.249009440977383</v>
      </c>
      <c r="AC355" s="19" t="n">
        <v>0.214382427460122</v>
      </c>
      <c r="AD355" s="19" t="n">
        <v>0.551262998895109</v>
      </c>
      <c r="AE355" s="19"/>
      <c r="AF355" s="19" t="n">
        <v>0.355726341487114</v>
      </c>
      <c r="AG355" s="19"/>
      <c r="AH355" s="19" t="n">
        <v>0.368437457941744</v>
      </c>
      <c r="AI355" s="19"/>
      <c r="AJ355" s="19" t="n">
        <v>0.298889182848387</v>
      </c>
      <c r="AK355" s="19" t="n">
        <v>0.395881188916003</v>
      </c>
      <c r="AL355" s="19" t="n">
        <v>0.42639979280813</v>
      </c>
    </row>
    <row r="356">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row>
    <row r="357">
      <c r="B357" s="7" t="s">
        <v>171</v>
      </c>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row>
    <row r="358">
      <c r="B358" s="26" t="s">
        <v>119</v>
      </c>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row>
    <row r="359">
      <c r="B359" t="s">
        <v>166</v>
      </c>
      <c r="C359" s="19" t="n">
        <v>0.580285415662149</v>
      </c>
      <c r="D359" s="19" t="n">
        <v>0.580942776382985</v>
      </c>
      <c r="E359" s="19" t="n">
        <v>0.578736545836297</v>
      </c>
      <c r="F359" s="19"/>
      <c r="G359" s="19" t="n">
        <v>0.603924975540737</v>
      </c>
      <c r="H359" s="19" t="n">
        <v>0.603647229144911</v>
      </c>
      <c r="I359" s="19" t="n">
        <v>0.701710381136253</v>
      </c>
      <c r="J359" s="19" t="n">
        <v>0.626325907463434</v>
      </c>
      <c r="K359" s="19" t="n">
        <v>0.523801006342321</v>
      </c>
      <c r="L359" s="19" t="n">
        <v>0.471970524412667</v>
      </c>
      <c r="M359" s="19"/>
      <c r="N359" s="19" t="n">
        <v>0.513435660447112</v>
      </c>
      <c r="O359" s="19" t="n">
        <v>0.606930411858313</v>
      </c>
      <c r="P359" s="19" t="n">
        <v>0.553353475868073</v>
      </c>
      <c r="Q359" s="19" t="n">
        <v>0.585421225126427</v>
      </c>
      <c r="R359" s="19" t="n">
        <v>0.603381349470218</v>
      </c>
      <c r="S359" s="19"/>
      <c r="T359" s="19" t="n">
        <v>0.512190288586049</v>
      </c>
      <c r="U359" s="19" t="n">
        <v>0.569840936544914</v>
      </c>
      <c r="V359" s="19" t="n">
        <v>0.57857796923442</v>
      </c>
      <c r="W359" s="19" t="n">
        <v>0.606690039174667</v>
      </c>
      <c r="X359" s="19"/>
      <c r="Y359" s="19" t="n">
        <v>0.611156346740972</v>
      </c>
      <c r="Z359" s="19" t="n">
        <v>0.639668252838049</v>
      </c>
      <c r="AA359" s="19" t="n">
        <v>0.476946140654464</v>
      </c>
      <c r="AB359" s="19" t="n">
        <v>0.65328815852824</v>
      </c>
      <c r="AC359" s="19" t="n">
        <v>0.652972208183244</v>
      </c>
      <c r="AD359" s="19" t="n">
        <v>0.514697502331901</v>
      </c>
      <c r="AE359" s="19"/>
      <c r="AF359" s="19" t="n">
        <v>0.579064186921618</v>
      </c>
      <c r="AG359" s="19"/>
      <c r="AH359" s="19" t="n">
        <v>0.580285415662149</v>
      </c>
      <c r="AI359" s="19"/>
      <c r="AJ359" s="19" t="n">
        <v>0.55986304924266</v>
      </c>
      <c r="AK359" s="19" t="n">
        <v>0.58921568963529</v>
      </c>
      <c r="AL359" s="19" t="n">
        <v>0.592338711449096</v>
      </c>
    </row>
    <row r="360">
      <c r="B360" t="s">
        <v>167</v>
      </c>
      <c r="C360" s="19" t="n">
        <v>0.419714584337851</v>
      </c>
      <c r="D360" s="19" t="n">
        <v>0.419057223617015</v>
      </c>
      <c r="E360" s="19" t="n">
        <v>0.421263454163703</v>
      </c>
      <c r="F360" s="19"/>
      <c r="G360" s="19" t="n">
        <v>0.396075024459263</v>
      </c>
      <c r="H360" s="19" t="n">
        <v>0.396352770855089</v>
      </c>
      <c r="I360" s="19" t="n">
        <v>0.298289618863747</v>
      </c>
      <c r="J360" s="19" t="n">
        <v>0.373674092536566</v>
      </c>
      <c r="K360" s="19" t="n">
        <v>0.476198993657679</v>
      </c>
      <c r="L360" s="19" t="n">
        <v>0.528029475587333</v>
      </c>
      <c r="M360" s="19"/>
      <c r="N360" s="19" t="n">
        <v>0.486564339552887</v>
      </c>
      <c r="O360" s="19" t="n">
        <v>0.393069588141687</v>
      </c>
      <c r="P360" s="19" t="n">
        <v>0.446646524131927</v>
      </c>
      <c r="Q360" s="19" t="n">
        <v>0.414578774873573</v>
      </c>
      <c r="R360" s="19" t="n">
        <v>0.396618650529782</v>
      </c>
      <c r="S360" s="19"/>
      <c r="T360" s="19" t="n">
        <v>0.487809711413951</v>
      </c>
      <c r="U360" s="19" t="n">
        <v>0.430159063455086</v>
      </c>
      <c r="V360" s="19" t="n">
        <v>0.42142203076558</v>
      </c>
      <c r="W360" s="19" t="n">
        <v>0.393309960825333</v>
      </c>
      <c r="X360" s="19"/>
      <c r="Y360" s="19" t="n">
        <v>0.388843653259028</v>
      </c>
      <c r="Z360" s="19" t="n">
        <v>0.360331747161951</v>
      </c>
      <c r="AA360" s="19" t="n">
        <v>0.523053859345536</v>
      </c>
      <c r="AB360" s="19" t="n">
        <v>0.34671184147176</v>
      </c>
      <c r="AC360" s="19" t="n">
        <v>0.347027791816756</v>
      </c>
      <c r="AD360" s="19" t="n">
        <v>0.485302497668099</v>
      </c>
      <c r="AE360" s="19"/>
      <c r="AF360" s="19" t="n">
        <v>0.420935813078382</v>
      </c>
      <c r="AG360" s="19"/>
      <c r="AH360" s="19" t="n">
        <v>0.419714584337851</v>
      </c>
      <c r="AI360" s="19"/>
      <c r="AJ360" s="19" t="n">
        <v>0.44013695075734</v>
      </c>
      <c r="AK360" s="19" t="n">
        <v>0.41078431036471</v>
      </c>
      <c r="AL360" s="19" t="n">
        <v>0.407661288550904</v>
      </c>
    </row>
    <row r="361">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row>
    <row r="362">
      <c r="B362" s="7" t="s">
        <v>177</v>
      </c>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row>
    <row r="363">
      <c r="B363" s="26" t="s">
        <v>178</v>
      </c>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row>
    <row r="364">
      <c r="B364" t="s">
        <v>172</v>
      </c>
      <c r="C364" s="19" t="n">
        <v>0.38066925764987</v>
      </c>
      <c r="D364" s="19" t="n">
        <v>0.345710050487857</v>
      </c>
      <c r="E364" s="19" t="n">
        <v>0.416069618484889</v>
      </c>
      <c r="F364" s="19"/>
      <c r="G364" s="19" t="n">
        <v>0.385583089974097</v>
      </c>
      <c r="H364" s="19" t="n">
        <v>0.338801857936184</v>
      </c>
      <c r="I364" s="19" t="n">
        <v>0.347226897179547</v>
      </c>
      <c r="J364" s="19" t="n">
        <v>0.462622246985004</v>
      </c>
      <c r="K364" s="19" t="n">
        <v>0.383239164109546</v>
      </c>
      <c r="L364" s="19" t="n">
        <v>0.368272568551561</v>
      </c>
      <c r="M364" s="19"/>
      <c r="N364" s="19" t="n">
        <v>0.384065854993709</v>
      </c>
      <c r="O364" s="19" t="n">
        <v>0.447488593823794</v>
      </c>
      <c r="P364" s="19" t="n">
        <v>0.356695528708808</v>
      </c>
      <c r="Q364" s="19" t="n">
        <v>0.31496101568224</v>
      </c>
      <c r="R364" s="19" t="n">
        <v>0.379374581142496</v>
      </c>
      <c r="S364" s="19"/>
      <c r="T364" s="19" t="n">
        <v>0.293602910355355</v>
      </c>
      <c r="U364" s="19" t="n">
        <v>0.334131866677614</v>
      </c>
      <c r="V364" s="19" t="n">
        <v>0.382920327856971</v>
      </c>
      <c r="W364" s="19" t="n">
        <v>0.458835447194671</v>
      </c>
      <c r="X364" s="19"/>
      <c r="Y364" s="19" t="n">
        <v>0.40058931233757</v>
      </c>
      <c r="Z364" s="19" t="n">
        <v>0.507387555462538</v>
      </c>
      <c r="AA364" s="19" t="n">
        <v>0.386098838879482</v>
      </c>
      <c r="AB364" s="19" t="n">
        <v>0.342176310662664</v>
      </c>
      <c r="AC364" s="19" t="n">
        <v>0.253175670419839</v>
      </c>
      <c r="AD364" s="19" t="n">
        <v>0.125039986262005</v>
      </c>
      <c r="AE364" s="19"/>
      <c r="AF364" s="19" t="n">
        <v>0.402989058448157</v>
      </c>
      <c r="AG364" s="19"/>
      <c r="AH364" s="19" t="n">
        <v>0.38066925764987</v>
      </c>
      <c r="AI364" s="19"/>
      <c r="AJ364" s="19" t="n">
        <v>0.388128338972517</v>
      </c>
      <c r="AK364" s="19" t="n">
        <v>0.384296671751057</v>
      </c>
      <c r="AL364" s="19" t="n">
        <v>0.330798576839996</v>
      </c>
    </row>
    <row r="365">
      <c r="B365" t="s">
        <v>173</v>
      </c>
      <c r="C365" s="19" t="n">
        <v>0.529973833070959</v>
      </c>
      <c r="D365" s="19" t="n">
        <v>0.572004683886516</v>
      </c>
      <c r="E365" s="19" t="n">
        <v>0.487412590815719</v>
      </c>
      <c r="F365" s="19"/>
      <c r="G365" s="19" t="n">
        <v>0.531035519351919</v>
      </c>
      <c r="H365" s="19" t="n">
        <v>0.567724861056688</v>
      </c>
      <c r="I365" s="19" t="n">
        <v>0.525620990018913</v>
      </c>
      <c r="J365" s="19" t="n">
        <v>0.4818941166743</v>
      </c>
      <c r="K365" s="19" t="n">
        <v>0.535619971516266</v>
      </c>
      <c r="L365" s="19" t="n">
        <v>0.539805676423085</v>
      </c>
      <c r="M365" s="19"/>
      <c r="N365" s="19" t="n">
        <v>0.574623729294985</v>
      </c>
      <c r="O365" s="19" t="n">
        <v>0.435296790881356</v>
      </c>
      <c r="P365" s="19" t="n">
        <v>0.570706230568804</v>
      </c>
      <c r="Q365" s="19" t="n">
        <v>0.587683212858154</v>
      </c>
      <c r="R365" s="19" t="n">
        <v>0.543366636199023</v>
      </c>
      <c r="S365" s="19"/>
      <c r="T365" s="19" t="n">
        <v>0.60324012330784</v>
      </c>
      <c r="U365" s="19" t="n">
        <v>0.530119780342963</v>
      </c>
      <c r="V365" s="19" t="n">
        <v>0.56870400549564</v>
      </c>
      <c r="W365" s="19" t="n">
        <v>0.503835627765803</v>
      </c>
      <c r="X365" s="19"/>
      <c r="Y365" s="19" t="n">
        <v>0.529698765942632</v>
      </c>
      <c r="Z365" s="19" t="n">
        <v>0.457719923298197</v>
      </c>
      <c r="AA365" s="19" t="n">
        <v>0.511578914038902</v>
      </c>
      <c r="AB365" s="19" t="n">
        <v>0.519143864344695</v>
      </c>
      <c r="AC365" s="19" t="n">
        <v>0.592268147888815</v>
      </c>
      <c r="AD365" s="19" t="n">
        <v>0.803130954936129</v>
      </c>
      <c r="AE365" s="19"/>
      <c r="AF365" s="19" t="n">
        <v>0.504298006553207</v>
      </c>
      <c r="AG365" s="19"/>
      <c r="AH365" s="19" t="n">
        <v>0.529973833070959</v>
      </c>
      <c r="AI365" s="19"/>
      <c r="AJ365" s="19" t="n">
        <v>0.517366804898303</v>
      </c>
      <c r="AK365" s="19" t="n">
        <v>0.532065801296574</v>
      </c>
      <c r="AL365" s="19" t="n">
        <v>0.56491154474923</v>
      </c>
    </row>
    <row r="366">
      <c r="B366" t="s">
        <v>174</v>
      </c>
      <c r="C366" s="19" t="n">
        <v>0.0536573659354626</v>
      </c>
      <c r="D366" s="19" t="n">
        <v>0.0365638375807987</v>
      </c>
      <c r="E366" s="19" t="n">
        <v>0.0709665992053823</v>
      </c>
      <c r="F366" s="19"/>
      <c r="G366" s="19" t="n">
        <v>0.035553181709138</v>
      </c>
      <c r="H366" s="19" t="n">
        <v>0.0525545579560674</v>
      </c>
      <c r="I366" s="19" t="n">
        <v>0.0577083409502149</v>
      </c>
      <c r="J366" s="19" t="n">
        <v>0.0510612630476744</v>
      </c>
      <c r="K366" s="19" t="n">
        <v>0.0726319619518116</v>
      </c>
      <c r="L366" s="19" t="n">
        <v>0.0471740369819668</v>
      </c>
      <c r="M366" s="19"/>
      <c r="N366" s="19" t="n">
        <v>0.0413104157113057</v>
      </c>
      <c r="O366" s="19" t="n">
        <v>0.0588668293462495</v>
      </c>
      <c r="P366" s="19" t="n">
        <v>0.0478213570636724</v>
      </c>
      <c r="Q366" s="19" t="n">
        <v>0.0572479034209633</v>
      </c>
      <c r="R366" s="19" t="n">
        <v>0.0543913664107765</v>
      </c>
      <c r="S366" s="19"/>
      <c r="T366" s="19" t="n">
        <v>0.0575755192665542</v>
      </c>
      <c r="U366" s="19" t="n">
        <v>0.0804141355371011</v>
      </c>
      <c r="V366" s="19" t="n">
        <v>0.0274289019687768</v>
      </c>
      <c r="W366" s="19" t="n">
        <v>0.0282807911395426</v>
      </c>
      <c r="X366" s="19"/>
      <c r="Y366" s="19" t="n">
        <v>0.0456992072512973</v>
      </c>
      <c r="Z366" s="19" t="n">
        <v>0.0283989366404398</v>
      </c>
      <c r="AA366" s="19" t="n">
        <v>0.0633483635404366</v>
      </c>
      <c r="AB366" s="19" t="n">
        <v>0.0667861781684868</v>
      </c>
      <c r="AC366" s="19" t="n">
        <v>0.0738303819701271</v>
      </c>
      <c r="AD366" s="19" t="n">
        <v>0.0718290588018654</v>
      </c>
      <c r="AE366" s="19"/>
      <c r="AF366" s="19" t="n">
        <v>0.0555356330529926</v>
      </c>
      <c r="AG366" s="19"/>
      <c r="AH366" s="19" t="n">
        <v>0.0536573659354626</v>
      </c>
      <c r="AI366" s="19"/>
      <c r="AJ366" s="19" t="n">
        <v>0.0616295373805735</v>
      </c>
      <c r="AK366" s="19" t="n">
        <v>0.0428713762120251</v>
      </c>
      <c r="AL366" s="19" t="n">
        <v>0.088359435745327</v>
      </c>
    </row>
    <row r="367">
      <c r="B367" t="s">
        <v>175</v>
      </c>
      <c r="C367" s="19" t="n">
        <v>0.0185413936527436</v>
      </c>
      <c r="D367" s="19" t="n">
        <v>0.0187575989717755</v>
      </c>
      <c r="E367" s="19" t="n">
        <v>0.0183224600175296</v>
      </c>
      <c r="F367" s="19"/>
      <c r="G367" s="19" t="n">
        <v>0.0478282089648455</v>
      </c>
      <c r="H367" s="19" t="n">
        <v>0</v>
      </c>
      <c r="I367" s="19" t="n">
        <v>0.0590718592568946</v>
      </c>
      <c r="J367" s="19" t="n">
        <v>0.00442237329302114</v>
      </c>
      <c r="K367" s="19" t="n">
        <v>0.00425445121118833</v>
      </c>
      <c r="L367" s="19" t="n">
        <v>0.00492336547866982</v>
      </c>
      <c r="M367" s="19"/>
      <c r="N367" s="19" t="n">
        <v>0</v>
      </c>
      <c r="O367" s="19" t="n">
        <v>0.037885976087685</v>
      </c>
      <c r="P367" s="19" t="n">
        <v>0</v>
      </c>
      <c r="Q367" s="19" t="n">
        <v>0.0263914970399219</v>
      </c>
      <c r="R367" s="19" t="n">
        <v>0.0114136186621212</v>
      </c>
      <c r="S367" s="19"/>
      <c r="T367" s="19" t="n">
        <v>0.0455814470702507</v>
      </c>
      <c r="U367" s="19" t="n">
        <v>0.0259672356443083</v>
      </c>
      <c r="V367" s="19" t="n">
        <v>0.0160224455500048</v>
      </c>
      <c r="W367" s="19" t="n">
        <v>0.00148679964976077</v>
      </c>
      <c r="X367" s="19"/>
      <c r="Y367" s="19" t="n">
        <v>0.0153463502507946</v>
      </c>
      <c r="Z367" s="19" t="n">
        <v>0.00649358459882501</v>
      </c>
      <c r="AA367" s="19" t="n">
        <v>0.00727008629110437</v>
      </c>
      <c r="AB367" s="19" t="n">
        <v>0.0292911035475761</v>
      </c>
      <c r="AC367" s="19" t="n">
        <v>0.0807257997212189</v>
      </c>
      <c r="AD367" s="19" t="n">
        <v>0</v>
      </c>
      <c r="AE367" s="19"/>
      <c r="AF367" s="19" t="n">
        <v>0.0213214526624654</v>
      </c>
      <c r="AG367" s="19"/>
      <c r="AH367" s="19" t="n">
        <v>0.0185413936527436</v>
      </c>
      <c r="AI367" s="19"/>
      <c r="AJ367" s="19" t="n">
        <v>0.0204513612361926</v>
      </c>
      <c r="AK367" s="19" t="n">
        <v>0.0177775704068543</v>
      </c>
      <c r="AL367" s="19" t="n">
        <v>0.0159304426654473</v>
      </c>
    </row>
    <row r="368">
      <c r="B368" t="s">
        <v>176</v>
      </c>
      <c r="C368" s="19" t="n">
        <v>0.0140851637065536</v>
      </c>
      <c r="D368" s="19" t="n">
        <v>0.0246240538826769</v>
      </c>
      <c r="E368" s="19" t="n">
        <v>0.00341328223892131</v>
      </c>
      <c r="F368" s="19"/>
      <c r="G368" s="19" t="n">
        <v>0</v>
      </c>
      <c r="H368" s="19" t="n">
        <v>0.0340901635437994</v>
      </c>
      <c r="I368" s="19" t="n">
        <v>0</v>
      </c>
      <c r="J368" s="19" t="n">
        <v>0</v>
      </c>
      <c r="K368" s="19" t="n">
        <v>0.00425445121118833</v>
      </c>
      <c r="L368" s="19" t="n">
        <v>0.0398243525647177</v>
      </c>
      <c r="M368" s="19"/>
      <c r="N368" s="19" t="n">
        <v>0</v>
      </c>
      <c r="O368" s="19" t="n">
        <v>0.0204618098609156</v>
      </c>
      <c r="P368" s="19" t="n">
        <v>0.024776883658716</v>
      </c>
      <c r="Q368" s="19" t="n">
        <v>0.00342102946685165</v>
      </c>
      <c r="R368" s="19" t="n">
        <v>0.00585076589908324</v>
      </c>
      <c r="S368" s="19"/>
      <c r="T368" s="19" t="n">
        <v>0</v>
      </c>
      <c r="U368" s="19" t="n">
        <v>0.0260726747156081</v>
      </c>
      <c r="V368" s="19" t="n">
        <v>0.00492431912860737</v>
      </c>
      <c r="W368" s="19" t="n">
        <v>0.00345366646431629</v>
      </c>
      <c r="X368" s="19"/>
      <c r="Y368" s="19" t="n">
        <v>0.00211133736374726</v>
      </c>
      <c r="Z368" s="19" t="n">
        <v>0</v>
      </c>
      <c r="AA368" s="19" t="n">
        <v>0.0317037972500752</v>
      </c>
      <c r="AB368" s="19" t="n">
        <v>0.0426025432765778</v>
      </c>
      <c r="AC368" s="19" t="n">
        <v>0</v>
      </c>
      <c r="AD368" s="19" t="n">
        <v>0</v>
      </c>
      <c r="AE368" s="19"/>
      <c r="AF368" s="19" t="n">
        <v>0.0110503454977385</v>
      </c>
      <c r="AG368" s="19"/>
      <c r="AH368" s="19" t="n">
        <v>0.0140851637065536</v>
      </c>
      <c r="AI368" s="19"/>
      <c r="AJ368" s="19" t="n">
        <v>0.00905873753492476</v>
      </c>
      <c r="AK368" s="19" t="n">
        <v>0.0195870098557645</v>
      </c>
      <c r="AL368" s="19" t="n">
        <v>0</v>
      </c>
    </row>
    <row r="369">
      <c r="B369" t="s">
        <v>56</v>
      </c>
      <c r="C369" s="19" t="n">
        <v>0.00307298598441112</v>
      </c>
      <c r="D369" s="19" t="n">
        <v>0.00233977519037586</v>
      </c>
      <c r="E369" s="19" t="n">
        <v>0.00381544923755901</v>
      </c>
      <c r="F369" s="19"/>
      <c r="G369" s="19" t="n">
        <v>0</v>
      </c>
      <c r="H369" s="19" t="n">
        <v>0.00682855950726129</v>
      </c>
      <c r="I369" s="19" t="n">
        <v>0.0103719125944301</v>
      </c>
      <c r="J369" s="19" t="n">
        <v>0</v>
      </c>
      <c r="K369" s="19" t="n">
        <v>0</v>
      </c>
      <c r="L369" s="19" t="n">
        <v>0</v>
      </c>
      <c r="M369" s="19"/>
      <c r="N369" s="19" t="n">
        <v>0</v>
      </c>
      <c r="O369" s="19" t="n">
        <v>0</v>
      </c>
      <c r="P369" s="19" t="n">
        <v>0</v>
      </c>
      <c r="Q369" s="19" t="n">
        <v>0.0102953415318693</v>
      </c>
      <c r="R369" s="19" t="n">
        <v>0.00560303168650037</v>
      </c>
      <c r="S369" s="19"/>
      <c r="T369" s="19" t="n">
        <v>0</v>
      </c>
      <c r="U369" s="19" t="n">
        <v>0.0032943070824059</v>
      </c>
      <c r="V369" s="19" t="n">
        <v>0</v>
      </c>
      <c r="W369" s="19" t="n">
        <v>0.00410766778590668</v>
      </c>
      <c r="X369" s="19"/>
      <c r="Y369" s="19" t="n">
        <v>0.00655502685395838</v>
      </c>
      <c r="Z369" s="19" t="n">
        <v>0</v>
      </c>
      <c r="AA369" s="19" t="n">
        <v>0</v>
      </c>
      <c r="AB369" s="19" t="n">
        <v>0</v>
      </c>
      <c r="AC369" s="19" t="n">
        <v>0</v>
      </c>
      <c r="AD369" s="19" t="n">
        <v>0</v>
      </c>
      <c r="AE369" s="19"/>
      <c r="AF369" s="19" t="n">
        <v>0.00480550378543995</v>
      </c>
      <c r="AG369" s="19"/>
      <c r="AH369" s="19" t="n">
        <v>0.00307298598441112</v>
      </c>
      <c r="AI369" s="19"/>
      <c r="AJ369" s="19" t="n">
        <v>0.00336521997748936</v>
      </c>
      <c r="AK369" s="19" t="n">
        <v>0.00340157047772532</v>
      </c>
      <c r="AL369" s="19" t="n">
        <v>0</v>
      </c>
    </row>
    <row r="370">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row>
    <row r="371">
      <c r="B371" s="7" t="s">
        <v>192</v>
      </c>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row>
    <row r="372">
      <c r="B372" s="26" t="s">
        <v>119</v>
      </c>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row>
    <row r="373">
      <c r="B373" t="s">
        <v>183</v>
      </c>
      <c r="C373" s="19" t="n">
        <v>0.0783443591661235</v>
      </c>
      <c r="D373" s="19" t="n">
        <v>0.0923751532256647</v>
      </c>
      <c r="E373" s="19" t="n">
        <v>0.0641367723586675</v>
      </c>
      <c r="F373" s="19"/>
      <c r="G373" s="19" t="n">
        <v>0.102560761509655</v>
      </c>
      <c r="H373" s="19" t="n">
        <v>0.144938384431603</v>
      </c>
      <c r="I373" s="19" t="n">
        <v>0.131317242617893</v>
      </c>
      <c r="J373" s="19" t="n">
        <v>0.0915908686531477</v>
      </c>
      <c r="K373" s="19" t="n">
        <v>0.025769391055508</v>
      </c>
      <c r="L373" s="19" t="n">
        <v>0.0103449801935229</v>
      </c>
      <c r="M373" s="19"/>
      <c r="N373" s="19" t="n">
        <v>0.0275731848442393</v>
      </c>
      <c r="O373" s="19" t="n">
        <v>0.0915857681586811</v>
      </c>
      <c r="P373" s="19" t="n">
        <v>0.0636341997409136</v>
      </c>
      <c r="Q373" s="19" t="n">
        <v>0.0536529755241913</v>
      </c>
      <c r="R373" s="19" t="n">
        <v>0.12846193697796</v>
      </c>
      <c r="S373" s="19"/>
      <c r="T373" s="19" t="n">
        <v>0.046591991615966</v>
      </c>
      <c r="U373" s="19" t="n">
        <v>0.0551900980695972</v>
      </c>
      <c r="V373" s="19" t="n">
        <v>0.057434793138858</v>
      </c>
      <c r="W373" s="19" t="n">
        <v>0.166211999561687</v>
      </c>
      <c r="X373" s="19"/>
      <c r="Y373" s="19" t="n">
        <v>0.133673854777948</v>
      </c>
      <c r="Z373" s="19" t="n">
        <v>0</v>
      </c>
      <c r="AA373" s="19" t="n">
        <v>0.0105076753983153</v>
      </c>
      <c r="AB373" s="19" t="n">
        <v>0.0711691763312514</v>
      </c>
      <c r="AC373" s="19" t="n">
        <v>0.0816778757105153</v>
      </c>
      <c r="AD373" s="19" t="n">
        <v>0.0620396431574184</v>
      </c>
      <c r="AE373" s="19"/>
      <c r="AF373" s="19" t="n">
        <v>0.0790471409369953</v>
      </c>
      <c r="AG373" s="19"/>
      <c r="AH373" s="19" t="n">
        <v>0.0783443591661235</v>
      </c>
      <c r="AI373" s="19"/>
      <c r="AJ373" s="19" t="n">
        <v>0.037802291031123</v>
      </c>
      <c r="AK373" s="19" t="n">
        <v>0.108689791959081</v>
      </c>
      <c r="AL373" s="19" t="n">
        <v>0.030372286962269</v>
      </c>
    </row>
    <row r="374">
      <c r="B374" t="s">
        <v>184</v>
      </c>
      <c r="C374" s="19" t="n">
        <v>0.107880474752267</v>
      </c>
      <c r="D374" s="19" t="n">
        <v>0.124238570276059</v>
      </c>
      <c r="E374" s="19" t="n">
        <v>0.0913507680971513</v>
      </c>
      <c r="F374" s="19"/>
      <c r="G374" s="19" t="n">
        <v>0.0981982438767062</v>
      </c>
      <c r="H374" s="19" t="n">
        <v>0.275704914680794</v>
      </c>
      <c r="I374" s="19" t="n">
        <v>0.148853296308527</v>
      </c>
      <c r="J374" s="19" t="n">
        <v>0.0846730608860897</v>
      </c>
      <c r="K374" s="19" t="n">
        <v>0.0313574386737428</v>
      </c>
      <c r="L374" s="19" t="n">
        <v>0.0352337525195165</v>
      </c>
      <c r="M374" s="19"/>
      <c r="N374" s="19" t="n">
        <v>0.119868485993701</v>
      </c>
      <c r="O374" s="19" t="n">
        <v>0.0797892940726005</v>
      </c>
      <c r="P374" s="19" t="n">
        <v>0.0636592830277746</v>
      </c>
      <c r="Q374" s="19" t="n">
        <v>0.0985953054654012</v>
      </c>
      <c r="R374" s="19" t="n">
        <v>0.225331582286228</v>
      </c>
      <c r="S374" s="19"/>
      <c r="T374" s="19" t="n">
        <v>0.0514686626673253</v>
      </c>
      <c r="U374" s="19" t="n">
        <v>0.045464649886433</v>
      </c>
      <c r="V374" s="19" t="n">
        <v>0.124164508758402</v>
      </c>
      <c r="W374" s="19" t="n">
        <v>0.229209341201507</v>
      </c>
      <c r="X374" s="19"/>
      <c r="Y374" s="19" t="n">
        <v>0.178235157942432</v>
      </c>
      <c r="Z374" s="19" t="n">
        <v>0.0286198015319832</v>
      </c>
      <c r="AA374" s="19" t="n">
        <v>0.0348676342518989</v>
      </c>
      <c r="AB374" s="19" t="n">
        <v>0.111466759225934</v>
      </c>
      <c r="AC374" s="19" t="n">
        <v>0.0233688814577307</v>
      </c>
      <c r="AD374" s="19" t="n">
        <v>0.0329771420989648</v>
      </c>
      <c r="AE374" s="19"/>
      <c r="AF374" s="19" t="n">
        <v>0.0945043973123895</v>
      </c>
      <c r="AG374" s="19"/>
      <c r="AH374" s="19" t="n">
        <v>0.107880474752267</v>
      </c>
      <c r="AI374" s="19"/>
      <c r="AJ374" s="19" t="n">
        <v>0.0509074350593282</v>
      </c>
      <c r="AK374" s="19" t="n">
        <v>0.14162829139225</v>
      </c>
      <c r="AL374" s="19" t="n">
        <v>0.0911609759007084</v>
      </c>
    </row>
    <row r="375">
      <c r="B375" t="s">
        <v>185</v>
      </c>
      <c r="C375" s="19" t="n">
        <v>0.119302119166882</v>
      </c>
      <c r="D375" s="19" t="n">
        <v>0.128432205086885</v>
      </c>
      <c r="E375" s="19" t="n">
        <v>0.108113412349334</v>
      </c>
      <c r="F375" s="19"/>
      <c r="G375" s="19" t="n">
        <v>0.111547450485463</v>
      </c>
      <c r="H375" s="19" t="n">
        <v>0.166053939230923</v>
      </c>
      <c r="I375" s="19" t="n">
        <v>0.175567477407858</v>
      </c>
      <c r="J375" s="19" t="n">
        <v>0.144454251433754</v>
      </c>
      <c r="K375" s="19" t="n">
        <v>0.0792776869283865</v>
      </c>
      <c r="L375" s="19" t="n">
        <v>0.0586225051715791</v>
      </c>
      <c r="M375" s="19"/>
      <c r="N375" s="19" t="n">
        <v>0.150505486251915</v>
      </c>
      <c r="O375" s="19" t="n">
        <v>0.100213221235536</v>
      </c>
      <c r="P375" s="19" t="n">
        <v>0.139952893379703</v>
      </c>
      <c r="Q375" s="19" t="n">
        <v>0.0976150320670481</v>
      </c>
      <c r="R375" s="19" t="n">
        <v>0.127489680942611</v>
      </c>
      <c r="S375" s="19"/>
      <c r="T375" s="19" t="n">
        <v>0.107113656007208</v>
      </c>
      <c r="U375" s="19" t="n">
        <v>0.107223226523471</v>
      </c>
      <c r="V375" s="19" t="n">
        <v>0.121468240598887</v>
      </c>
      <c r="W375" s="19" t="n">
        <v>0.172608891354236</v>
      </c>
      <c r="X375" s="19"/>
      <c r="Y375" s="19" t="n">
        <v>0.157000908111637</v>
      </c>
      <c r="Z375" s="19" t="n">
        <v>0.153085882504308</v>
      </c>
      <c r="AA375" s="19" t="n">
        <v>0.066421366107931</v>
      </c>
      <c r="AB375" s="19" t="n">
        <v>0.100252629128584</v>
      </c>
      <c r="AC375" s="19" t="n">
        <v>0.0855439749363664</v>
      </c>
      <c r="AD375" s="19" t="n">
        <v>0.0902053537544684</v>
      </c>
      <c r="AE375" s="19"/>
      <c r="AF375" s="19" t="n">
        <v>0.111008916235759</v>
      </c>
      <c r="AG375" s="19"/>
      <c r="AH375" s="19" t="n">
        <v>0.119302119166882</v>
      </c>
      <c r="AI375" s="19"/>
      <c r="AJ375" s="19" t="n">
        <v>0.0857208902924394</v>
      </c>
      <c r="AK375" s="19" t="n">
        <v>0.136525985051348</v>
      </c>
      <c r="AL375" s="19" t="n">
        <v>0.124650319339107</v>
      </c>
    </row>
    <row r="376">
      <c r="B376" t="s">
        <v>186</v>
      </c>
      <c r="C376" s="19" t="n">
        <v>0.0707309308888464</v>
      </c>
      <c r="D376" s="19" t="n">
        <v>0.0776948051682051</v>
      </c>
      <c r="E376" s="19" t="n">
        <v>0.0637457444842069</v>
      </c>
      <c r="F376" s="19"/>
      <c r="G376" s="19" t="n">
        <v>0.204946278609115</v>
      </c>
      <c r="H376" s="19" t="n">
        <v>0.0789947913543619</v>
      </c>
      <c r="I376" s="19" t="n">
        <v>0.0394625205509471</v>
      </c>
      <c r="J376" s="19" t="n">
        <v>0.0622316930956351</v>
      </c>
      <c r="K376" s="19" t="n">
        <v>0.0438455276467557</v>
      </c>
      <c r="L376" s="19" t="n">
        <v>0.056677189032819</v>
      </c>
      <c r="M376" s="19"/>
      <c r="N376" s="19" t="n">
        <v>0.0168321884571856</v>
      </c>
      <c r="O376" s="19" t="n">
        <v>0.106667582072361</v>
      </c>
      <c r="P376" s="19" t="n">
        <v>0.0792122231391498</v>
      </c>
      <c r="Q376" s="19" t="n">
        <v>0.0442600081733496</v>
      </c>
      <c r="R376" s="19" t="n">
        <v>0.0509621384868451</v>
      </c>
      <c r="S376" s="19"/>
      <c r="T376" s="19" t="n">
        <v>0.0601680203355956</v>
      </c>
      <c r="U376" s="19" t="n">
        <v>0.0595048891621532</v>
      </c>
      <c r="V376" s="19" t="n">
        <v>0.0738402177211605</v>
      </c>
      <c r="W376" s="19" t="n">
        <v>0.0938451627290387</v>
      </c>
      <c r="X376" s="19"/>
      <c r="Y376" s="19" t="n">
        <v>0.0768762077005792</v>
      </c>
      <c r="Z376" s="19" t="n">
        <v>0.108247464935455</v>
      </c>
      <c r="AA376" s="19" t="n">
        <v>0.0520689856742626</v>
      </c>
      <c r="AB376" s="19" t="n">
        <v>0.0442330802481983</v>
      </c>
      <c r="AC376" s="19" t="n">
        <v>0.166173091699765</v>
      </c>
      <c r="AD376" s="19" t="n">
        <v>0</v>
      </c>
      <c r="AE376" s="19"/>
      <c r="AF376" s="19" t="n">
        <v>0.0813421313069322</v>
      </c>
      <c r="AG376" s="19"/>
      <c r="AH376" s="19" t="n">
        <v>0.0707309308888464</v>
      </c>
      <c r="AI376" s="19"/>
      <c r="AJ376" s="19" t="n">
        <v>0.0660413676223991</v>
      </c>
      <c r="AK376" s="19" t="n">
        <v>0.0748528918959934</v>
      </c>
      <c r="AL376" s="19" t="n">
        <v>0.0616952185456115</v>
      </c>
    </row>
    <row r="377">
      <c r="B377" t="s">
        <v>187</v>
      </c>
      <c r="C377" s="19" t="n">
        <v>0.0786181693331779</v>
      </c>
      <c r="D377" s="19" t="n">
        <v>0.073511633858237</v>
      </c>
      <c r="E377" s="19" t="n">
        <v>0.0840125370535793</v>
      </c>
      <c r="F377" s="19"/>
      <c r="G377" s="19" t="n">
        <v>0.131310440313739</v>
      </c>
      <c r="H377" s="19" t="n">
        <v>0.0386900972005365</v>
      </c>
      <c r="I377" s="19" t="n">
        <v>0.100820362148046</v>
      </c>
      <c r="J377" s="19" t="n">
        <v>0.107994087471514</v>
      </c>
      <c r="K377" s="19" t="n">
        <v>0.100207057186596</v>
      </c>
      <c r="L377" s="19" t="n">
        <v>0.031129193241146</v>
      </c>
      <c r="M377" s="19"/>
      <c r="N377" s="19" t="n">
        <v>0.0637417489260533</v>
      </c>
      <c r="O377" s="19" t="n">
        <v>0.0664364950546528</v>
      </c>
      <c r="P377" s="19" t="n">
        <v>0.0880470358271771</v>
      </c>
      <c r="Q377" s="19" t="n">
        <v>0.0884578658682112</v>
      </c>
      <c r="R377" s="19" t="n">
        <v>0.0825311251728845</v>
      </c>
      <c r="S377" s="19"/>
      <c r="T377" s="19" t="n">
        <v>0.0721330192148095</v>
      </c>
      <c r="U377" s="19" t="n">
        <v>0.0961238731342437</v>
      </c>
      <c r="V377" s="19" t="n">
        <v>0.0697896324573738</v>
      </c>
      <c r="W377" s="19" t="n">
        <v>0.0800901644857717</v>
      </c>
      <c r="X377" s="19"/>
      <c r="Y377" s="19" t="n">
        <v>0.0796587586852843</v>
      </c>
      <c r="Z377" s="19" t="n">
        <v>0.0844796310726553</v>
      </c>
      <c r="AA377" s="19" t="n">
        <v>0.0432070039237419</v>
      </c>
      <c r="AB377" s="19" t="n">
        <v>0.0939005189663823</v>
      </c>
      <c r="AC377" s="19" t="n">
        <v>0.137379465195489</v>
      </c>
      <c r="AD377" s="19" t="n">
        <v>0.177315752777773</v>
      </c>
      <c r="AE377" s="19"/>
      <c r="AF377" s="19" t="n">
        <v>0.0722720645713812</v>
      </c>
      <c r="AG377" s="19"/>
      <c r="AH377" s="19" t="n">
        <v>0.0786181693331779</v>
      </c>
      <c r="AI377" s="19"/>
      <c r="AJ377" s="19" t="n">
        <v>0.0781059082032351</v>
      </c>
      <c r="AK377" s="19" t="n">
        <v>0.0791101403002088</v>
      </c>
      <c r="AL377" s="19" t="n">
        <v>0.0773934644808077</v>
      </c>
    </row>
    <row r="378">
      <c r="B378" t="s">
        <v>188</v>
      </c>
      <c r="C378" s="19" t="n">
        <v>0.0571011735819468</v>
      </c>
      <c r="D378" s="19" t="n">
        <v>0.0414567044677086</v>
      </c>
      <c r="E378" s="19" t="n">
        <v>0.0732441185416397</v>
      </c>
      <c r="F378" s="19"/>
      <c r="G378" s="19" t="n">
        <v>0.170672637933861</v>
      </c>
      <c r="H378" s="19" t="n">
        <v>0.035189586005783</v>
      </c>
      <c r="I378" s="19" t="n">
        <v>0.0534832422070578</v>
      </c>
      <c r="J378" s="19" t="n">
        <v>0.0792544374276625</v>
      </c>
      <c r="K378" s="19" t="n">
        <v>0.0375655584410965</v>
      </c>
      <c r="L378" s="19" t="n">
        <v>0.0250485557437688</v>
      </c>
      <c r="M378" s="19"/>
      <c r="N378" s="19" t="n">
        <v>0.0406891856550178</v>
      </c>
      <c r="O378" s="19" t="n">
        <v>0.0594267246241127</v>
      </c>
      <c r="P378" s="19" t="n">
        <v>0.0632060159754309</v>
      </c>
      <c r="Q378" s="19" t="n">
        <v>0.0703967058011675</v>
      </c>
      <c r="R378" s="19" t="n">
        <v>0.0385695482362894</v>
      </c>
      <c r="S378" s="19"/>
      <c r="T378" s="19" t="n">
        <v>0.105504406243711</v>
      </c>
      <c r="U378" s="19" t="n">
        <v>0.0604891523810533</v>
      </c>
      <c r="V378" s="19" t="n">
        <v>0.0711505644626863</v>
      </c>
      <c r="W378" s="19" t="n">
        <v>0.0118060020491554</v>
      </c>
      <c r="X378" s="19"/>
      <c r="Y378" s="19" t="n">
        <v>0.0437334953888703</v>
      </c>
      <c r="Z378" s="19" t="n">
        <v>0.178868203065576</v>
      </c>
      <c r="AA378" s="19" t="n">
        <v>0.0247389449059202</v>
      </c>
      <c r="AB378" s="19" t="n">
        <v>0.0773940557104609</v>
      </c>
      <c r="AC378" s="19" t="n">
        <v>0.172248426556065</v>
      </c>
      <c r="AD378" s="19" t="n">
        <v>0</v>
      </c>
      <c r="AE378" s="19"/>
      <c r="AF378" s="19" t="n">
        <v>0.0640678289733165</v>
      </c>
      <c r="AG378" s="19"/>
      <c r="AH378" s="19" t="n">
        <v>0.0571011735819468</v>
      </c>
      <c r="AI378" s="19"/>
      <c r="AJ378" s="19" t="n">
        <v>0.091009205257766</v>
      </c>
      <c r="AK378" s="19" t="n">
        <v>0.0393196300870655</v>
      </c>
      <c r="AL378" s="19" t="n">
        <v>0.0539237051802338</v>
      </c>
    </row>
    <row r="379">
      <c r="B379" t="s">
        <v>189</v>
      </c>
      <c r="C379" s="19" t="n">
        <v>0.10013788084989</v>
      </c>
      <c r="D379" s="19" t="n">
        <v>0.0843808163221361</v>
      </c>
      <c r="E379" s="19" t="n">
        <v>0.116485930629616</v>
      </c>
      <c r="F379" s="19"/>
      <c r="G379" s="19" t="n">
        <v>0.0614786601475325</v>
      </c>
      <c r="H379" s="19" t="n">
        <v>0.111119646212178</v>
      </c>
      <c r="I379" s="19" t="n">
        <v>0.0763038342688975</v>
      </c>
      <c r="J379" s="19" t="n">
        <v>0.116610964012697</v>
      </c>
      <c r="K379" s="19" t="n">
        <v>0.112624479474075</v>
      </c>
      <c r="L379" s="19" t="n">
        <v>0.10471710762091</v>
      </c>
      <c r="M379" s="19"/>
      <c r="N379" s="19" t="n">
        <v>0.0805798444466603</v>
      </c>
      <c r="O379" s="19" t="n">
        <v>0.0941525361032854</v>
      </c>
      <c r="P379" s="19" t="n">
        <v>0.0798367308641333</v>
      </c>
      <c r="Q379" s="19" t="n">
        <v>0.152559515057673</v>
      </c>
      <c r="R379" s="19" t="n">
        <v>0.0967337618406625</v>
      </c>
      <c r="S379" s="19"/>
      <c r="T379" s="19" t="n">
        <v>0.046694269635525</v>
      </c>
      <c r="U379" s="19" t="n">
        <v>0.118769529230319</v>
      </c>
      <c r="V379" s="19" t="n">
        <v>0.153999929383857</v>
      </c>
      <c r="W379" s="19" t="n">
        <v>0.0582692073546743</v>
      </c>
      <c r="X379" s="19"/>
      <c r="Y379" s="19" t="n">
        <v>0.0883342440796897</v>
      </c>
      <c r="Z379" s="19" t="n">
        <v>0.182809649300064</v>
      </c>
      <c r="AA379" s="19" t="n">
        <v>0.0914914987774948</v>
      </c>
      <c r="AB379" s="19" t="n">
        <v>0.119206617149224</v>
      </c>
      <c r="AC379" s="19" t="n">
        <v>0.0787311833950668</v>
      </c>
      <c r="AD379" s="19" t="n">
        <v>0.109735947634783</v>
      </c>
      <c r="AE379" s="19"/>
      <c r="AF379" s="19" t="n">
        <v>0.105724353433379</v>
      </c>
      <c r="AG379" s="19"/>
      <c r="AH379" s="19" t="n">
        <v>0.10013788084989</v>
      </c>
      <c r="AI379" s="19"/>
      <c r="AJ379" s="19" t="n">
        <v>0.139956442906477</v>
      </c>
      <c r="AK379" s="19" t="n">
        <v>0.0795272099795663</v>
      </c>
      <c r="AL379" s="19" t="n">
        <v>0.094865743297403</v>
      </c>
    </row>
    <row r="380">
      <c r="B380" t="s">
        <v>190</v>
      </c>
      <c r="C380" s="19" t="n">
        <v>0.333206563891396</v>
      </c>
      <c r="D380" s="19" t="n">
        <v>0.331594584959865</v>
      </c>
      <c r="E380" s="19" t="n">
        <v>0.335552735219862</v>
      </c>
      <c r="F380" s="19"/>
      <c r="G380" s="19" t="n">
        <v>0.106606731177374</v>
      </c>
      <c r="H380" s="19" t="n">
        <v>0.126755383732776</v>
      </c>
      <c r="I380" s="19" t="n">
        <v>0.210315916571991</v>
      </c>
      <c r="J380" s="19" t="n">
        <v>0.251696436291668</v>
      </c>
      <c r="K380" s="19" t="n">
        <v>0.520263895175179</v>
      </c>
      <c r="L380" s="19" t="n">
        <v>0.590573182870661</v>
      </c>
      <c r="M380" s="19"/>
      <c r="N380" s="19" t="n">
        <v>0.472302914322694</v>
      </c>
      <c r="O380" s="19" t="n">
        <v>0.350749762179029</v>
      </c>
      <c r="P380" s="19" t="n">
        <v>0.345625611363945</v>
      </c>
      <c r="Q380" s="19" t="n">
        <v>0.332721486136246</v>
      </c>
      <c r="R380" s="19" t="n">
        <v>0.216003927677643</v>
      </c>
      <c r="S380" s="19"/>
      <c r="T380" s="19" t="n">
        <v>0.423413149751702</v>
      </c>
      <c r="U380" s="19" t="n">
        <v>0.37798710159868</v>
      </c>
      <c r="V380" s="19" t="n">
        <v>0.287631579894086</v>
      </c>
      <c r="W380" s="19" t="n">
        <v>0.172476991457094</v>
      </c>
      <c r="X380" s="19"/>
      <c r="Y380" s="19" t="n">
        <v>0.201100021852277</v>
      </c>
      <c r="Z380" s="19" t="n">
        <v>0.25681434873738</v>
      </c>
      <c r="AA380" s="19" t="n">
        <v>0.592724701812417</v>
      </c>
      <c r="AB380" s="19" t="n">
        <v>0.288545789134908</v>
      </c>
      <c r="AC380" s="19" t="n">
        <v>0.231508219591271</v>
      </c>
      <c r="AD380" s="19" t="n">
        <v>0.499837285902713</v>
      </c>
      <c r="AE380" s="19"/>
      <c r="AF380" s="19" t="n">
        <v>0.332435385143073</v>
      </c>
      <c r="AG380" s="19"/>
      <c r="AH380" s="19" t="n">
        <v>0.333206563891396</v>
      </c>
      <c r="AI380" s="19"/>
      <c r="AJ380" s="19" t="n">
        <v>0.402798273346295</v>
      </c>
      <c r="AK380" s="19" t="n">
        <v>0.285022237132721</v>
      </c>
      <c r="AL380" s="19" t="n">
        <v>0.393301836994967</v>
      </c>
    </row>
    <row r="381">
      <c r="B381" t="s">
        <v>56</v>
      </c>
      <c r="C381" s="19" t="n">
        <v>0.0546783283694703</v>
      </c>
      <c r="D381" s="19" t="n">
        <v>0.0463155266352388</v>
      </c>
      <c r="E381" s="19" t="n">
        <v>0.0633579812659439</v>
      </c>
      <c r="F381" s="19"/>
      <c r="G381" s="19" t="n">
        <v>0.0126787959465556</v>
      </c>
      <c r="H381" s="19" t="n">
        <v>0.0225532571510449</v>
      </c>
      <c r="I381" s="19" t="n">
        <v>0.0638761079187816</v>
      </c>
      <c r="J381" s="19" t="n">
        <v>0.0614942007278316</v>
      </c>
      <c r="K381" s="19" t="n">
        <v>0.0490889654186612</v>
      </c>
      <c r="L381" s="19" t="n">
        <v>0.0876535336060767</v>
      </c>
      <c r="M381" s="19"/>
      <c r="N381" s="19" t="n">
        <v>0.0279069611025339</v>
      </c>
      <c r="O381" s="19" t="n">
        <v>0.0509786164997422</v>
      </c>
      <c r="P381" s="19" t="n">
        <v>0.0768260066817727</v>
      </c>
      <c r="Q381" s="19" t="n">
        <v>0.0617411059067124</v>
      </c>
      <c r="R381" s="19" t="n">
        <v>0.0339162983788772</v>
      </c>
      <c r="S381" s="19"/>
      <c r="T381" s="19" t="n">
        <v>0.0869128245281574</v>
      </c>
      <c r="U381" s="19" t="n">
        <v>0.0792474800140503</v>
      </c>
      <c r="V381" s="19" t="n">
        <v>0.0405205335846888</v>
      </c>
      <c r="W381" s="19" t="n">
        <v>0.0154822398068357</v>
      </c>
      <c r="X381" s="19"/>
      <c r="Y381" s="19" t="n">
        <v>0.0413873514612818</v>
      </c>
      <c r="Z381" s="19" t="n">
        <v>0.00707501885258002</v>
      </c>
      <c r="AA381" s="19" t="n">
        <v>0.0839721891480182</v>
      </c>
      <c r="AB381" s="19" t="n">
        <v>0.0938313741050563</v>
      </c>
      <c r="AC381" s="19" t="n">
        <v>0.0233688814577307</v>
      </c>
      <c r="AD381" s="19" t="n">
        <v>0.02788887467388</v>
      </c>
      <c r="AE381" s="19"/>
      <c r="AF381" s="19" t="n">
        <v>0.0595977820867749</v>
      </c>
      <c r="AG381" s="19"/>
      <c r="AH381" s="19" t="n">
        <v>0.0546783283694703</v>
      </c>
      <c r="AI381" s="19"/>
      <c r="AJ381" s="19" t="n">
        <v>0.0476581862809372</v>
      </c>
      <c r="AK381" s="19" t="n">
        <v>0.0553238222017662</v>
      </c>
      <c r="AL381" s="19" t="n">
        <v>0.0726364492988931</v>
      </c>
    </row>
    <row r="382">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row>
    <row r="383">
      <c r="B383" s="7" t="s">
        <v>193</v>
      </c>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row>
    <row r="384">
      <c r="B384" s="26" t="s">
        <v>119</v>
      </c>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row>
    <row r="385">
      <c r="B385" t="s">
        <v>183</v>
      </c>
      <c r="C385" s="19" t="n">
        <v>0.0760045788533486</v>
      </c>
      <c r="D385" s="19" t="n">
        <v>0.098303359337122</v>
      </c>
      <c r="E385" s="19" t="n">
        <v>0.0533236373467313</v>
      </c>
      <c r="F385" s="19"/>
      <c r="G385" s="19" t="n">
        <v>0.112106490228521</v>
      </c>
      <c r="H385" s="19" t="n">
        <v>0.101655617418956</v>
      </c>
      <c r="I385" s="19" t="n">
        <v>0.167508305201405</v>
      </c>
      <c r="J385" s="19" t="n">
        <v>0.0859652751179672</v>
      </c>
      <c r="K385" s="19" t="n">
        <v>0.0110499312294886</v>
      </c>
      <c r="L385" s="19" t="n">
        <v>0.0155402313876879</v>
      </c>
      <c r="M385" s="19"/>
      <c r="N385" s="19" t="n">
        <v>0.18501193637559</v>
      </c>
      <c r="O385" s="19" t="n">
        <v>0.0741325983432804</v>
      </c>
      <c r="P385" s="19" t="n">
        <v>0.054680431797406</v>
      </c>
      <c r="Q385" s="19" t="n">
        <v>0.0268980560568124</v>
      </c>
      <c r="R385" s="19" t="n">
        <v>0.107095430846427</v>
      </c>
      <c r="S385" s="19"/>
      <c r="T385" s="19" t="n">
        <v>0.0669653029893269</v>
      </c>
      <c r="U385" s="19" t="n">
        <v>0.0338052287531018</v>
      </c>
      <c r="V385" s="19" t="n">
        <v>0.0453070228973627</v>
      </c>
      <c r="W385" s="19" t="n">
        <v>0.186887851650426</v>
      </c>
      <c r="X385" s="19"/>
      <c r="Y385" s="19" t="n">
        <v>0.135817721241519</v>
      </c>
      <c r="Z385" s="19" t="n">
        <v>0</v>
      </c>
      <c r="AA385" s="19" t="n">
        <v>0.0088277400368779</v>
      </c>
      <c r="AB385" s="19" t="n">
        <v>0.0839666112487697</v>
      </c>
      <c r="AC385" s="19" t="n">
        <v>0.0372033678172893</v>
      </c>
      <c r="AD385" s="19" t="n">
        <v>0</v>
      </c>
      <c r="AE385" s="19"/>
      <c r="AF385" s="19" t="n">
        <v>0.0713449810491936</v>
      </c>
      <c r="AG385" s="19"/>
      <c r="AH385" s="19" t="n">
        <v>0.0760045788533486</v>
      </c>
      <c r="AI385" s="19"/>
      <c r="AJ385" s="19" t="n">
        <v>0.0114966453243577</v>
      </c>
      <c r="AK385" s="19" t="n">
        <v>0.119482044891785</v>
      </c>
      <c r="AL385" s="19" t="n">
        <v>0.0270631152982624</v>
      </c>
    </row>
    <row r="386">
      <c r="B386" t="s">
        <v>184</v>
      </c>
      <c r="C386" s="19" t="n">
        <v>0.0744312813731826</v>
      </c>
      <c r="D386" s="19" t="n">
        <v>0.0879178410722251</v>
      </c>
      <c r="E386" s="19" t="n">
        <v>0.0607729627632603</v>
      </c>
      <c r="F386" s="19"/>
      <c r="G386" s="19" t="n">
        <v>0.0781978548667578</v>
      </c>
      <c r="H386" s="19" t="n">
        <v>0.205955376764179</v>
      </c>
      <c r="I386" s="19" t="n">
        <v>0.104645007666759</v>
      </c>
      <c r="J386" s="19" t="n">
        <v>0.0650025940485034</v>
      </c>
      <c r="K386" s="19" t="n">
        <v>0</v>
      </c>
      <c r="L386" s="19" t="n">
        <v>0.0180696629079048</v>
      </c>
      <c r="M386" s="19"/>
      <c r="N386" s="19" t="n">
        <v>0.0590137080815989</v>
      </c>
      <c r="O386" s="19" t="n">
        <v>0.050134515306112</v>
      </c>
      <c r="P386" s="19" t="n">
        <v>0.0725917958715125</v>
      </c>
      <c r="Q386" s="19" t="n">
        <v>0.0287323835835579</v>
      </c>
      <c r="R386" s="19" t="n">
        <v>0.172959136055597</v>
      </c>
      <c r="S386" s="19"/>
      <c r="T386" s="19" t="n">
        <v>0.0273546966530582</v>
      </c>
      <c r="U386" s="19" t="n">
        <v>0.0383418783053728</v>
      </c>
      <c r="V386" s="19" t="n">
        <v>0.0495414125574159</v>
      </c>
      <c r="W386" s="19" t="n">
        <v>0.190530191038338</v>
      </c>
      <c r="X386" s="19"/>
      <c r="Y386" s="19" t="n">
        <v>0.135270811527612</v>
      </c>
      <c r="Z386" s="19" t="n">
        <v>0.0287669448162004</v>
      </c>
      <c r="AA386" s="19" t="n">
        <v>0.015419486912587</v>
      </c>
      <c r="AB386" s="19" t="n">
        <v>0.0317493266937004</v>
      </c>
      <c r="AC386" s="19" t="n">
        <v>0.0490058153197843</v>
      </c>
      <c r="AD386" s="19" t="n">
        <v>0</v>
      </c>
      <c r="AE386" s="19"/>
      <c r="AF386" s="19" t="n">
        <v>0.0582635517223406</v>
      </c>
      <c r="AG386" s="19"/>
      <c r="AH386" s="19" t="n">
        <v>0.0744312813731826</v>
      </c>
      <c r="AI386" s="19"/>
      <c r="AJ386" s="19" t="n">
        <v>0.0243867604964588</v>
      </c>
      <c r="AK386" s="19" t="n">
        <v>0.105606660882314</v>
      </c>
      <c r="AL386" s="19" t="n">
        <v>0.0510168470537616</v>
      </c>
    </row>
    <row r="387">
      <c r="B387" t="s">
        <v>185</v>
      </c>
      <c r="C387" s="19" t="n">
        <v>0.067985473960454</v>
      </c>
      <c r="D387" s="19" t="n">
        <v>0.0734952409468708</v>
      </c>
      <c r="E387" s="19" t="n">
        <v>0.0624839276277226</v>
      </c>
      <c r="F387" s="19"/>
      <c r="G387" s="19" t="n">
        <v>0.136158213967961</v>
      </c>
      <c r="H387" s="19" t="n">
        <v>0.121407712324889</v>
      </c>
      <c r="I387" s="19" t="n">
        <v>0.0745382589493027</v>
      </c>
      <c r="J387" s="19" t="n">
        <v>0.0765585977979269</v>
      </c>
      <c r="K387" s="19" t="n">
        <v>0.0397661238872911</v>
      </c>
      <c r="L387" s="19" t="n">
        <v>0.01039050238833</v>
      </c>
      <c r="M387" s="19"/>
      <c r="N387" s="19" t="n">
        <v>0.0528938558505838</v>
      </c>
      <c r="O387" s="19" t="n">
        <v>0.0798211184969721</v>
      </c>
      <c r="P387" s="19" t="n">
        <v>0.0651826639699942</v>
      </c>
      <c r="Q387" s="19" t="n">
        <v>0.049916490521925</v>
      </c>
      <c r="R387" s="19" t="n">
        <v>0.078105354996235</v>
      </c>
      <c r="S387" s="19"/>
      <c r="T387" s="19" t="n">
        <v>0.0776304137324596</v>
      </c>
      <c r="U387" s="19" t="n">
        <v>0.0167843197959267</v>
      </c>
      <c r="V387" s="19" t="n">
        <v>0.0492081393830825</v>
      </c>
      <c r="W387" s="19" t="n">
        <v>0.139053096654183</v>
      </c>
      <c r="X387" s="19"/>
      <c r="Y387" s="19" t="n">
        <v>0.105546074988565</v>
      </c>
      <c r="Z387" s="19" t="n">
        <v>0.0387988807671203</v>
      </c>
      <c r="AA387" s="19" t="n">
        <v>0.0106926535780658</v>
      </c>
      <c r="AB387" s="19" t="n">
        <v>0.108891977105703</v>
      </c>
      <c r="AC387" s="19" t="n">
        <v>0</v>
      </c>
      <c r="AD387" s="19" t="n">
        <v>0.059581158582826</v>
      </c>
      <c r="AE387" s="19"/>
      <c r="AF387" s="19" t="n">
        <v>0.0783720746905764</v>
      </c>
      <c r="AG387" s="19"/>
      <c r="AH387" s="19" t="n">
        <v>0.067985473960454</v>
      </c>
      <c r="AI387" s="19"/>
      <c r="AJ387" s="19" t="n">
        <v>0.0354500041286895</v>
      </c>
      <c r="AK387" s="19" t="n">
        <v>0.0939551635255073</v>
      </c>
      <c r="AL387" s="19" t="n">
        <v>0.0202720030678556</v>
      </c>
    </row>
    <row r="388">
      <c r="B388" t="s">
        <v>186</v>
      </c>
      <c r="C388" s="19" t="n">
        <v>0.0266178450538697</v>
      </c>
      <c r="D388" s="19" t="n">
        <v>0.0256619354047078</v>
      </c>
      <c r="E388" s="19" t="n">
        <v>0.0276524618312426</v>
      </c>
      <c r="F388" s="19"/>
      <c r="G388" s="19" t="n">
        <v>0.0126787959465556</v>
      </c>
      <c r="H388" s="19" t="n">
        <v>0.051542465975505</v>
      </c>
      <c r="I388" s="19" t="n">
        <v>0.05816650753554</v>
      </c>
      <c r="J388" s="19" t="n">
        <v>0.0356387745281151</v>
      </c>
      <c r="K388" s="19" t="n">
        <v>0.00603066027114385</v>
      </c>
      <c r="L388" s="19" t="n">
        <v>0</v>
      </c>
      <c r="M388" s="19"/>
      <c r="N388" s="19" t="n">
        <v>0.0139368209977113</v>
      </c>
      <c r="O388" s="19" t="n">
        <v>0.00963575688542245</v>
      </c>
      <c r="P388" s="19" t="n">
        <v>0.0459690112215731</v>
      </c>
      <c r="Q388" s="19" t="n">
        <v>0.0354042059074517</v>
      </c>
      <c r="R388" s="19" t="n">
        <v>0.0238190541014656</v>
      </c>
      <c r="S388" s="19"/>
      <c r="T388" s="19" t="n">
        <v>0.0131990657981514</v>
      </c>
      <c r="U388" s="19" t="n">
        <v>0.0202862090365394</v>
      </c>
      <c r="V388" s="19" t="n">
        <v>0.0207302650604528</v>
      </c>
      <c r="W388" s="19" t="n">
        <v>0.0523467522773674</v>
      </c>
      <c r="X388" s="19"/>
      <c r="Y388" s="19" t="n">
        <v>0.0391234836847414</v>
      </c>
      <c r="Z388" s="19" t="n">
        <v>0.0402680658966118</v>
      </c>
      <c r="AA388" s="19" t="n">
        <v>0</v>
      </c>
      <c r="AB388" s="19" t="n">
        <v>0.0413195684856226</v>
      </c>
      <c r="AC388" s="19" t="n">
        <v>0.0233688814577307</v>
      </c>
      <c r="AD388" s="19" t="n">
        <v>0</v>
      </c>
      <c r="AE388" s="19"/>
      <c r="AF388" s="19" t="n">
        <v>0.0255629446111135</v>
      </c>
      <c r="AG388" s="19"/>
      <c r="AH388" s="19" t="n">
        <v>0.0266178450538697</v>
      </c>
      <c r="AI388" s="19"/>
      <c r="AJ388" s="19" t="n">
        <v>0.00996279131952528</v>
      </c>
      <c r="AK388" s="19" t="n">
        <v>0.0365252247533359</v>
      </c>
      <c r="AL388" s="19" t="n">
        <v>0.0214919611273084</v>
      </c>
    </row>
    <row r="389">
      <c r="B389" t="s">
        <v>187</v>
      </c>
      <c r="C389" s="19" t="n">
        <v>0.0481462113429085</v>
      </c>
      <c r="D389" s="19" t="n">
        <v>0.0485830904444059</v>
      </c>
      <c r="E389" s="19" t="n">
        <v>0.0457130708467164</v>
      </c>
      <c r="F389" s="19"/>
      <c r="G389" s="19" t="n">
        <v>0.096385349492728</v>
      </c>
      <c r="H389" s="19" t="n">
        <v>0.0791353627136282</v>
      </c>
      <c r="I389" s="19" t="n">
        <v>0.060095005712695</v>
      </c>
      <c r="J389" s="19" t="n">
        <v>0.0600271583937621</v>
      </c>
      <c r="K389" s="19" t="n">
        <v>0.0174556088211737</v>
      </c>
      <c r="L389" s="19" t="n">
        <v>0.01039050238833</v>
      </c>
      <c r="M389" s="19"/>
      <c r="N389" s="19" t="n">
        <v>0.00681004145490664</v>
      </c>
      <c r="O389" s="19" t="n">
        <v>0.0366287763239933</v>
      </c>
      <c r="P389" s="19" t="n">
        <v>0.0403566361316609</v>
      </c>
      <c r="Q389" s="19" t="n">
        <v>0.0656053202338055</v>
      </c>
      <c r="R389" s="19" t="n">
        <v>0.0820819861772008</v>
      </c>
      <c r="S389" s="19"/>
      <c r="T389" s="19" t="n">
        <v>0.0472793439665199</v>
      </c>
      <c r="U389" s="19" t="n">
        <v>0.0416939838596156</v>
      </c>
      <c r="V389" s="19" t="n">
        <v>0.0506280272077314</v>
      </c>
      <c r="W389" s="19" t="n">
        <v>0.0563425348953853</v>
      </c>
      <c r="X389" s="19"/>
      <c r="Y389" s="19" t="n">
        <v>0.0542520818775414</v>
      </c>
      <c r="Z389" s="19" t="n">
        <v>0.0828755905884158</v>
      </c>
      <c r="AA389" s="19" t="n">
        <v>0.00886658574698534</v>
      </c>
      <c r="AB389" s="19" t="n">
        <v>0.0618683216243605</v>
      </c>
      <c r="AC389" s="19" t="n">
        <v>0.136304291301934</v>
      </c>
      <c r="AD389" s="19" t="n">
        <v>0</v>
      </c>
      <c r="AE389" s="19"/>
      <c r="AF389" s="19" t="n">
        <v>0.0464417946188482</v>
      </c>
      <c r="AG389" s="19"/>
      <c r="AH389" s="19" t="n">
        <v>0.0481462113429085</v>
      </c>
      <c r="AI389" s="19"/>
      <c r="AJ389" s="19" t="n">
        <v>0.0403717269842869</v>
      </c>
      <c r="AK389" s="19" t="n">
        <v>0.0535896270521487</v>
      </c>
      <c r="AL389" s="19" t="n">
        <v>0.0410880278422092</v>
      </c>
    </row>
    <row r="390">
      <c r="B390" t="s">
        <v>188</v>
      </c>
      <c r="C390" s="19" t="n">
        <v>0.033606843210659</v>
      </c>
      <c r="D390" s="19" t="n">
        <v>0.029769844729273</v>
      </c>
      <c r="E390" s="19" t="n">
        <v>0.0376069910325995</v>
      </c>
      <c r="F390" s="19"/>
      <c r="G390" s="19" t="n">
        <v>0.0907370273928941</v>
      </c>
      <c r="H390" s="19" t="n">
        <v>0.0415943403276583</v>
      </c>
      <c r="I390" s="19" t="n">
        <v>0.0421526084420673</v>
      </c>
      <c r="J390" s="19" t="n">
        <v>0.0373776765512666</v>
      </c>
      <c r="K390" s="19" t="n">
        <v>0.0228317862938784</v>
      </c>
      <c r="L390" s="19" t="n">
        <v>0.00253859011367994</v>
      </c>
      <c r="M390" s="19"/>
      <c r="N390" s="19" t="n">
        <v>0</v>
      </c>
      <c r="O390" s="19" t="n">
        <v>0.0271922437581908</v>
      </c>
      <c r="P390" s="19" t="n">
        <v>0.0312008106144269</v>
      </c>
      <c r="Q390" s="19" t="n">
        <v>0.0394765972555328</v>
      </c>
      <c r="R390" s="19" t="n">
        <v>0.0588373895500888</v>
      </c>
      <c r="S390" s="19"/>
      <c r="T390" s="19" t="n">
        <v>0.0172413873728936</v>
      </c>
      <c r="U390" s="19" t="n">
        <v>0.0455745021542953</v>
      </c>
      <c r="V390" s="19" t="n">
        <v>0.0451691334154947</v>
      </c>
      <c r="W390" s="19" t="n">
        <v>0.0189377839508564</v>
      </c>
      <c r="X390" s="19"/>
      <c r="Y390" s="19" t="n">
        <v>0.0367603516647213</v>
      </c>
      <c r="Z390" s="19" t="n">
        <v>0.0994378372764282</v>
      </c>
      <c r="AA390" s="19" t="n">
        <v>0.00216626935620291</v>
      </c>
      <c r="AB390" s="19" t="n">
        <v>0.0207862921435884</v>
      </c>
      <c r="AC390" s="19" t="n">
        <v>0.110562681040302</v>
      </c>
      <c r="AD390" s="19" t="n">
        <v>0.030582818007567</v>
      </c>
      <c r="AE390" s="19"/>
      <c r="AF390" s="19" t="n">
        <v>0.0384666256790618</v>
      </c>
      <c r="AG390" s="19"/>
      <c r="AH390" s="19" t="n">
        <v>0.033606843210659</v>
      </c>
      <c r="AI390" s="19"/>
      <c r="AJ390" s="19" t="n">
        <v>0.0256674277072177</v>
      </c>
      <c r="AK390" s="19" t="n">
        <v>0.0391231918274568</v>
      </c>
      <c r="AL390" s="19" t="n">
        <v>0.0266413751631118</v>
      </c>
    </row>
    <row r="391">
      <c r="B391" t="s">
        <v>189</v>
      </c>
      <c r="C391" s="19" t="n">
        <v>0.065215901472615</v>
      </c>
      <c r="D391" s="19" t="n">
        <v>0.0506936150579484</v>
      </c>
      <c r="E391" s="19" t="n">
        <v>0.0802263805336233</v>
      </c>
      <c r="F391" s="19"/>
      <c r="G391" s="19" t="n">
        <v>0.086835724330745</v>
      </c>
      <c r="H391" s="19" t="n">
        <v>0.135073324364502</v>
      </c>
      <c r="I391" s="19" t="n">
        <v>0.0801027918765623</v>
      </c>
      <c r="J391" s="19" t="n">
        <v>0.0776033940012104</v>
      </c>
      <c r="K391" s="19" t="n">
        <v>0.0304460653852208</v>
      </c>
      <c r="L391" s="19" t="n">
        <v>0.0114430343807179</v>
      </c>
      <c r="M391" s="19"/>
      <c r="N391" s="19" t="n">
        <v>0.0283899090939238</v>
      </c>
      <c r="O391" s="19" t="n">
        <v>0.0400855782131203</v>
      </c>
      <c r="P391" s="19" t="n">
        <v>0.0675465253276389</v>
      </c>
      <c r="Q391" s="19" t="n">
        <v>0.0766184551425218</v>
      </c>
      <c r="R391" s="19" t="n">
        <v>0.111086524792488</v>
      </c>
      <c r="S391" s="19"/>
      <c r="T391" s="19" t="n">
        <v>0.0238631203714032</v>
      </c>
      <c r="U391" s="19" t="n">
        <v>0.0880392552976739</v>
      </c>
      <c r="V391" s="19" t="n">
        <v>0.0907612226650802</v>
      </c>
      <c r="W391" s="19" t="n">
        <v>0.0464999465595027</v>
      </c>
      <c r="X391" s="19"/>
      <c r="Y391" s="19" t="n">
        <v>0.0818210026331635</v>
      </c>
      <c r="Z391" s="19" t="n">
        <v>0.117734162205049</v>
      </c>
      <c r="AA391" s="19" t="n">
        <v>0.0140307462388524</v>
      </c>
      <c r="AB391" s="19" t="n">
        <v>0.0588488591880383</v>
      </c>
      <c r="AC391" s="19" t="n">
        <v>0.165132589457112</v>
      </c>
      <c r="AD391" s="19" t="n">
        <v>0.00866009502979086</v>
      </c>
      <c r="AE391" s="19"/>
      <c r="AF391" s="19" t="n">
        <v>0.0523555592995682</v>
      </c>
      <c r="AG391" s="19"/>
      <c r="AH391" s="19" t="n">
        <v>0.065215901472615</v>
      </c>
      <c r="AI391" s="19"/>
      <c r="AJ391" s="19" t="n">
        <v>0.0621599771147238</v>
      </c>
      <c r="AK391" s="19" t="n">
        <v>0.0675913922025677</v>
      </c>
      <c r="AL391" s="19" t="n">
        <v>0.0610975758253589</v>
      </c>
    </row>
    <row r="392">
      <c r="B392" t="s">
        <v>190</v>
      </c>
      <c r="C392" s="19" t="n">
        <v>0.552695443222042</v>
      </c>
      <c r="D392" s="19" t="n">
        <v>0.532040188709637</v>
      </c>
      <c r="E392" s="19" t="n">
        <v>0.575004540266882</v>
      </c>
      <c r="F392" s="19"/>
      <c r="G392" s="19" t="n">
        <v>0.35919558426699</v>
      </c>
      <c r="H392" s="19" t="n">
        <v>0.231932317442452</v>
      </c>
      <c r="I392" s="19" t="n">
        <v>0.371985555267924</v>
      </c>
      <c r="J392" s="19" t="n">
        <v>0.507786636592762</v>
      </c>
      <c r="K392" s="19" t="n">
        <v>0.801712931122725</v>
      </c>
      <c r="L392" s="19" t="n">
        <v>0.84753109548841</v>
      </c>
      <c r="M392" s="19"/>
      <c r="N392" s="19" t="n">
        <v>0.591836220050008</v>
      </c>
      <c r="O392" s="19" t="n">
        <v>0.624757527265563</v>
      </c>
      <c r="P392" s="19" t="n">
        <v>0.542050019484682</v>
      </c>
      <c r="Q392" s="19" t="n">
        <v>0.623754695166922</v>
      </c>
      <c r="R392" s="19" t="n">
        <v>0.3539102229172</v>
      </c>
      <c r="S392" s="19"/>
      <c r="T392" s="19" t="n">
        <v>0.689696894864745</v>
      </c>
      <c r="U392" s="19" t="n">
        <v>0.632214854060722</v>
      </c>
      <c r="V392" s="19" t="n">
        <v>0.609521285152087</v>
      </c>
      <c r="W392" s="19" t="n">
        <v>0.286992416130459</v>
      </c>
      <c r="X392" s="19"/>
      <c r="Y392" s="19" t="n">
        <v>0.367342549801421</v>
      </c>
      <c r="Z392" s="19" t="n">
        <v>0.507966423525327</v>
      </c>
      <c r="AA392" s="19" t="n">
        <v>0.872682048186598</v>
      </c>
      <c r="AB392" s="19" t="n">
        <v>0.527880434017912</v>
      </c>
      <c r="AC392" s="19" t="n">
        <v>0.455053492148118</v>
      </c>
      <c r="AD392" s="19" t="n">
        <v>0.82004044454655</v>
      </c>
      <c r="AE392" s="19"/>
      <c r="AF392" s="19" t="n">
        <v>0.570732970518025</v>
      </c>
      <c r="AG392" s="19"/>
      <c r="AH392" s="19" t="n">
        <v>0.552695443222042</v>
      </c>
      <c r="AI392" s="19"/>
      <c r="AJ392" s="19" t="n">
        <v>0.743456765729519</v>
      </c>
      <c r="AK392" s="19" t="n">
        <v>0.42788677334943</v>
      </c>
      <c r="AL392" s="19" t="n">
        <v>0.675986821103398</v>
      </c>
    </row>
    <row r="393">
      <c r="B393" t="s">
        <v>56</v>
      </c>
      <c r="C393" s="19" t="n">
        <v>0.0552964215109205</v>
      </c>
      <c r="D393" s="19" t="n">
        <v>0.0535348842978103</v>
      </c>
      <c r="E393" s="19" t="n">
        <v>0.0572160277512223</v>
      </c>
      <c r="F393" s="19"/>
      <c r="G393" s="19" t="n">
        <v>0.0277049595068478</v>
      </c>
      <c r="H393" s="19" t="n">
        <v>0.0317034826682309</v>
      </c>
      <c r="I393" s="19" t="n">
        <v>0.0408059593477447</v>
      </c>
      <c r="J393" s="19" t="n">
        <v>0.0540398929684859</v>
      </c>
      <c r="K393" s="19" t="n">
        <v>0.0707068929890787</v>
      </c>
      <c r="L393" s="19" t="n">
        <v>0.0840963809449397</v>
      </c>
      <c r="M393" s="19"/>
      <c r="N393" s="19" t="n">
        <v>0.0621075080956782</v>
      </c>
      <c r="O393" s="19" t="n">
        <v>0.0576118854073462</v>
      </c>
      <c r="P393" s="19" t="n">
        <v>0.080422105581106</v>
      </c>
      <c r="Q393" s="19" t="n">
        <v>0.0535937961314709</v>
      </c>
      <c r="R393" s="19" t="n">
        <v>0.012104900563298</v>
      </c>
      <c r="S393" s="19"/>
      <c r="T393" s="19" t="n">
        <v>0.0367697742514425</v>
      </c>
      <c r="U393" s="19" t="n">
        <v>0.0832597687367521</v>
      </c>
      <c r="V393" s="19" t="n">
        <v>0.039133491661293</v>
      </c>
      <c r="W393" s="19" t="n">
        <v>0.022409426843481</v>
      </c>
      <c r="X393" s="19"/>
      <c r="Y393" s="19" t="n">
        <v>0.044065922580715</v>
      </c>
      <c r="Z393" s="19" t="n">
        <v>0.0841520949248481</v>
      </c>
      <c r="AA393" s="19" t="n">
        <v>0.0673144699438304</v>
      </c>
      <c r="AB393" s="19" t="n">
        <v>0.0646886094923056</v>
      </c>
      <c r="AC393" s="19" t="n">
        <v>0.0233688814577307</v>
      </c>
      <c r="AD393" s="19" t="n">
        <v>0.0811354838332658</v>
      </c>
      <c r="AE393" s="19"/>
      <c r="AF393" s="19" t="n">
        <v>0.0584594978112728</v>
      </c>
      <c r="AG393" s="19"/>
      <c r="AH393" s="19" t="n">
        <v>0.0552964215109205</v>
      </c>
      <c r="AI393" s="19"/>
      <c r="AJ393" s="19" t="n">
        <v>0.0470479011952212</v>
      </c>
      <c r="AK393" s="19" t="n">
        <v>0.0562399215154543</v>
      </c>
      <c r="AL393" s="19" t="n">
        <v>0.0753422735187337</v>
      </c>
    </row>
    <row r="394">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row>
    <row r="395">
      <c r="B395" s="7" t="s">
        <v>194</v>
      </c>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row>
    <row r="396">
      <c r="B396" s="26" t="s">
        <v>119</v>
      </c>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row>
    <row r="397">
      <c r="B397" t="s">
        <v>183</v>
      </c>
      <c r="C397" s="19" t="n">
        <v>0.128068435415512</v>
      </c>
      <c r="D397" s="19" t="n">
        <v>0.161147057220543</v>
      </c>
      <c r="E397" s="19" t="n">
        <v>0.0906374963889357</v>
      </c>
      <c r="F397" s="19"/>
      <c r="G397" s="19" t="n">
        <v>0.181857972407628</v>
      </c>
      <c r="H397" s="19" t="n">
        <v>0.132298692416076</v>
      </c>
      <c r="I397" s="19" t="n">
        <v>0.163479849486061</v>
      </c>
      <c r="J397" s="19" t="n">
        <v>0.150906027365965</v>
      </c>
      <c r="K397" s="19" t="n">
        <v>0</v>
      </c>
      <c r="L397" s="19" t="n">
        <v>0</v>
      </c>
      <c r="M397" s="19"/>
      <c r="N397" s="19" t="n">
        <v>0.187900872082775</v>
      </c>
      <c r="O397" s="19" t="n">
        <v>0.188070542342835</v>
      </c>
      <c r="P397" s="19" t="n">
        <v>0.0649636109198909</v>
      </c>
      <c r="Q397" s="19" t="n">
        <v>0.0557023272948007</v>
      </c>
      <c r="R397" s="19" t="n">
        <v>0.167879601802084</v>
      </c>
      <c r="S397" s="19"/>
      <c r="T397" s="19" t="n">
        <v>0</v>
      </c>
      <c r="U397" s="19" t="n">
        <v>0.0602367793794602</v>
      </c>
      <c r="V397" s="19" t="n">
        <v>0.0939489878392473</v>
      </c>
      <c r="W397" s="19" t="n">
        <v>0.226223414420028</v>
      </c>
      <c r="X397" s="19"/>
      <c r="Y397" s="19" t="n">
        <v>0.145497912898378</v>
      </c>
      <c r="Z397" s="19" t="n">
        <v>0.0149672602259881</v>
      </c>
      <c r="AA397" s="19" t="s">
        <v>89</v>
      </c>
      <c r="AB397" s="19" t="s">
        <v>89</v>
      </c>
      <c r="AC397" s="19" t="s">
        <v>89</v>
      </c>
      <c r="AD397" s="19" t="s">
        <v>89</v>
      </c>
      <c r="AE397" s="19"/>
      <c r="AF397" s="19" t="n">
        <v>0.111844690342483</v>
      </c>
      <c r="AG397" s="19"/>
      <c r="AH397" s="19" t="n">
        <v>0.128068435415512</v>
      </c>
      <c r="AI397" s="19"/>
      <c r="AJ397" s="19" t="n">
        <v>0.0390496597563034</v>
      </c>
      <c r="AK397" s="19" t="n">
        <v>0.172820259176318</v>
      </c>
      <c r="AL397" s="19" t="n">
        <v>0.057470538372985</v>
      </c>
    </row>
    <row r="398">
      <c r="B398" t="s">
        <v>184</v>
      </c>
      <c r="C398" s="19" t="n">
        <v>0.152334739095388</v>
      </c>
      <c r="D398" s="19" t="n">
        <v>0.200807254967402</v>
      </c>
      <c r="E398" s="19" t="n">
        <v>0.0973367728748975</v>
      </c>
      <c r="F398" s="19"/>
      <c r="G398" s="19" t="n">
        <v>0.280493802943372</v>
      </c>
      <c r="H398" s="19" t="n">
        <v>0.215959580431082</v>
      </c>
      <c r="I398" s="19" t="n">
        <v>0.210059560380125</v>
      </c>
      <c r="J398" s="19" t="n">
        <v>0.0656913660924793</v>
      </c>
      <c r="K398" s="19" t="n">
        <v>0.0195585256727214</v>
      </c>
      <c r="L398" s="19" t="n">
        <v>0</v>
      </c>
      <c r="M398" s="19"/>
      <c r="N398" s="19" t="n">
        <v>0.369392061371251</v>
      </c>
      <c r="O398" s="19" t="n">
        <v>0.113871905067635</v>
      </c>
      <c r="P398" s="19" t="n">
        <v>0.136504851643787</v>
      </c>
      <c r="Q398" s="19" t="n">
        <v>0.151829049185617</v>
      </c>
      <c r="R398" s="19" t="n">
        <v>0.144322433654913</v>
      </c>
      <c r="S398" s="19"/>
      <c r="T398" s="19" t="n">
        <v>0</v>
      </c>
      <c r="U398" s="19" t="n">
        <v>0.091477864055302</v>
      </c>
      <c r="V398" s="19" t="n">
        <v>0.123837543981624</v>
      </c>
      <c r="W398" s="19" t="n">
        <v>0.250108077663491</v>
      </c>
      <c r="X398" s="19"/>
      <c r="Y398" s="19" t="n">
        <v>0.161095355330628</v>
      </c>
      <c r="Z398" s="19" t="n">
        <v>0.0954864490325293</v>
      </c>
      <c r="AA398" s="19" t="s">
        <v>89</v>
      </c>
      <c r="AB398" s="19" t="s">
        <v>89</v>
      </c>
      <c r="AC398" s="19" t="s">
        <v>89</v>
      </c>
      <c r="AD398" s="19" t="s">
        <v>89</v>
      </c>
      <c r="AE398" s="19"/>
      <c r="AF398" s="19" t="n">
        <v>0.149264896197368</v>
      </c>
      <c r="AG398" s="19"/>
      <c r="AH398" s="19" t="n">
        <v>0.152334739095388</v>
      </c>
      <c r="AI398" s="19"/>
      <c r="AJ398" s="19" t="n">
        <v>0.06492424807043</v>
      </c>
      <c r="AK398" s="19" t="n">
        <v>0.200310584012867</v>
      </c>
      <c r="AL398" s="19" t="n">
        <v>0.0558178000511788</v>
      </c>
    </row>
    <row r="399">
      <c r="B399" t="s">
        <v>185</v>
      </c>
      <c r="C399" s="19" t="n">
        <v>0.127443547377924</v>
      </c>
      <c r="D399" s="19" t="n">
        <v>0.146995523509639</v>
      </c>
      <c r="E399" s="19" t="n">
        <v>0.10553530183899</v>
      </c>
      <c r="F399" s="19"/>
      <c r="G399" s="19" t="n">
        <v>0.168492983221432</v>
      </c>
      <c r="H399" s="19" t="n">
        <v>0.190204116374856</v>
      </c>
      <c r="I399" s="19" t="n">
        <v>0.0824183908946771</v>
      </c>
      <c r="J399" s="19" t="n">
        <v>0.0978819154042415</v>
      </c>
      <c r="K399" s="19" t="n">
        <v>0.1084291168371</v>
      </c>
      <c r="L399" s="19" t="n">
        <v>0.205770538202424</v>
      </c>
      <c r="M399" s="19"/>
      <c r="N399" s="19" t="n">
        <v>0</v>
      </c>
      <c r="O399" s="19" t="n">
        <v>0.099679894231459</v>
      </c>
      <c r="P399" s="19" t="n">
        <v>0.140215025672109</v>
      </c>
      <c r="Q399" s="19" t="n">
        <v>0.125510094183378</v>
      </c>
      <c r="R399" s="19" t="n">
        <v>0.18486221673607</v>
      </c>
      <c r="S399" s="19"/>
      <c r="T399" s="19" t="n">
        <v>0.118974000956422</v>
      </c>
      <c r="U399" s="19" t="n">
        <v>0.0757707530192045</v>
      </c>
      <c r="V399" s="19" t="n">
        <v>0.138243539093383</v>
      </c>
      <c r="W399" s="19" t="n">
        <v>0.159654639143659</v>
      </c>
      <c r="X399" s="19"/>
      <c r="Y399" s="19" t="n">
        <v>0.134351043252147</v>
      </c>
      <c r="Z399" s="19" t="n">
        <v>0.0826202931088686</v>
      </c>
      <c r="AA399" s="19" t="s">
        <v>89</v>
      </c>
      <c r="AB399" s="19" t="s">
        <v>89</v>
      </c>
      <c r="AC399" s="19" t="s">
        <v>89</v>
      </c>
      <c r="AD399" s="19" t="s">
        <v>89</v>
      </c>
      <c r="AE399" s="19"/>
      <c r="AF399" s="19" t="n">
        <v>0.149229910279081</v>
      </c>
      <c r="AG399" s="19"/>
      <c r="AH399" s="19" t="n">
        <v>0.127443547377924</v>
      </c>
      <c r="AI399" s="19"/>
      <c r="AJ399" s="19" t="n">
        <v>0.0750316540091155</v>
      </c>
      <c r="AK399" s="19" t="n">
        <v>0.151028728260422</v>
      </c>
      <c r="AL399" s="19" t="n">
        <v>0.104513807460102</v>
      </c>
    </row>
    <row r="400">
      <c r="B400" t="s">
        <v>186</v>
      </c>
      <c r="C400" s="19" t="n">
        <v>0.0634753159332012</v>
      </c>
      <c r="D400" s="19" t="n">
        <v>0.0692575236562945</v>
      </c>
      <c r="E400" s="19" t="n">
        <v>0.0529243487245276</v>
      </c>
      <c r="F400" s="19"/>
      <c r="G400" s="19" t="n">
        <v>0.0288103006445655</v>
      </c>
      <c r="H400" s="19" t="n">
        <v>0.0608220942823575</v>
      </c>
      <c r="I400" s="19" t="n">
        <v>0.0906198574119009</v>
      </c>
      <c r="J400" s="19" t="n">
        <v>0.0766095237039408</v>
      </c>
      <c r="K400" s="19" t="n">
        <v>0</v>
      </c>
      <c r="L400" s="19" t="n">
        <v>0.326809282255196</v>
      </c>
      <c r="M400" s="19"/>
      <c r="N400" s="19" t="n">
        <v>0.0512367758980821</v>
      </c>
      <c r="O400" s="19" t="n">
        <v>0.0453334731441776</v>
      </c>
      <c r="P400" s="19" t="n">
        <v>0.0989080975720169</v>
      </c>
      <c r="Q400" s="19" t="n">
        <v>0.0472534867903397</v>
      </c>
      <c r="R400" s="19" t="n">
        <v>0.0682489443129607</v>
      </c>
      <c r="S400" s="19"/>
      <c r="T400" s="19" t="n">
        <v>0.0353713690916458</v>
      </c>
      <c r="U400" s="19" t="n">
        <v>0.085251010848626</v>
      </c>
      <c r="V400" s="19" t="n">
        <v>0.0459886055643972</v>
      </c>
      <c r="W400" s="19" t="n">
        <v>0.0530172380421203</v>
      </c>
      <c r="X400" s="19"/>
      <c r="Y400" s="19" t="n">
        <v>0.065277855598442</v>
      </c>
      <c r="Z400" s="19" t="n">
        <v>0.0517785020347422</v>
      </c>
      <c r="AA400" s="19" t="s">
        <v>89</v>
      </c>
      <c r="AB400" s="19" t="s">
        <v>89</v>
      </c>
      <c r="AC400" s="19" t="s">
        <v>89</v>
      </c>
      <c r="AD400" s="19" t="s">
        <v>89</v>
      </c>
      <c r="AE400" s="19"/>
      <c r="AF400" s="19" t="n">
        <v>0.0510734985827577</v>
      </c>
      <c r="AG400" s="19"/>
      <c r="AH400" s="19" t="n">
        <v>0.0634753159332012</v>
      </c>
      <c r="AI400" s="19"/>
      <c r="AJ400" s="19" t="n">
        <v>0.0365284155900597</v>
      </c>
      <c r="AK400" s="19" t="n">
        <v>0.0689566935774969</v>
      </c>
      <c r="AL400" s="19" t="n">
        <v>0.0964961635947144</v>
      </c>
    </row>
    <row r="401">
      <c r="B401" t="s">
        <v>187</v>
      </c>
      <c r="C401" s="19" t="n">
        <v>0.07843557322477</v>
      </c>
      <c r="D401" s="19" t="n">
        <v>0.0707186147560194</v>
      </c>
      <c r="E401" s="19" t="n">
        <v>0.0876206056054065</v>
      </c>
      <c r="F401" s="19"/>
      <c r="G401" s="19" t="n">
        <v>0.120634854602413</v>
      </c>
      <c r="H401" s="19" t="n">
        <v>0.0726053375822987</v>
      </c>
      <c r="I401" s="19" t="n">
        <v>0.0719237957789396</v>
      </c>
      <c r="J401" s="19" t="n">
        <v>0.0871819854771347</v>
      </c>
      <c r="K401" s="19" t="n">
        <v>0.0671837144113912</v>
      </c>
      <c r="L401" s="19" t="n">
        <v>0</v>
      </c>
      <c r="M401" s="19"/>
      <c r="N401" s="19" t="n">
        <v>0</v>
      </c>
      <c r="O401" s="19" t="n">
        <v>0.0930998781123678</v>
      </c>
      <c r="P401" s="19" t="n">
        <v>0.0748825595461154</v>
      </c>
      <c r="Q401" s="19" t="n">
        <v>0.0887863883038701</v>
      </c>
      <c r="R401" s="19" t="n">
        <v>0.0800769293079485</v>
      </c>
      <c r="S401" s="19"/>
      <c r="T401" s="19" t="n">
        <v>0.271291827471516</v>
      </c>
      <c r="U401" s="19" t="n">
        <v>0.130700145000835</v>
      </c>
      <c r="V401" s="19" t="n">
        <v>0.0699576024120548</v>
      </c>
      <c r="W401" s="19" t="n">
        <v>0.0478030622111014</v>
      </c>
      <c r="X401" s="19"/>
      <c r="Y401" s="19" t="n">
        <v>0.0780328615804263</v>
      </c>
      <c r="Z401" s="19" t="n">
        <v>0.0810487990247146</v>
      </c>
      <c r="AA401" s="19" t="s">
        <v>89</v>
      </c>
      <c r="AB401" s="19" t="s">
        <v>89</v>
      </c>
      <c r="AC401" s="19" t="s">
        <v>89</v>
      </c>
      <c r="AD401" s="19" t="s">
        <v>89</v>
      </c>
      <c r="AE401" s="19"/>
      <c r="AF401" s="19" t="n">
        <v>0.0731956853487691</v>
      </c>
      <c r="AG401" s="19"/>
      <c r="AH401" s="19" t="n">
        <v>0.07843557322477</v>
      </c>
      <c r="AI401" s="19"/>
      <c r="AJ401" s="19" t="n">
        <v>0.0692053878147188</v>
      </c>
      <c r="AK401" s="19" t="n">
        <v>0.0738522241732587</v>
      </c>
      <c r="AL401" s="19" t="n">
        <v>0.133317052933297</v>
      </c>
    </row>
    <row r="402">
      <c r="B402" t="s">
        <v>188</v>
      </c>
      <c r="C402" s="19" t="n">
        <v>0.0507977279700913</v>
      </c>
      <c r="D402" s="19" t="n">
        <v>0.0375569104877425</v>
      </c>
      <c r="E402" s="19" t="n">
        <v>0.0662072914289631</v>
      </c>
      <c r="F402" s="19"/>
      <c r="G402" s="19" t="n">
        <v>0.0557390911801355</v>
      </c>
      <c r="H402" s="19" t="n">
        <v>0.0351098996837471</v>
      </c>
      <c r="I402" s="19" t="n">
        <v>0.0551150100927854</v>
      </c>
      <c r="J402" s="19" t="n">
        <v>0.0365119505835717</v>
      </c>
      <c r="K402" s="19" t="n">
        <v>0.0852602073303151</v>
      </c>
      <c r="L402" s="19" t="n">
        <v>0.161102615903733</v>
      </c>
      <c r="M402" s="19"/>
      <c r="N402" s="19" t="n">
        <v>0.0145086482281555</v>
      </c>
      <c r="O402" s="19" t="n">
        <v>0.0425446365176442</v>
      </c>
      <c r="P402" s="19" t="n">
        <v>0.0654266984717279</v>
      </c>
      <c r="Q402" s="19" t="n">
        <v>0.0669815260260432</v>
      </c>
      <c r="R402" s="19" t="n">
        <v>0.042663252734076</v>
      </c>
      <c r="S402" s="19"/>
      <c r="T402" s="19" t="n">
        <v>0.0719359937738056</v>
      </c>
      <c r="U402" s="19" t="n">
        <v>0.0631930096040287</v>
      </c>
      <c r="V402" s="19" t="n">
        <v>0.0447724925323516</v>
      </c>
      <c r="W402" s="19" t="n">
        <v>0.0439174778634943</v>
      </c>
      <c r="X402" s="19"/>
      <c r="Y402" s="19" t="n">
        <v>0.0444797117827959</v>
      </c>
      <c r="Z402" s="19" t="n">
        <v>0.091795804725518</v>
      </c>
      <c r="AA402" s="19" t="s">
        <v>89</v>
      </c>
      <c r="AB402" s="19" t="s">
        <v>89</v>
      </c>
      <c r="AC402" s="19" t="s">
        <v>89</v>
      </c>
      <c r="AD402" s="19" t="s">
        <v>89</v>
      </c>
      <c r="AE402" s="19"/>
      <c r="AF402" s="19" t="n">
        <v>0.069696782764844</v>
      </c>
      <c r="AG402" s="19"/>
      <c r="AH402" s="19" t="n">
        <v>0.0507977279700913</v>
      </c>
      <c r="AI402" s="19"/>
      <c r="AJ402" s="19" t="n">
        <v>0.038154473596554</v>
      </c>
      <c r="AK402" s="19" t="n">
        <v>0.054121064943469</v>
      </c>
      <c r="AL402" s="19" t="n">
        <v>0.0612227420970631</v>
      </c>
    </row>
    <row r="403">
      <c r="B403" t="s">
        <v>189</v>
      </c>
      <c r="C403" s="19" t="n">
        <v>0.0747727962317507</v>
      </c>
      <c r="D403" s="19" t="n">
        <v>0.0632754094212447</v>
      </c>
      <c r="E403" s="19" t="n">
        <v>0.088281533238841</v>
      </c>
      <c r="F403" s="19"/>
      <c r="G403" s="19" t="n">
        <v>0.0261463651826165</v>
      </c>
      <c r="H403" s="19" t="n">
        <v>0.0485069406331335</v>
      </c>
      <c r="I403" s="19" t="n">
        <v>0.0766907951272728</v>
      </c>
      <c r="J403" s="19" t="n">
        <v>0.0967419998058336</v>
      </c>
      <c r="K403" s="19" t="n">
        <v>0.0936074759165056</v>
      </c>
      <c r="L403" s="19" t="n">
        <v>0.306317563638646</v>
      </c>
      <c r="M403" s="19"/>
      <c r="N403" s="19" t="n">
        <v>0.0881796096685516</v>
      </c>
      <c r="O403" s="19" t="n">
        <v>0.0469516475051509</v>
      </c>
      <c r="P403" s="19" t="n">
        <v>0.0255366833801919</v>
      </c>
      <c r="Q403" s="19" t="n">
        <v>0.105337451785699</v>
      </c>
      <c r="R403" s="19" t="n">
        <v>0.118954968773519</v>
      </c>
      <c r="S403" s="19"/>
      <c r="T403" s="19" t="n">
        <v>0.044235657005455</v>
      </c>
      <c r="U403" s="19" t="n">
        <v>0.0501120511153197</v>
      </c>
      <c r="V403" s="19" t="n">
        <v>0.159227727587114</v>
      </c>
      <c r="W403" s="19" t="n">
        <v>0.056792364599871</v>
      </c>
      <c r="X403" s="19"/>
      <c r="Y403" s="19" t="n">
        <v>0.0747768270498538</v>
      </c>
      <c r="Z403" s="19" t="n">
        <v>0.0747466399534059</v>
      </c>
      <c r="AA403" s="19" t="s">
        <v>89</v>
      </c>
      <c r="AB403" s="19" t="s">
        <v>89</v>
      </c>
      <c r="AC403" s="19" t="s">
        <v>89</v>
      </c>
      <c r="AD403" s="19" t="s">
        <v>89</v>
      </c>
      <c r="AE403" s="19"/>
      <c r="AF403" s="19" t="n">
        <v>0.0885330431034389</v>
      </c>
      <c r="AG403" s="19"/>
      <c r="AH403" s="19" t="n">
        <v>0.0747727962317507</v>
      </c>
      <c r="AI403" s="19"/>
      <c r="AJ403" s="19" t="n">
        <v>0.103049333294319</v>
      </c>
      <c r="AK403" s="19" t="n">
        <v>0.0598729150577353</v>
      </c>
      <c r="AL403" s="19" t="n">
        <v>0.101814803539011</v>
      </c>
    </row>
    <row r="404">
      <c r="B404" t="s">
        <v>190</v>
      </c>
      <c r="C404" s="19" t="n">
        <v>0.293823809353724</v>
      </c>
      <c r="D404" s="19" t="n">
        <v>0.235478817822191</v>
      </c>
      <c r="E404" s="19" t="n">
        <v>0.362017791790256</v>
      </c>
      <c r="F404" s="19"/>
      <c r="G404" s="19" t="n">
        <v>0.137824629817837</v>
      </c>
      <c r="H404" s="19" t="n">
        <v>0.224962992681442</v>
      </c>
      <c r="I404" s="19" t="n">
        <v>0.227757583610921</v>
      </c>
      <c r="J404" s="19" t="n">
        <v>0.341454546207389</v>
      </c>
      <c r="K404" s="19" t="n">
        <v>0.566050367700061</v>
      </c>
      <c r="L404" s="19" t="n">
        <v>0</v>
      </c>
      <c r="M404" s="19"/>
      <c r="N404" s="19" t="n">
        <v>0.288782032751184</v>
      </c>
      <c r="O404" s="19" t="n">
        <v>0.329842825373883</v>
      </c>
      <c r="P404" s="19" t="n">
        <v>0.349275246679762</v>
      </c>
      <c r="Q404" s="19" t="n">
        <v>0.323071505786151</v>
      </c>
      <c r="R404" s="19" t="n">
        <v>0.179953338973002</v>
      </c>
      <c r="S404" s="19"/>
      <c r="T404" s="19" t="n">
        <v>0.191421987765851</v>
      </c>
      <c r="U404" s="19" t="n">
        <v>0.396779513616303</v>
      </c>
      <c r="V404" s="19" t="n">
        <v>0.300793165650001</v>
      </c>
      <c r="W404" s="19" t="n">
        <v>0.159855916990518</v>
      </c>
      <c r="X404" s="19"/>
      <c r="Y404" s="19" t="n">
        <v>0.266594178955233</v>
      </c>
      <c r="Z404" s="19" t="n">
        <v>0.470518905409993</v>
      </c>
      <c r="AA404" s="19" t="s">
        <v>89</v>
      </c>
      <c r="AB404" s="19" t="s">
        <v>89</v>
      </c>
      <c r="AC404" s="19" t="s">
        <v>89</v>
      </c>
      <c r="AD404" s="19" t="s">
        <v>89</v>
      </c>
      <c r="AE404" s="19"/>
      <c r="AF404" s="19" t="n">
        <v>0.2701938349927</v>
      </c>
      <c r="AG404" s="19"/>
      <c r="AH404" s="19" t="n">
        <v>0.293823809353724</v>
      </c>
      <c r="AI404" s="19"/>
      <c r="AJ404" s="19" t="n">
        <v>0.538882469458341</v>
      </c>
      <c r="AK404" s="19" t="n">
        <v>0.194821834372198</v>
      </c>
      <c r="AL404" s="19" t="n">
        <v>0.325008165016691</v>
      </c>
    </row>
    <row r="405">
      <c r="B405" t="s">
        <v>56</v>
      </c>
      <c r="C405" s="19" t="n">
        <v>0.0308480553976388</v>
      </c>
      <c r="D405" s="19" t="n">
        <v>0.0147628881589251</v>
      </c>
      <c r="E405" s="19" t="n">
        <v>0.0494388581091825</v>
      </c>
      <c r="F405" s="19"/>
      <c r="G405" s="19" t="n">
        <v>0</v>
      </c>
      <c r="H405" s="19" t="n">
        <v>0.0195303459150072</v>
      </c>
      <c r="I405" s="19" t="n">
        <v>0.021935157217317</v>
      </c>
      <c r="J405" s="19" t="n">
        <v>0.047020685359445</v>
      </c>
      <c r="K405" s="19" t="n">
        <v>0.0599105921319054</v>
      </c>
      <c r="L405" s="19" t="n">
        <v>0</v>
      </c>
      <c r="M405" s="19"/>
      <c r="N405" s="19" t="n">
        <v>0</v>
      </c>
      <c r="O405" s="19" t="n">
        <v>0.0406051977048473</v>
      </c>
      <c r="P405" s="19" t="n">
        <v>0.0442872261143982</v>
      </c>
      <c r="Q405" s="19" t="n">
        <v>0.035528170644101</v>
      </c>
      <c r="R405" s="19" t="n">
        <v>0.0130383137054269</v>
      </c>
      <c r="S405" s="19"/>
      <c r="T405" s="19" t="n">
        <v>0.266769163935305</v>
      </c>
      <c r="U405" s="19" t="n">
        <v>0.0464788733609202</v>
      </c>
      <c r="V405" s="19" t="n">
        <v>0.0232303353398278</v>
      </c>
      <c r="W405" s="19" t="n">
        <v>0.00262780906571619</v>
      </c>
      <c r="X405" s="19"/>
      <c r="Y405" s="19" t="n">
        <v>0.0298942535520961</v>
      </c>
      <c r="Z405" s="19" t="n">
        <v>0.03703734648424</v>
      </c>
      <c r="AA405" s="19" t="s">
        <v>89</v>
      </c>
      <c r="AB405" s="19" t="s">
        <v>89</v>
      </c>
      <c r="AC405" s="19" t="s">
        <v>89</v>
      </c>
      <c r="AD405" s="19" t="s">
        <v>89</v>
      </c>
      <c r="AE405" s="19"/>
      <c r="AF405" s="19" t="n">
        <v>0.0369676583885595</v>
      </c>
      <c r="AG405" s="19"/>
      <c r="AH405" s="19" t="n">
        <v>0.0308480553976388</v>
      </c>
      <c r="AI405" s="19"/>
      <c r="AJ405" s="19" t="n">
        <v>0.035174358410158</v>
      </c>
      <c r="AK405" s="19" t="n">
        <v>0.0242156964262356</v>
      </c>
      <c r="AL405" s="19" t="n">
        <v>0.0643389269349576</v>
      </c>
    </row>
    <row r="406">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row>
    <row r="407">
      <c r="B407" s="7" t="s">
        <v>195</v>
      </c>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row>
    <row r="408">
      <c r="B408" s="26" t="s">
        <v>119</v>
      </c>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row>
    <row r="409">
      <c r="B409" t="s">
        <v>183</v>
      </c>
      <c r="C409" s="19" t="n">
        <v>0.144300058855778</v>
      </c>
      <c r="D409" s="19" t="n">
        <v>0.17548831854717</v>
      </c>
      <c r="E409" s="19" t="n">
        <v>0.109106639998378</v>
      </c>
      <c r="F409" s="19"/>
      <c r="G409" s="19" t="n">
        <v>0.0979810519966429</v>
      </c>
      <c r="H409" s="19" t="n">
        <v>0.210746288202961</v>
      </c>
      <c r="I409" s="19" t="n">
        <v>0.136698822269306</v>
      </c>
      <c r="J409" s="19" t="n">
        <v>0.166345717249478</v>
      </c>
      <c r="K409" s="19" t="n">
        <v>0.0194434021551352</v>
      </c>
      <c r="L409" s="19" t="n">
        <v>0.205770538202424</v>
      </c>
      <c r="M409" s="19"/>
      <c r="N409" s="19" t="n">
        <v>0.286739653640148</v>
      </c>
      <c r="O409" s="19" t="n">
        <v>0.177511367711933</v>
      </c>
      <c r="P409" s="19" t="n">
        <v>0.119736055778781</v>
      </c>
      <c r="Q409" s="19" t="n">
        <v>0.0430032377492948</v>
      </c>
      <c r="R409" s="19" t="n">
        <v>0.178429750022276</v>
      </c>
      <c r="S409" s="19"/>
      <c r="T409" s="19" t="n">
        <v>0</v>
      </c>
      <c r="U409" s="19" t="n">
        <v>0.0624351514047493</v>
      </c>
      <c r="V409" s="19" t="n">
        <v>0.0604647254092636</v>
      </c>
      <c r="W409" s="19" t="n">
        <v>0.275833225153817</v>
      </c>
      <c r="X409" s="19"/>
      <c r="Y409" s="19" t="n">
        <v>0.165462352980681</v>
      </c>
      <c r="Z409" s="19" t="n">
        <v>0.00697635895796879</v>
      </c>
      <c r="AA409" s="19" t="s">
        <v>89</v>
      </c>
      <c r="AB409" s="19" t="s">
        <v>89</v>
      </c>
      <c r="AC409" s="19" t="s">
        <v>89</v>
      </c>
      <c r="AD409" s="19" t="s">
        <v>89</v>
      </c>
      <c r="AE409" s="19"/>
      <c r="AF409" s="19" t="n">
        <v>0.145840018245025</v>
      </c>
      <c r="AG409" s="19"/>
      <c r="AH409" s="19" t="n">
        <v>0.144300058855778</v>
      </c>
      <c r="AI409" s="19"/>
      <c r="AJ409" s="19" t="n">
        <v>0.0392664895166146</v>
      </c>
      <c r="AK409" s="19" t="n">
        <v>0.194339523148561</v>
      </c>
      <c r="AL409" s="19" t="n">
        <v>0.0796368730412383</v>
      </c>
    </row>
    <row r="410">
      <c r="B410" t="s">
        <v>184</v>
      </c>
      <c r="C410" s="19" t="n">
        <v>0.134753938034346</v>
      </c>
      <c r="D410" s="19" t="n">
        <v>0.166641088747434</v>
      </c>
      <c r="E410" s="19" t="n">
        <v>0.0987184619907348</v>
      </c>
      <c r="F410" s="19"/>
      <c r="G410" s="19" t="n">
        <v>0.219739199210686</v>
      </c>
      <c r="H410" s="19" t="n">
        <v>0.202698157002117</v>
      </c>
      <c r="I410" s="19" t="n">
        <v>0.203891030420028</v>
      </c>
      <c r="J410" s="19" t="n">
        <v>0.0353654133285719</v>
      </c>
      <c r="K410" s="19" t="n">
        <v>0.0195585256727214</v>
      </c>
      <c r="L410" s="19" t="n">
        <v>0</v>
      </c>
      <c r="M410" s="19"/>
      <c r="N410" s="19" t="n">
        <v>0.148061553085772</v>
      </c>
      <c r="O410" s="19" t="n">
        <v>0.105895590345634</v>
      </c>
      <c r="P410" s="19" t="n">
        <v>0.0965044859569965</v>
      </c>
      <c r="Q410" s="19" t="n">
        <v>0.111842259483637</v>
      </c>
      <c r="R410" s="19" t="n">
        <v>0.217103384170108</v>
      </c>
      <c r="S410" s="19"/>
      <c r="T410" s="19" t="n">
        <v>0</v>
      </c>
      <c r="U410" s="19" t="n">
        <v>0.0884407760309759</v>
      </c>
      <c r="V410" s="19" t="n">
        <v>0.121528038238772</v>
      </c>
      <c r="W410" s="19" t="n">
        <v>0.21186999993926</v>
      </c>
      <c r="X410" s="19"/>
      <c r="Y410" s="19" t="n">
        <v>0.15166464998787</v>
      </c>
      <c r="Z410" s="19" t="n">
        <v>0.0250190709326082</v>
      </c>
      <c r="AA410" s="19" t="s">
        <v>89</v>
      </c>
      <c r="AB410" s="19" t="s">
        <v>89</v>
      </c>
      <c r="AC410" s="19" t="s">
        <v>89</v>
      </c>
      <c r="AD410" s="19" t="s">
        <v>89</v>
      </c>
      <c r="AE410" s="19"/>
      <c r="AF410" s="19" t="n">
        <v>0.111034298649901</v>
      </c>
      <c r="AG410" s="19"/>
      <c r="AH410" s="19" t="n">
        <v>0.134753938034346</v>
      </c>
      <c r="AI410" s="19"/>
      <c r="AJ410" s="19" t="n">
        <v>0.0307506589588363</v>
      </c>
      <c r="AK410" s="19" t="n">
        <v>0.180251912526845</v>
      </c>
      <c r="AL410" s="19" t="n">
        <v>0.0980416361859295</v>
      </c>
    </row>
    <row r="411">
      <c r="B411" t="s">
        <v>185</v>
      </c>
      <c r="C411" s="19" t="n">
        <v>0.125170304192894</v>
      </c>
      <c r="D411" s="19" t="n">
        <v>0.130744181969391</v>
      </c>
      <c r="E411" s="19" t="n">
        <v>0.11929602058257</v>
      </c>
      <c r="F411" s="19"/>
      <c r="G411" s="19" t="n">
        <v>0.170029192989132</v>
      </c>
      <c r="H411" s="19" t="n">
        <v>0.128864163485184</v>
      </c>
      <c r="I411" s="19" t="n">
        <v>0.154807418996474</v>
      </c>
      <c r="J411" s="19" t="n">
        <v>0.148614431737818</v>
      </c>
      <c r="K411" s="19" t="n">
        <v>0.0118672565008303</v>
      </c>
      <c r="L411" s="19" t="n">
        <v>0</v>
      </c>
      <c r="M411" s="19"/>
      <c r="N411" s="19" t="n">
        <v>0.083511701627312</v>
      </c>
      <c r="O411" s="19" t="n">
        <v>0.113657802335316</v>
      </c>
      <c r="P411" s="19" t="n">
        <v>0.166032315229534</v>
      </c>
      <c r="Q411" s="19" t="n">
        <v>0.121946218592822</v>
      </c>
      <c r="R411" s="19" t="n">
        <v>0.115098331275296</v>
      </c>
      <c r="S411" s="19"/>
      <c r="T411" s="19" t="n">
        <v>0.0353713690916458</v>
      </c>
      <c r="U411" s="19" t="n">
        <v>0.105734367054725</v>
      </c>
      <c r="V411" s="19" t="n">
        <v>0.0656926074411718</v>
      </c>
      <c r="W411" s="19" t="n">
        <v>0.189748889443859</v>
      </c>
      <c r="X411" s="19"/>
      <c r="Y411" s="19" t="n">
        <v>0.1300272513575</v>
      </c>
      <c r="Z411" s="19" t="n">
        <v>0.0936532129495987</v>
      </c>
      <c r="AA411" s="19" t="s">
        <v>89</v>
      </c>
      <c r="AB411" s="19" t="s">
        <v>89</v>
      </c>
      <c r="AC411" s="19" t="s">
        <v>89</v>
      </c>
      <c r="AD411" s="19" t="s">
        <v>89</v>
      </c>
      <c r="AE411" s="19"/>
      <c r="AF411" s="19" t="n">
        <v>0.137550634160702</v>
      </c>
      <c r="AG411" s="19"/>
      <c r="AH411" s="19" t="n">
        <v>0.125170304192894</v>
      </c>
      <c r="AI411" s="19"/>
      <c r="AJ411" s="19" t="n">
        <v>0.0778620184394299</v>
      </c>
      <c r="AK411" s="19" t="n">
        <v>0.152800612075868</v>
      </c>
      <c r="AL411" s="19" t="n">
        <v>0.0617061940357299</v>
      </c>
    </row>
    <row r="412">
      <c r="B412" t="s">
        <v>186</v>
      </c>
      <c r="C412" s="19" t="n">
        <v>0.0726315824863532</v>
      </c>
      <c r="D412" s="19" t="n">
        <v>0.0885664042395664</v>
      </c>
      <c r="E412" s="19" t="n">
        <v>0.0546458542079782</v>
      </c>
      <c r="F412" s="19"/>
      <c r="G412" s="19" t="n">
        <v>0.229180915968372</v>
      </c>
      <c r="H412" s="19" t="n">
        <v>0.0702197993674942</v>
      </c>
      <c r="I412" s="19" t="n">
        <v>0.0472821922916584</v>
      </c>
      <c r="J412" s="19" t="n">
        <v>0.0664783403191854</v>
      </c>
      <c r="K412" s="19" t="n">
        <v>0.0458356238992498</v>
      </c>
      <c r="L412" s="19" t="n">
        <v>0</v>
      </c>
      <c r="M412" s="19"/>
      <c r="N412" s="19" t="n">
        <v>0</v>
      </c>
      <c r="O412" s="19" t="n">
        <v>0.0825283647459076</v>
      </c>
      <c r="P412" s="19" t="n">
        <v>0.0877815746819975</v>
      </c>
      <c r="Q412" s="19" t="n">
        <v>0.0850161385049797</v>
      </c>
      <c r="R412" s="19" t="n">
        <v>0.0586726783852861</v>
      </c>
      <c r="S412" s="19"/>
      <c r="T412" s="19" t="n">
        <v>0.35764236069386</v>
      </c>
      <c r="U412" s="19" t="n">
        <v>0.0698718273023324</v>
      </c>
      <c r="V412" s="19" t="n">
        <v>0.0914583429794445</v>
      </c>
      <c r="W412" s="19" t="n">
        <v>0.0474665113216081</v>
      </c>
      <c r="X412" s="19"/>
      <c r="Y412" s="19" t="n">
        <v>0.073123707526141</v>
      </c>
      <c r="Z412" s="19" t="n">
        <v>0.0694381465158889</v>
      </c>
      <c r="AA412" s="19" t="s">
        <v>89</v>
      </c>
      <c r="AB412" s="19" t="s">
        <v>89</v>
      </c>
      <c r="AC412" s="19" t="s">
        <v>89</v>
      </c>
      <c r="AD412" s="19" t="s">
        <v>89</v>
      </c>
      <c r="AE412" s="19"/>
      <c r="AF412" s="19" t="n">
        <v>0.0787981725556703</v>
      </c>
      <c r="AG412" s="19"/>
      <c r="AH412" s="19" t="n">
        <v>0.0726315824863532</v>
      </c>
      <c r="AI412" s="19"/>
      <c r="AJ412" s="19" t="n">
        <v>0.0477446631258937</v>
      </c>
      <c r="AK412" s="19" t="n">
        <v>0.0878031240078672</v>
      </c>
      <c r="AL412" s="19" t="n">
        <v>0.0349541131751812</v>
      </c>
    </row>
    <row r="413">
      <c r="B413" t="s">
        <v>187</v>
      </c>
      <c r="C413" s="19" t="n">
        <v>0.0571452623380051</v>
      </c>
      <c r="D413" s="19" t="n">
        <v>0.0562607518137688</v>
      </c>
      <c r="E413" s="19" t="n">
        <v>0.0542196114272848</v>
      </c>
      <c r="F413" s="19"/>
      <c r="G413" s="19" t="n">
        <v>0.0709722366978489</v>
      </c>
      <c r="H413" s="19" t="n">
        <v>0.0531833882741214</v>
      </c>
      <c r="I413" s="19" t="n">
        <v>0.0388822952080029</v>
      </c>
      <c r="J413" s="19" t="n">
        <v>0.0579259127607894</v>
      </c>
      <c r="K413" s="19" t="n">
        <v>0.0659235612083519</v>
      </c>
      <c r="L413" s="19" t="n">
        <v>0.326809282255196</v>
      </c>
      <c r="M413" s="19"/>
      <c r="N413" s="19" t="n">
        <v>0.0389800251007947</v>
      </c>
      <c r="O413" s="19" t="n">
        <v>0.0193570314366216</v>
      </c>
      <c r="P413" s="19" t="n">
        <v>0.058546808578278</v>
      </c>
      <c r="Q413" s="19" t="n">
        <v>0.0810990786204649</v>
      </c>
      <c r="R413" s="19" t="n">
        <v>0.080610302521561</v>
      </c>
      <c r="S413" s="19"/>
      <c r="T413" s="19" t="n">
        <v>0.148795118513339</v>
      </c>
      <c r="U413" s="19" t="n">
        <v>0.0662401447784085</v>
      </c>
      <c r="V413" s="19" t="n">
        <v>0.117084461861336</v>
      </c>
      <c r="W413" s="19" t="n">
        <v>0.0243829151351285</v>
      </c>
      <c r="X413" s="19"/>
      <c r="Y413" s="19" t="n">
        <v>0.0556070635415667</v>
      </c>
      <c r="Z413" s="19" t="n">
        <v>0.0671267486862514</v>
      </c>
      <c r="AA413" s="19" t="s">
        <v>89</v>
      </c>
      <c r="AB413" s="19" t="s">
        <v>89</v>
      </c>
      <c r="AC413" s="19" t="s">
        <v>89</v>
      </c>
      <c r="AD413" s="19" t="s">
        <v>89</v>
      </c>
      <c r="AE413" s="19"/>
      <c r="AF413" s="19" t="n">
        <v>0.0539393658509846</v>
      </c>
      <c r="AG413" s="19"/>
      <c r="AH413" s="19" t="n">
        <v>0.0571452623380051</v>
      </c>
      <c r="AI413" s="19"/>
      <c r="AJ413" s="19" t="n">
        <v>0.069824749473613</v>
      </c>
      <c r="AK413" s="19" t="n">
        <v>0.037230542541684</v>
      </c>
      <c r="AL413" s="19" t="n">
        <v>0.158514509087118</v>
      </c>
    </row>
    <row r="414">
      <c r="B414" t="s">
        <v>188</v>
      </c>
      <c r="C414" s="19" t="n">
        <v>0.0375745423209751</v>
      </c>
      <c r="D414" s="19" t="n">
        <v>0.0315422264814592</v>
      </c>
      <c r="E414" s="19" t="n">
        <v>0.0446552269105136</v>
      </c>
      <c r="F414" s="19"/>
      <c r="G414" s="19" t="n">
        <v>0.0606546920634366</v>
      </c>
      <c r="H414" s="19" t="n">
        <v>0.0240066429958082</v>
      </c>
      <c r="I414" s="19" t="n">
        <v>0.0610740148430611</v>
      </c>
      <c r="J414" s="19" t="n">
        <v>0.0447364234123845</v>
      </c>
      <c r="K414" s="19" t="n">
        <v>0</v>
      </c>
      <c r="L414" s="19" t="n">
        <v>0</v>
      </c>
      <c r="M414" s="19"/>
      <c r="N414" s="19" t="n">
        <v>0</v>
      </c>
      <c r="O414" s="19" t="n">
        <v>0.0649018590880033</v>
      </c>
      <c r="P414" s="19" t="n">
        <v>0.00466857608033779</v>
      </c>
      <c r="Q414" s="19" t="n">
        <v>0.0461644937384225</v>
      </c>
      <c r="R414" s="19" t="n">
        <v>0.0421009825186398</v>
      </c>
      <c r="S414" s="19"/>
      <c r="T414" s="19" t="n">
        <v>0.119924683386594</v>
      </c>
      <c r="U414" s="19" t="n">
        <v>0.0523422202365207</v>
      </c>
      <c r="V414" s="19" t="n">
        <v>0.0367558742341251</v>
      </c>
      <c r="W414" s="19" t="n">
        <v>0.0245792186715901</v>
      </c>
      <c r="X414" s="19"/>
      <c r="Y414" s="19" t="n">
        <v>0.0362366753362052</v>
      </c>
      <c r="Z414" s="19" t="n">
        <v>0.0462560606495359</v>
      </c>
      <c r="AA414" s="19" t="s">
        <v>89</v>
      </c>
      <c r="AB414" s="19" t="s">
        <v>89</v>
      </c>
      <c r="AC414" s="19" t="s">
        <v>89</v>
      </c>
      <c r="AD414" s="19" t="s">
        <v>89</v>
      </c>
      <c r="AE414" s="19"/>
      <c r="AF414" s="19" t="n">
        <v>0.0383906891829769</v>
      </c>
      <c r="AG414" s="19"/>
      <c r="AH414" s="19" t="n">
        <v>0.0375745423209751</v>
      </c>
      <c r="AI414" s="19"/>
      <c r="AJ414" s="19" t="n">
        <v>0.0441411921798133</v>
      </c>
      <c r="AK414" s="19" t="n">
        <v>0.0304425731319325</v>
      </c>
      <c r="AL414" s="19" t="n">
        <v>0.0686160820338084</v>
      </c>
    </row>
    <row r="415">
      <c r="B415" t="s">
        <v>189</v>
      </c>
      <c r="C415" s="19" t="n">
        <v>0.072341098262348</v>
      </c>
      <c r="D415" s="19" t="n">
        <v>0.0613375162840319</v>
      </c>
      <c r="E415" s="19" t="n">
        <v>0.0852729034252105</v>
      </c>
      <c r="F415" s="19"/>
      <c r="G415" s="19" t="n">
        <v>0.013618081256044</v>
      </c>
      <c r="H415" s="19" t="n">
        <v>0.0512002148607964</v>
      </c>
      <c r="I415" s="19" t="n">
        <v>0.0790216159710765</v>
      </c>
      <c r="J415" s="19" t="n">
        <v>0.0729185461637547</v>
      </c>
      <c r="K415" s="19" t="n">
        <v>0.122838675561716</v>
      </c>
      <c r="L415" s="19" t="n">
        <v>0.205770538202424</v>
      </c>
      <c r="M415" s="19"/>
      <c r="N415" s="19" t="n">
        <v>0.13075061235561</v>
      </c>
      <c r="O415" s="19" t="n">
        <v>0.0657367848925255</v>
      </c>
      <c r="P415" s="19" t="n">
        <v>0.0497680126737778</v>
      </c>
      <c r="Q415" s="19" t="n">
        <v>0.0743314355094484</v>
      </c>
      <c r="R415" s="19" t="n">
        <v>0.0811377186455197</v>
      </c>
      <c r="S415" s="19"/>
      <c r="T415" s="19" t="n">
        <v>0</v>
      </c>
      <c r="U415" s="19" t="n">
        <v>0.0854047588247281</v>
      </c>
      <c r="V415" s="19" t="n">
        <v>0.0960180236294252</v>
      </c>
      <c r="W415" s="19" t="n">
        <v>0.0395134775058981</v>
      </c>
      <c r="X415" s="19"/>
      <c r="Y415" s="19" t="n">
        <v>0.0665509267689082</v>
      </c>
      <c r="Z415" s="19" t="n">
        <v>0.109913951556469</v>
      </c>
      <c r="AA415" s="19" t="s">
        <v>89</v>
      </c>
      <c r="AB415" s="19" t="s">
        <v>89</v>
      </c>
      <c r="AC415" s="19" t="s">
        <v>89</v>
      </c>
      <c r="AD415" s="19" t="s">
        <v>89</v>
      </c>
      <c r="AE415" s="19"/>
      <c r="AF415" s="19" t="n">
        <v>0.0805973244766656</v>
      </c>
      <c r="AG415" s="19"/>
      <c r="AH415" s="19" t="n">
        <v>0.072341098262348</v>
      </c>
      <c r="AI415" s="19"/>
      <c r="AJ415" s="19" t="n">
        <v>0.0965497271493288</v>
      </c>
      <c r="AK415" s="19" t="n">
        <v>0.0627363252667143</v>
      </c>
      <c r="AL415" s="19" t="n">
        <v>0.0742392392625925</v>
      </c>
    </row>
    <row r="416">
      <c r="B416" t="s">
        <v>190</v>
      </c>
      <c r="C416" s="19" t="n">
        <v>0.309029162005646</v>
      </c>
      <c r="D416" s="19" t="n">
        <v>0.250905135545973</v>
      </c>
      <c r="E416" s="19" t="n">
        <v>0.377033084065929</v>
      </c>
      <c r="F416" s="19"/>
      <c r="G416" s="19" t="n">
        <v>0.137824629817837</v>
      </c>
      <c r="H416" s="19" t="n">
        <v>0.227607564574317</v>
      </c>
      <c r="I416" s="19" t="n">
        <v>0.252508986268894</v>
      </c>
      <c r="J416" s="19" t="n">
        <v>0.322722052026809</v>
      </c>
      <c r="K416" s="19" t="n">
        <v>0.643024810065195</v>
      </c>
      <c r="L416" s="19" t="n">
        <v>0.161102615903733</v>
      </c>
      <c r="M416" s="19"/>
      <c r="N416" s="19" t="n">
        <v>0.311956454190364</v>
      </c>
      <c r="O416" s="19" t="n">
        <v>0.321371071163127</v>
      </c>
      <c r="P416" s="19" t="n">
        <v>0.318213259853812</v>
      </c>
      <c r="Q416" s="19" t="n">
        <v>0.391535103132004</v>
      </c>
      <c r="R416" s="19" t="n">
        <v>0.213779319304643</v>
      </c>
      <c r="S416" s="19"/>
      <c r="T416" s="19" t="n">
        <v>0.191421987765851</v>
      </c>
      <c r="U416" s="19" t="n">
        <v>0.38545640996585</v>
      </c>
      <c r="V416" s="19" t="n">
        <v>0.368691094738092</v>
      </c>
      <c r="W416" s="19" t="n">
        <v>0.180839012094927</v>
      </c>
      <c r="X416" s="19"/>
      <c r="Y416" s="19" t="n">
        <v>0.279904308705615</v>
      </c>
      <c r="Z416" s="19" t="n">
        <v>0.498022500371302</v>
      </c>
      <c r="AA416" s="19" t="s">
        <v>89</v>
      </c>
      <c r="AB416" s="19" t="s">
        <v>89</v>
      </c>
      <c r="AC416" s="19" t="s">
        <v>89</v>
      </c>
      <c r="AD416" s="19" t="s">
        <v>89</v>
      </c>
      <c r="AE416" s="19"/>
      <c r="AF416" s="19" t="n">
        <v>0.299028907416982</v>
      </c>
      <c r="AG416" s="19"/>
      <c r="AH416" s="19" t="n">
        <v>0.309029162005646</v>
      </c>
      <c r="AI416" s="19"/>
      <c r="AJ416" s="19" t="n">
        <v>0.560495358564503</v>
      </c>
      <c r="AK416" s="19" t="n">
        <v>0.204550652344512</v>
      </c>
      <c r="AL416" s="19" t="n">
        <v>0.360504444584426</v>
      </c>
    </row>
    <row r="417">
      <c r="B417" t="s">
        <v>56</v>
      </c>
      <c r="C417" s="19" t="n">
        <v>0.0470540515036547</v>
      </c>
      <c r="D417" s="19" t="n">
        <v>0.0385143763712057</v>
      </c>
      <c r="E417" s="19" t="n">
        <v>0.057052197391402</v>
      </c>
      <c r="F417" s="19"/>
      <c r="G417" s="19" t="n">
        <v>0</v>
      </c>
      <c r="H417" s="19" t="n">
        <v>0.031473781237202</v>
      </c>
      <c r="I417" s="19" t="n">
        <v>0.0258336237314988</v>
      </c>
      <c r="J417" s="19" t="n">
        <v>0.0848931630012087</v>
      </c>
      <c r="K417" s="19" t="n">
        <v>0.0715081449368006</v>
      </c>
      <c r="L417" s="19" t="n">
        <v>0.100547025436223</v>
      </c>
      <c r="M417" s="19"/>
      <c r="N417" s="19" t="n">
        <v>0</v>
      </c>
      <c r="O417" s="19" t="n">
        <v>0.0490401282809323</v>
      </c>
      <c r="P417" s="19" t="n">
        <v>0.0987489111664858</v>
      </c>
      <c r="Q417" s="19" t="n">
        <v>0.0450620346689268</v>
      </c>
      <c r="R417" s="19" t="n">
        <v>0.0130675331566707</v>
      </c>
      <c r="S417" s="19"/>
      <c r="T417" s="19" t="n">
        <v>0.146844480548711</v>
      </c>
      <c r="U417" s="19" t="n">
        <v>0.0840743444017096</v>
      </c>
      <c r="V417" s="19" t="n">
        <v>0.042306831468369</v>
      </c>
      <c r="W417" s="19" t="n">
        <v>0.00576675073391225</v>
      </c>
      <c r="X417" s="19"/>
      <c r="Y417" s="19" t="n">
        <v>0.0414230637955132</v>
      </c>
      <c r="Z417" s="19" t="n">
        <v>0.0835939493803768</v>
      </c>
      <c r="AA417" s="19" t="s">
        <v>89</v>
      </c>
      <c r="AB417" s="19" t="s">
        <v>89</v>
      </c>
      <c r="AC417" s="19" t="s">
        <v>89</v>
      </c>
      <c r="AD417" s="19" t="s">
        <v>89</v>
      </c>
      <c r="AE417" s="19"/>
      <c r="AF417" s="19" t="n">
        <v>0.054820589461093</v>
      </c>
      <c r="AG417" s="19"/>
      <c r="AH417" s="19" t="n">
        <v>0.0470540515036547</v>
      </c>
      <c r="AI417" s="19"/>
      <c r="AJ417" s="19" t="n">
        <v>0.0333651425919673</v>
      </c>
      <c r="AK417" s="19" t="n">
        <v>0.0498447349560151</v>
      </c>
      <c r="AL417" s="19" t="n">
        <v>0.0637869085939759</v>
      </c>
    </row>
    <row r="418">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row>
    <row r="419">
      <c r="B419" s="7" t="s">
        <v>199</v>
      </c>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row>
    <row r="420">
      <c r="B420" s="26" t="s">
        <v>60</v>
      </c>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row>
    <row r="421">
      <c r="B421" t="s">
        <v>196</v>
      </c>
      <c r="C421" s="19" t="n">
        <v>0.259837032498359</v>
      </c>
      <c r="D421" s="19" t="n">
        <v>0.27955398528824</v>
      </c>
      <c r="E421" s="19" t="n">
        <v>0.240603878322045</v>
      </c>
      <c r="F421" s="19"/>
      <c r="G421" s="19" t="n">
        <v>0.211649402766717</v>
      </c>
      <c r="H421" s="19" t="n">
        <v>0.25803138108878</v>
      </c>
      <c r="I421" s="19" t="n">
        <v>0.272058660780924</v>
      </c>
      <c r="J421" s="19" t="n">
        <v>0.302576943653802</v>
      </c>
      <c r="K421" s="19" t="n">
        <v>0.169682275503082</v>
      </c>
      <c r="L421" s="19" t="n">
        <v>0.305628143306236</v>
      </c>
      <c r="M421" s="19"/>
      <c r="N421" s="19" t="n">
        <v>0.277602901692387</v>
      </c>
      <c r="O421" s="19" t="n">
        <v>0.280352599298703</v>
      </c>
      <c r="P421" s="19" t="n">
        <v>0.232016518606168</v>
      </c>
      <c r="Q421" s="19" t="n">
        <v>0.173260661476772</v>
      </c>
      <c r="R421" s="19" t="n">
        <v>0.348654141836762</v>
      </c>
      <c r="S421" s="19"/>
      <c r="T421" s="19" t="n">
        <v>0.187666327128131</v>
      </c>
      <c r="U421" s="19" t="n">
        <v>0.223257331043759</v>
      </c>
      <c r="V421" s="19" t="n">
        <v>0.228074661535149</v>
      </c>
      <c r="W421" s="19" t="n">
        <v>0.404737891172561</v>
      </c>
      <c r="X421" s="19"/>
      <c r="Y421" s="19" t="n">
        <v>0.278769526579425</v>
      </c>
      <c r="Z421" s="19" t="n">
        <v>0.137968254893616</v>
      </c>
      <c r="AA421" s="19" t="n">
        <v>0.305283908409712</v>
      </c>
      <c r="AB421" s="19" t="n">
        <v>0.174635896397136</v>
      </c>
      <c r="AC421" s="19" t="n">
        <v>0.214440704088698</v>
      </c>
      <c r="AD421" s="19" t="n">
        <v>0.174454292790503</v>
      </c>
      <c r="AE421" s="19"/>
      <c r="AF421" s="19" t="n">
        <v>0.262957830752027</v>
      </c>
      <c r="AG421" s="19"/>
      <c r="AH421" s="19" t="n">
        <v>0.258867518040764</v>
      </c>
      <c r="AI421" s="19"/>
      <c r="AJ421" s="19" t="n">
        <v>0.174805720787518</v>
      </c>
      <c r="AK421" s="19" t="n">
        <v>0.310779603168967</v>
      </c>
      <c r="AL421" s="19" t="n">
        <v>0.232632771742986</v>
      </c>
    </row>
    <row r="422">
      <c r="B422" t="s">
        <v>197</v>
      </c>
      <c r="C422" s="19" t="n">
        <v>0.505432801585695</v>
      </c>
      <c r="D422" s="19" t="n">
        <v>0.476160966051832</v>
      </c>
      <c r="E422" s="19" t="n">
        <v>0.533773812160693</v>
      </c>
      <c r="F422" s="19"/>
      <c r="G422" s="19" t="n">
        <v>0.387520548953276</v>
      </c>
      <c r="H422" s="19" t="n">
        <v>0.553098447209</v>
      </c>
      <c r="I422" s="19" t="n">
        <v>0.542432112817263</v>
      </c>
      <c r="J422" s="19" t="n">
        <v>0.441216755358992</v>
      </c>
      <c r="K422" s="19" t="n">
        <v>0.635307740708178</v>
      </c>
      <c r="L422" s="19" t="n">
        <v>0.451413846183464</v>
      </c>
      <c r="M422" s="19"/>
      <c r="N422" s="19" t="n">
        <v>0.519734525811931</v>
      </c>
      <c r="O422" s="19" t="n">
        <v>0.460964873996575</v>
      </c>
      <c r="P422" s="19" t="n">
        <v>0.512895971211876</v>
      </c>
      <c r="Q422" s="19" t="n">
        <v>0.589209522599219</v>
      </c>
      <c r="R422" s="19" t="n">
        <v>0.476495442446202</v>
      </c>
      <c r="S422" s="19"/>
      <c r="T422" s="19" t="n">
        <v>0.538294761464016</v>
      </c>
      <c r="U422" s="19" t="n">
        <v>0.525401310425276</v>
      </c>
      <c r="V422" s="19" t="n">
        <v>0.501448376290776</v>
      </c>
      <c r="W422" s="19" t="n">
        <v>0.4309344581234</v>
      </c>
      <c r="X422" s="19"/>
      <c r="Y422" s="19" t="n">
        <v>0.503487088849167</v>
      </c>
      <c r="Z422" s="19" t="n">
        <v>0.633797336505199</v>
      </c>
      <c r="AA422" s="19" t="n">
        <v>0.471294922864931</v>
      </c>
      <c r="AB422" s="19" t="n">
        <v>0.572807791650535</v>
      </c>
      <c r="AC422" s="19" t="n">
        <v>0.389619099259287</v>
      </c>
      <c r="AD422" s="19" t="n">
        <v>0.579579078118593</v>
      </c>
      <c r="AE422" s="19"/>
      <c r="AF422" s="19" t="n">
        <v>0.518708435919092</v>
      </c>
      <c r="AG422" s="19"/>
      <c r="AH422" s="19" t="n">
        <v>0.512399292192714</v>
      </c>
      <c r="AI422" s="19"/>
      <c r="AJ422" s="19" t="n">
        <v>0.489566047311472</v>
      </c>
      <c r="AK422" s="19" t="n">
        <v>0.498761148786562</v>
      </c>
      <c r="AL422" s="19" t="n">
        <v>0.591821517541149</v>
      </c>
    </row>
    <row r="423">
      <c r="B423" t="s">
        <v>198</v>
      </c>
      <c r="C423" s="19" t="n">
        <v>0.18041448105132</v>
      </c>
      <c r="D423" s="19" t="n">
        <v>0.186559312912776</v>
      </c>
      <c r="E423" s="19" t="n">
        <v>0.174614683895192</v>
      </c>
      <c r="F423" s="19"/>
      <c r="G423" s="19" t="n">
        <v>0.362346786468971</v>
      </c>
      <c r="H423" s="19" t="n">
        <v>0.169008978027913</v>
      </c>
      <c r="I423" s="19" t="n">
        <v>0.160257354386053</v>
      </c>
      <c r="J423" s="19" t="n">
        <v>0.213420112111932</v>
      </c>
      <c r="K423" s="19" t="n">
        <v>0.127000892205033</v>
      </c>
      <c r="L423" s="19" t="n">
        <v>0.141347359487252</v>
      </c>
      <c r="M423" s="19"/>
      <c r="N423" s="19" t="n">
        <v>0.131272627110061</v>
      </c>
      <c r="O423" s="19" t="n">
        <v>0.215210693717279</v>
      </c>
      <c r="P423" s="19" t="n">
        <v>0.165387169428564</v>
      </c>
      <c r="Q423" s="19" t="n">
        <v>0.199081718740421</v>
      </c>
      <c r="R423" s="19" t="n">
        <v>0.148843908927793</v>
      </c>
      <c r="S423" s="19"/>
      <c r="T423" s="19" t="n">
        <v>0.212614270713835</v>
      </c>
      <c r="U423" s="19" t="n">
        <v>0.180169471681748</v>
      </c>
      <c r="V423" s="19" t="n">
        <v>0.220680691760385</v>
      </c>
      <c r="W423" s="19" t="n">
        <v>0.151121547283431</v>
      </c>
      <c r="X423" s="19"/>
      <c r="Y423" s="19" t="n">
        <v>0.192763809623772</v>
      </c>
      <c r="Z423" s="19" t="n">
        <v>0.164842187494802</v>
      </c>
      <c r="AA423" s="19" t="n">
        <v>0.129244551382304</v>
      </c>
      <c r="AB423" s="19" t="n">
        <v>0.189022821773712</v>
      </c>
      <c r="AC423" s="19" t="n">
        <v>0.326977774300353</v>
      </c>
      <c r="AD423" s="19" t="n">
        <v>0.208356585981771</v>
      </c>
      <c r="AE423" s="19"/>
      <c r="AF423" s="19" t="n">
        <v>0.177932527372076</v>
      </c>
      <c r="AG423" s="19"/>
      <c r="AH423" s="19" t="n">
        <v>0.178584908994339</v>
      </c>
      <c r="AI423" s="19"/>
      <c r="AJ423" s="19" t="n">
        <v>0.248314001033534</v>
      </c>
      <c r="AK423" s="19" t="n">
        <v>0.1531298013885</v>
      </c>
      <c r="AL423" s="19" t="n">
        <v>0.126409142276434</v>
      </c>
    </row>
    <row r="424">
      <c r="B424" t="s">
        <v>56</v>
      </c>
      <c r="C424" s="19" t="n">
        <v>0.0543156848646263</v>
      </c>
      <c r="D424" s="19" t="n">
        <v>0.0577257357471514</v>
      </c>
      <c r="E424" s="19" t="n">
        <v>0.0510076256220696</v>
      </c>
      <c r="F424" s="19"/>
      <c r="G424" s="19" t="n">
        <v>0.0384832618110364</v>
      </c>
      <c r="H424" s="19" t="n">
        <v>0.0198611936743067</v>
      </c>
      <c r="I424" s="19" t="n">
        <v>0.0252518720157606</v>
      </c>
      <c r="J424" s="19" t="n">
        <v>0.0427861888752739</v>
      </c>
      <c r="K424" s="19" t="n">
        <v>0.0680090915837072</v>
      </c>
      <c r="L424" s="19" t="n">
        <v>0.101610651023048</v>
      </c>
      <c r="M424" s="19"/>
      <c r="N424" s="19" t="n">
        <v>0.0713899453856202</v>
      </c>
      <c r="O424" s="19" t="n">
        <v>0.0434718329874417</v>
      </c>
      <c r="P424" s="19" t="n">
        <v>0.0897003407533918</v>
      </c>
      <c r="Q424" s="19" t="n">
        <v>0.0384480971835876</v>
      </c>
      <c r="R424" s="19" t="n">
        <v>0.0260065067892443</v>
      </c>
      <c r="S424" s="19"/>
      <c r="T424" s="19" t="n">
        <v>0.0614246406940181</v>
      </c>
      <c r="U424" s="19" t="n">
        <v>0.0711718868492172</v>
      </c>
      <c r="V424" s="19" t="n">
        <v>0.04979627041369</v>
      </c>
      <c r="W424" s="19" t="n">
        <v>0.0132061034206072</v>
      </c>
      <c r="X424" s="19"/>
      <c r="Y424" s="19" t="n">
        <v>0.0249795749476363</v>
      </c>
      <c r="Z424" s="19" t="n">
        <v>0.0633922211063825</v>
      </c>
      <c r="AA424" s="19" t="n">
        <v>0.0941766173430535</v>
      </c>
      <c r="AB424" s="19" t="n">
        <v>0.0635334901786175</v>
      </c>
      <c r="AC424" s="19" t="n">
        <v>0.0689624223516617</v>
      </c>
      <c r="AD424" s="19" t="n">
        <v>0.0376100431091328</v>
      </c>
      <c r="AE424" s="19"/>
      <c r="AF424" s="19" t="n">
        <v>0.0404012059568045</v>
      </c>
      <c r="AG424" s="19"/>
      <c r="AH424" s="19" t="n">
        <v>0.0501482807721824</v>
      </c>
      <c r="AI424" s="19"/>
      <c r="AJ424" s="19" t="n">
        <v>0.0873142308674769</v>
      </c>
      <c r="AK424" s="19" t="n">
        <v>0.0373294466559715</v>
      </c>
      <c r="AL424" s="19" t="n">
        <v>0.0491365684394314</v>
      </c>
    </row>
    <row r="425">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row>
    <row r="426">
      <c r="B426" s="7" t="s">
        <v>208</v>
      </c>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row>
    <row r="427">
      <c r="B427" s="26" t="s">
        <v>207</v>
      </c>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row>
    <row r="428">
      <c r="B428" t="s">
        <v>166</v>
      </c>
      <c r="C428" s="19" t="n">
        <v>0.547218817129881</v>
      </c>
      <c r="D428" s="19" t="n">
        <v>0.541108365132345</v>
      </c>
      <c r="E428" s="19" t="n">
        <v>0.553495096742265</v>
      </c>
      <c r="F428" s="19"/>
      <c r="G428" s="19" t="n">
        <v>0.470327432801888</v>
      </c>
      <c r="H428" s="19" t="n">
        <v>0.58617760064187</v>
      </c>
      <c r="I428" s="19" t="n">
        <v>0.540229103561962</v>
      </c>
      <c r="J428" s="19" t="n">
        <v>0.577073176677294</v>
      </c>
      <c r="K428" s="19" t="n">
        <v>0.582901032243758</v>
      </c>
      <c r="L428" s="19" t="n">
        <v>0.50616819923831</v>
      </c>
      <c r="M428" s="19"/>
      <c r="N428" s="19" t="n">
        <v>0.509817178797094</v>
      </c>
      <c r="O428" s="19" t="n">
        <v>0.531908479924977</v>
      </c>
      <c r="P428" s="19" t="n">
        <v>0.4954227301757</v>
      </c>
      <c r="Q428" s="19" t="n">
        <v>0.595291704448773</v>
      </c>
      <c r="R428" s="19" t="n">
        <v>0.609346072720374</v>
      </c>
      <c r="S428" s="19"/>
      <c r="T428" s="19" t="n">
        <v>0.550671232640482</v>
      </c>
      <c r="U428" s="19" t="n">
        <v>0.488334972585419</v>
      </c>
      <c r="V428" s="19" t="n">
        <v>0.610091002442137</v>
      </c>
      <c r="W428" s="19" t="n">
        <v>0.597300082434331</v>
      </c>
      <c r="X428" s="19"/>
      <c r="Y428" s="19" t="n">
        <v>0.583664202492115</v>
      </c>
      <c r="Z428" s="19" t="n">
        <v>0.583567118771357</v>
      </c>
      <c r="AA428" s="19" t="n">
        <v>0.49970440720555</v>
      </c>
      <c r="AB428" s="19" t="n">
        <v>0.56398780744992</v>
      </c>
      <c r="AC428" s="19" t="n">
        <v>0.422155869811904</v>
      </c>
      <c r="AD428" s="19" t="n">
        <v>0.351060851258819</v>
      </c>
      <c r="AE428" s="19"/>
      <c r="AF428" s="19" t="n">
        <v>0.573084186185894</v>
      </c>
      <c r="AG428" s="19"/>
      <c r="AH428" s="19" t="n">
        <v>0.553993509178809</v>
      </c>
      <c r="AI428" s="19"/>
      <c r="AJ428" s="19" t="n">
        <v>0.542987658773899</v>
      </c>
      <c r="AK428" s="19" t="n">
        <v>0.547848013837946</v>
      </c>
      <c r="AL428" s="19" t="n">
        <v>0.555727612618012</v>
      </c>
    </row>
    <row r="429">
      <c r="B429" t="s">
        <v>167</v>
      </c>
      <c r="C429" s="19" t="n">
        <v>0.419319430219788</v>
      </c>
      <c r="D429" s="19" t="n">
        <v>0.428647722597042</v>
      </c>
      <c r="E429" s="19" t="n">
        <v>0.409737983333482</v>
      </c>
      <c r="F429" s="19"/>
      <c r="G429" s="19" t="n">
        <v>0.490706439333975</v>
      </c>
      <c r="H429" s="19" t="n">
        <v>0.327731403027726</v>
      </c>
      <c r="I429" s="19" t="n">
        <v>0.42161806140925</v>
      </c>
      <c r="J429" s="19" t="n">
        <v>0.398557109977131</v>
      </c>
      <c r="K429" s="19" t="n">
        <v>0.410237059599781</v>
      </c>
      <c r="L429" s="19" t="n">
        <v>0.490188430532263</v>
      </c>
      <c r="M429" s="19"/>
      <c r="N429" s="19" t="n">
        <v>0.390546176212606</v>
      </c>
      <c r="O429" s="19" t="n">
        <v>0.451757322797491</v>
      </c>
      <c r="P429" s="19" t="n">
        <v>0.440816797875111</v>
      </c>
      <c r="Q429" s="19" t="n">
        <v>0.397188020244938</v>
      </c>
      <c r="R429" s="19" t="n">
        <v>0.371913437456801</v>
      </c>
      <c r="S429" s="19"/>
      <c r="T429" s="19" t="n">
        <v>0.412045911142575</v>
      </c>
      <c r="U429" s="19" t="n">
        <v>0.480861819328449</v>
      </c>
      <c r="V429" s="19" t="n">
        <v>0.361559965864857</v>
      </c>
      <c r="W429" s="19" t="n">
        <v>0.350073044736917</v>
      </c>
      <c r="X429" s="19"/>
      <c r="Y429" s="19" t="n">
        <v>0.364906613539143</v>
      </c>
      <c r="Z429" s="19" t="n">
        <v>0.393096065769097</v>
      </c>
      <c r="AA429" s="19" t="n">
        <v>0.497331196296361</v>
      </c>
      <c r="AB429" s="19" t="n">
        <v>0.43601219255008</v>
      </c>
      <c r="AC429" s="19" t="n">
        <v>0.533513568921133</v>
      </c>
      <c r="AD429" s="19" t="n">
        <v>0.555048967084235</v>
      </c>
      <c r="AE429" s="19"/>
      <c r="AF429" s="19" t="n">
        <v>0.404880393380394</v>
      </c>
      <c r="AG429" s="19"/>
      <c r="AH429" s="19" t="n">
        <v>0.414566691516389</v>
      </c>
      <c r="AI429" s="19"/>
      <c r="AJ429" s="19" t="n">
        <v>0.444454751013068</v>
      </c>
      <c r="AK429" s="19" t="n">
        <v>0.411078620977978</v>
      </c>
      <c r="AL429" s="19" t="n">
        <v>0.394926224596983</v>
      </c>
    </row>
    <row r="430">
      <c r="B430" t="s">
        <v>87</v>
      </c>
      <c r="C430" s="19" t="n">
        <v>0.0334617526503311</v>
      </c>
      <c r="D430" s="19" t="n">
        <v>0.0302439122706137</v>
      </c>
      <c r="E430" s="19" t="n">
        <v>0.0367669199242529</v>
      </c>
      <c r="F430" s="19"/>
      <c r="G430" s="19" t="n">
        <v>0.0389661278641369</v>
      </c>
      <c r="H430" s="19" t="n">
        <v>0.086090996330404</v>
      </c>
      <c r="I430" s="19" t="n">
        <v>0.0381528350287884</v>
      </c>
      <c r="J430" s="19" t="n">
        <v>0.0243697133455753</v>
      </c>
      <c r="K430" s="19" t="n">
        <v>0.00686190815646063</v>
      </c>
      <c r="L430" s="19" t="n">
        <v>0.00364337022942615</v>
      </c>
      <c r="M430" s="19"/>
      <c r="N430" s="19" t="n">
        <v>0.0996366449903004</v>
      </c>
      <c r="O430" s="19" t="n">
        <v>0.0163341972775318</v>
      </c>
      <c r="P430" s="19" t="n">
        <v>0.063760471949189</v>
      </c>
      <c r="Q430" s="19" t="n">
        <v>0.00752027530628985</v>
      </c>
      <c r="R430" s="19" t="n">
        <v>0.018740489822825</v>
      </c>
      <c r="S430" s="19"/>
      <c r="T430" s="19" t="n">
        <v>0.0372828562169429</v>
      </c>
      <c r="U430" s="19" t="n">
        <v>0.0308032080861322</v>
      </c>
      <c r="V430" s="19" t="n">
        <v>0.0283490316930059</v>
      </c>
      <c r="W430" s="19" t="n">
        <v>0.0526268728287518</v>
      </c>
      <c r="X430" s="19"/>
      <c r="Y430" s="19" t="n">
        <v>0.0514291839687421</v>
      </c>
      <c r="Z430" s="19" t="n">
        <v>0.0233368154595465</v>
      </c>
      <c r="AA430" s="19" t="n">
        <v>0.00296439649808839</v>
      </c>
      <c r="AB430" s="19" t="n">
        <v>0</v>
      </c>
      <c r="AC430" s="19" t="n">
        <v>0.0443305612669632</v>
      </c>
      <c r="AD430" s="19" t="n">
        <v>0.0938901816569467</v>
      </c>
      <c r="AE430" s="19"/>
      <c r="AF430" s="19" t="n">
        <v>0.0220354204337117</v>
      </c>
      <c r="AG430" s="19"/>
      <c r="AH430" s="19" t="n">
        <v>0.0314397993048021</v>
      </c>
      <c r="AI430" s="19"/>
      <c r="AJ430" s="19" t="n">
        <v>0.0125575902130323</v>
      </c>
      <c r="AK430" s="19" t="n">
        <v>0.0410733651840763</v>
      </c>
      <c r="AL430" s="19" t="n">
        <v>0.049346162785005</v>
      </c>
    </row>
    <row r="431">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row>
    <row r="432">
      <c r="B432" s="7" t="s">
        <v>209</v>
      </c>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row>
    <row r="433">
      <c r="B433" s="26" t="s">
        <v>207</v>
      </c>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row>
    <row r="434">
      <c r="B434" t="s">
        <v>166</v>
      </c>
      <c r="C434" s="19" t="n">
        <v>0.665659009745348</v>
      </c>
      <c r="D434" s="19" t="n">
        <v>0.662616524775273</v>
      </c>
      <c r="E434" s="19" t="n">
        <v>0.668784062752289</v>
      </c>
      <c r="F434" s="19"/>
      <c r="G434" s="19" t="n">
        <v>0.667521031077055</v>
      </c>
      <c r="H434" s="19" t="n">
        <v>0.647391892511011</v>
      </c>
      <c r="I434" s="19" t="n">
        <v>0.73244228512641</v>
      </c>
      <c r="J434" s="19" t="n">
        <v>0.597906904623417</v>
      </c>
      <c r="K434" s="19" t="n">
        <v>0.755553349761786</v>
      </c>
      <c r="L434" s="19" t="n">
        <v>0.606319840149521</v>
      </c>
      <c r="M434" s="19"/>
      <c r="N434" s="19" t="n">
        <v>0.717111596093409</v>
      </c>
      <c r="O434" s="19" t="n">
        <v>0.622417999197903</v>
      </c>
      <c r="P434" s="19" t="n">
        <v>0.652225865067738</v>
      </c>
      <c r="Q434" s="19" t="n">
        <v>0.690365120601625</v>
      </c>
      <c r="R434" s="19" t="n">
        <v>0.707329359706887</v>
      </c>
      <c r="S434" s="19"/>
      <c r="T434" s="19" t="n">
        <v>0.65360275229937</v>
      </c>
      <c r="U434" s="19" t="n">
        <v>0.674406453588502</v>
      </c>
      <c r="V434" s="19" t="n">
        <v>0.732607756802863</v>
      </c>
      <c r="W434" s="19" t="n">
        <v>0.621085285433629</v>
      </c>
      <c r="X434" s="19"/>
      <c r="Y434" s="19" t="n">
        <v>0.642172530411466</v>
      </c>
      <c r="Z434" s="19" t="n">
        <v>0.844497450521402</v>
      </c>
      <c r="AA434" s="19" t="n">
        <v>0.63909094313188</v>
      </c>
      <c r="AB434" s="19" t="n">
        <v>0.709102658175064</v>
      </c>
      <c r="AC434" s="19" t="n">
        <v>0.657122098843957</v>
      </c>
      <c r="AD434" s="19" t="n">
        <v>0.657471207818579</v>
      </c>
      <c r="AE434" s="19"/>
      <c r="AF434" s="19" t="n">
        <v>0.680733218315912</v>
      </c>
      <c r="AG434" s="19"/>
      <c r="AH434" s="19" t="n">
        <v>0.672086713302462</v>
      </c>
      <c r="AI434" s="19"/>
      <c r="AJ434" s="19" t="n">
        <v>0.609208152098209</v>
      </c>
      <c r="AK434" s="19" t="n">
        <v>0.676475833608687</v>
      </c>
      <c r="AL434" s="19" t="n">
        <v>0.765112380731498</v>
      </c>
    </row>
    <row r="435">
      <c r="B435" t="s">
        <v>167</v>
      </c>
      <c r="C435" s="19" t="n">
        <v>0.31268528604409</v>
      </c>
      <c r="D435" s="19" t="n">
        <v>0.321092956426256</v>
      </c>
      <c r="E435" s="19" t="n">
        <v>0.304049445319295</v>
      </c>
      <c r="F435" s="19"/>
      <c r="G435" s="19" t="n">
        <v>0.307156102641601</v>
      </c>
      <c r="H435" s="19" t="n">
        <v>0.267784722538688</v>
      </c>
      <c r="I435" s="19" t="n">
        <v>0.25840935457001</v>
      </c>
      <c r="J435" s="19" t="n">
        <v>0.393550821195077</v>
      </c>
      <c r="K435" s="19" t="n">
        <v>0.244446650238214</v>
      </c>
      <c r="L435" s="19" t="n">
        <v>0.393680159850479</v>
      </c>
      <c r="M435" s="19"/>
      <c r="N435" s="19" t="n">
        <v>0.282888403906591</v>
      </c>
      <c r="O435" s="19" t="n">
        <v>0.353914797165615</v>
      </c>
      <c r="P435" s="19" t="n">
        <v>0.301157592363534</v>
      </c>
      <c r="Q435" s="19" t="n">
        <v>0.305201893639906</v>
      </c>
      <c r="R435" s="19" t="n">
        <v>0.284277115811454</v>
      </c>
      <c r="S435" s="19"/>
      <c r="T435" s="19" t="n">
        <v>0.311758628014559</v>
      </c>
      <c r="U435" s="19" t="n">
        <v>0.31523300444111</v>
      </c>
      <c r="V435" s="19" t="n">
        <v>0.233340457044332</v>
      </c>
      <c r="W435" s="19" t="n">
        <v>0.355878154839568</v>
      </c>
      <c r="X435" s="19"/>
      <c r="Y435" s="19" t="n">
        <v>0.321668392691313</v>
      </c>
      <c r="Z435" s="19" t="n">
        <v>0.155502549478598</v>
      </c>
      <c r="AA435" s="19" t="n">
        <v>0.36090905686812</v>
      </c>
      <c r="AB435" s="19" t="n">
        <v>0.290897341824936</v>
      </c>
      <c r="AC435" s="19" t="n">
        <v>0.310078942300306</v>
      </c>
      <c r="AD435" s="19" t="n">
        <v>0.28946877573827</v>
      </c>
      <c r="AE435" s="19"/>
      <c r="AF435" s="19" t="n">
        <v>0.299348885410689</v>
      </c>
      <c r="AG435" s="19"/>
      <c r="AH435" s="19" t="n">
        <v>0.30701595497184</v>
      </c>
      <c r="AI435" s="19"/>
      <c r="AJ435" s="19" t="n">
        <v>0.354862205914159</v>
      </c>
      <c r="AK435" s="19" t="n">
        <v>0.3064655008662</v>
      </c>
      <c r="AL435" s="19" t="n">
        <v>0.227565213705478</v>
      </c>
    </row>
    <row r="436">
      <c r="B436" t="s">
        <v>87</v>
      </c>
      <c r="C436" s="19" t="n">
        <v>0.0216557042105615</v>
      </c>
      <c r="D436" s="19" t="n">
        <v>0.0162905187984707</v>
      </c>
      <c r="E436" s="19" t="n">
        <v>0.0271664919284167</v>
      </c>
      <c r="F436" s="19"/>
      <c r="G436" s="19" t="n">
        <v>0.025322866281344</v>
      </c>
      <c r="H436" s="19" t="n">
        <v>0.0848233849503007</v>
      </c>
      <c r="I436" s="19" t="n">
        <v>0.00914836030357962</v>
      </c>
      <c r="J436" s="19" t="n">
        <v>0.00854227418150578</v>
      </c>
      <c r="K436" s="19" t="n">
        <v>0</v>
      </c>
      <c r="L436" s="19" t="n">
        <v>0</v>
      </c>
      <c r="M436" s="19"/>
      <c r="N436" s="19" t="n">
        <v>0</v>
      </c>
      <c r="O436" s="19" t="n">
        <v>0.0236672036364817</v>
      </c>
      <c r="P436" s="19" t="n">
        <v>0.0466165425687277</v>
      </c>
      <c r="Q436" s="19" t="n">
        <v>0.00443298575846865</v>
      </c>
      <c r="R436" s="19" t="n">
        <v>0.00839352448165847</v>
      </c>
      <c r="S436" s="19"/>
      <c r="T436" s="19" t="n">
        <v>0.0346386196860706</v>
      </c>
      <c r="U436" s="19" t="n">
        <v>0.0103605419703878</v>
      </c>
      <c r="V436" s="19" t="n">
        <v>0.0340517861528049</v>
      </c>
      <c r="W436" s="19" t="n">
        <v>0.023036559726804</v>
      </c>
      <c r="X436" s="19"/>
      <c r="Y436" s="19" t="n">
        <v>0.0361590768972211</v>
      </c>
      <c r="Z436" s="19" t="n">
        <v>0</v>
      </c>
      <c r="AA436" s="19" t="n">
        <v>0</v>
      </c>
      <c r="AB436" s="19" t="n">
        <v>0</v>
      </c>
      <c r="AC436" s="19" t="n">
        <v>0.0327989588557375</v>
      </c>
      <c r="AD436" s="19" t="n">
        <v>0.0530600164431509</v>
      </c>
      <c r="AE436" s="19"/>
      <c r="AF436" s="19" t="n">
        <v>0.019917896273399</v>
      </c>
      <c r="AG436" s="19"/>
      <c r="AH436" s="19" t="n">
        <v>0.0208973317256983</v>
      </c>
      <c r="AI436" s="19"/>
      <c r="AJ436" s="19" t="n">
        <v>0.0359296419876322</v>
      </c>
      <c r="AK436" s="19" t="n">
        <v>0.0170586655251123</v>
      </c>
      <c r="AL436" s="19" t="n">
        <v>0.00732240556302453</v>
      </c>
    </row>
    <row r="437">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row>
    <row r="438">
      <c r="B438" s="7" t="s">
        <v>210</v>
      </c>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row>
    <row r="439">
      <c r="B439" s="26" t="s">
        <v>207</v>
      </c>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row>
    <row r="440">
      <c r="B440" t="s">
        <v>166</v>
      </c>
      <c r="C440" s="19" t="n">
        <v>0.667011839284593</v>
      </c>
      <c r="D440" s="19" t="n">
        <v>0.645507006442626</v>
      </c>
      <c r="E440" s="19" t="n">
        <v>0.689100277912078</v>
      </c>
      <c r="F440" s="19"/>
      <c r="G440" s="19" t="n">
        <v>0.731227183673818</v>
      </c>
      <c r="H440" s="19" t="n">
        <v>0.655913587846873</v>
      </c>
      <c r="I440" s="19" t="n">
        <v>0.660027440767909</v>
      </c>
      <c r="J440" s="19" t="n">
        <v>0.600870157219212</v>
      </c>
      <c r="K440" s="19" t="n">
        <v>0.739828270533008</v>
      </c>
      <c r="L440" s="19" t="n">
        <v>0.648615062107904</v>
      </c>
      <c r="M440" s="19"/>
      <c r="N440" s="19" t="n">
        <v>0.578991872216511</v>
      </c>
      <c r="O440" s="19" t="n">
        <v>0.639380493206446</v>
      </c>
      <c r="P440" s="19" t="n">
        <v>0.620912067728084</v>
      </c>
      <c r="Q440" s="19" t="n">
        <v>0.759852715850522</v>
      </c>
      <c r="R440" s="19" t="n">
        <v>0.713321132160829</v>
      </c>
      <c r="S440" s="19"/>
      <c r="T440" s="19" t="n">
        <v>0.558958343461369</v>
      </c>
      <c r="U440" s="19" t="n">
        <v>0.681296588524717</v>
      </c>
      <c r="V440" s="19" t="n">
        <v>0.724040869123396</v>
      </c>
      <c r="W440" s="19" t="n">
        <v>0.626118268689322</v>
      </c>
      <c r="X440" s="19"/>
      <c r="Y440" s="19" t="n">
        <v>0.665555646002483</v>
      </c>
      <c r="Z440" s="19" t="n">
        <v>0.678368244475599</v>
      </c>
      <c r="AA440" s="19" t="n">
        <v>0.673554954702839</v>
      </c>
      <c r="AB440" s="19" t="n">
        <v>0.691813692791942</v>
      </c>
      <c r="AC440" s="19" t="n">
        <v>0.72194796120774</v>
      </c>
      <c r="AD440" s="19" t="n">
        <v>0.405540530971484</v>
      </c>
      <c r="AE440" s="19"/>
      <c r="AF440" s="19" t="n">
        <v>0.660231768412476</v>
      </c>
      <c r="AG440" s="19"/>
      <c r="AH440" s="19" t="n">
        <v>0.671053879987824</v>
      </c>
      <c r="AI440" s="19"/>
      <c r="AJ440" s="19" t="n">
        <v>0.854455859033311</v>
      </c>
      <c r="AK440" s="19" t="n">
        <v>0.582507138821408</v>
      </c>
      <c r="AL440" s="19" t="n">
        <v>0.618974093936851</v>
      </c>
    </row>
    <row r="441">
      <c r="B441" t="s">
        <v>167</v>
      </c>
      <c r="C441" s="19" t="n">
        <v>0.305645304293216</v>
      </c>
      <c r="D441" s="19" t="n">
        <v>0.321559937727747</v>
      </c>
      <c r="E441" s="19" t="n">
        <v>0.289298773888593</v>
      </c>
      <c r="F441" s="19"/>
      <c r="G441" s="19" t="n">
        <v>0.244010269740001</v>
      </c>
      <c r="H441" s="19" t="n">
        <v>0.277685236967506</v>
      </c>
      <c r="I441" s="19" t="n">
        <v>0.303930924513644</v>
      </c>
      <c r="J441" s="19" t="n">
        <v>0.396309287017339</v>
      </c>
      <c r="K441" s="19" t="n">
        <v>0.244760624758364</v>
      </c>
      <c r="L441" s="19" t="n">
        <v>0.33625946148205</v>
      </c>
      <c r="M441" s="19"/>
      <c r="N441" s="19" t="n">
        <v>0.388974942610627</v>
      </c>
      <c r="O441" s="19" t="n">
        <v>0.355774511857362</v>
      </c>
      <c r="P441" s="19" t="n">
        <v>0.318640117087346</v>
      </c>
      <c r="Q441" s="19" t="n">
        <v>0.233474052159489</v>
      </c>
      <c r="R441" s="19" t="n">
        <v>0.252741898355845</v>
      </c>
      <c r="S441" s="19"/>
      <c r="T441" s="19" t="n">
        <v>0.373816799287823</v>
      </c>
      <c r="U441" s="19" t="n">
        <v>0.312588103764632</v>
      </c>
      <c r="V441" s="19" t="n">
        <v>0.275959130876604</v>
      </c>
      <c r="W441" s="19" t="n">
        <v>0.311085741397528</v>
      </c>
      <c r="X441" s="19"/>
      <c r="Y441" s="19" t="n">
        <v>0.299070135505756</v>
      </c>
      <c r="Z441" s="19" t="n">
        <v>0.321631755524401</v>
      </c>
      <c r="AA441" s="19" t="n">
        <v>0.314138332973577</v>
      </c>
      <c r="AB441" s="19" t="n">
        <v>0.28611101698221</v>
      </c>
      <c r="AC441" s="19" t="n">
        <v>0.245253079936523</v>
      </c>
      <c r="AD441" s="19" t="n">
        <v>0.503533784656803</v>
      </c>
      <c r="AE441" s="19"/>
      <c r="AF441" s="19" t="n">
        <v>0.312031775388945</v>
      </c>
      <c r="AG441" s="19"/>
      <c r="AH441" s="19" t="n">
        <v>0.302966526338566</v>
      </c>
      <c r="AI441" s="19"/>
      <c r="AJ441" s="19" t="n">
        <v>0.136748942871781</v>
      </c>
      <c r="AK441" s="19" t="n">
        <v>0.380426154987783</v>
      </c>
      <c r="AL441" s="19" t="n">
        <v>0.356840591706357</v>
      </c>
    </row>
    <row r="442">
      <c r="B442" t="s">
        <v>87</v>
      </c>
      <c r="C442" s="19" t="n">
        <v>0.0273428564221908</v>
      </c>
      <c r="D442" s="19" t="n">
        <v>0.0329330558296274</v>
      </c>
      <c r="E442" s="19" t="n">
        <v>0.0216009481993289</v>
      </c>
      <c r="F442" s="19"/>
      <c r="G442" s="19" t="n">
        <v>0.024762546586181</v>
      </c>
      <c r="H442" s="19" t="n">
        <v>0.0664011751856204</v>
      </c>
      <c r="I442" s="19" t="n">
        <v>0.0360416347184476</v>
      </c>
      <c r="J442" s="19" t="n">
        <v>0.00282055576344898</v>
      </c>
      <c r="K442" s="19" t="n">
        <v>0.015411104708628</v>
      </c>
      <c r="L442" s="19" t="n">
        <v>0.0151254764100461</v>
      </c>
      <c r="M442" s="19"/>
      <c r="N442" s="19" t="n">
        <v>0.0320331851728627</v>
      </c>
      <c r="O442" s="19" t="n">
        <v>0.00484499493619234</v>
      </c>
      <c r="P442" s="19" t="n">
        <v>0.06044781518457</v>
      </c>
      <c r="Q442" s="19" t="n">
        <v>0.0066732319899889</v>
      </c>
      <c r="R442" s="19" t="n">
        <v>0.0339369694833255</v>
      </c>
      <c r="S442" s="19"/>
      <c r="T442" s="19" t="n">
        <v>0.0672248572508076</v>
      </c>
      <c r="U442" s="19" t="n">
        <v>0.00611530771065167</v>
      </c>
      <c r="V442" s="19" t="n">
        <v>0</v>
      </c>
      <c r="W442" s="19" t="n">
        <v>0.06279598991315</v>
      </c>
      <c r="X442" s="19"/>
      <c r="Y442" s="19" t="n">
        <v>0.0353742184917614</v>
      </c>
      <c r="Z442" s="19" t="n">
        <v>0</v>
      </c>
      <c r="AA442" s="19" t="n">
        <v>0.0123067123235843</v>
      </c>
      <c r="AB442" s="19" t="n">
        <v>0.0220752902258482</v>
      </c>
      <c r="AC442" s="19" t="n">
        <v>0.0327989588557375</v>
      </c>
      <c r="AD442" s="19" t="n">
        <v>0.0909256843717131</v>
      </c>
      <c r="AE442" s="19"/>
      <c r="AF442" s="19" t="n">
        <v>0.0277364561985789</v>
      </c>
      <c r="AG442" s="19"/>
      <c r="AH442" s="19" t="n">
        <v>0.0259795936736095</v>
      </c>
      <c r="AI442" s="19"/>
      <c r="AJ442" s="19" t="n">
        <v>0.00879519809490816</v>
      </c>
      <c r="AK442" s="19" t="n">
        <v>0.0370667061908095</v>
      </c>
      <c r="AL442" s="19" t="n">
        <v>0.0241853143567922</v>
      </c>
    </row>
    <row r="443">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row>
    <row r="444">
      <c r="B444" s="7" t="s">
        <v>211</v>
      </c>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row>
    <row r="445">
      <c r="B445" s="26" t="s">
        <v>207</v>
      </c>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row>
    <row r="446">
      <c r="B446" t="s">
        <v>166</v>
      </c>
      <c r="C446" s="19" t="n">
        <v>0.369102160370211</v>
      </c>
      <c r="D446" s="19" t="n">
        <v>0.401124876716401</v>
      </c>
      <c r="E446" s="19" t="n">
        <v>0.336210400183274</v>
      </c>
      <c r="F446" s="19"/>
      <c r="G446" s="19" t="n">
        <v>0.39555384016824</v>
      </c>
      <c r="H446" s="19" t="n">
        <v>0.502712585810775</v>
      </c>
      <c r="I446" s="19" t="n">
        <v>0.445473133365224</v>
      </c>
      <c r="J446" s="19" t="n">
        <v>0.384533393684427</v>
      </c>
      <c r="K446" s="19" t="n">
        <v>0.296825848777955</v>
      </c>
      <c r="L446" s="19" t="n">
        <v>0.185486827384726</v>
      </c>
      <c r="M446" s="19"/>
      <c r="N446" s="19" t="n">
        <v>0.301260620714546</v>
      </c>
      <c r="O446" s="19" t="n">
        <v>0.338034369625472</v>
      </c>
      <c r="P446" s="19" t="n">
        <v>0.359461895291368</v>
      </c>
      <c r="Q446" s="19" t="n">
        <v>0.360019367349683</v>
      </c>
      <c r="R446" s="19" t="n">
        <v>0.464153389272244</v>
      </c>
      <c r="S446" s="19"/>
      <c r="T446" s="19" t="n">
        <v>0.266651422063448</v>
      </c>
      <c r="U446" s="19" t="n">
        <v>0.298971060222306</v>
      </c>
      <c r="V446" s="19" t="n">
        <v>0.419911795178544</v>
      </c>
      <c r="W446" s="19" t="n">
        <v>0.496814543457703</v>
      </c>
      <c r="X446" s="19"/>
      <c r="Y446" s="19" t="n">
        <v>0.485253870075029</v>
      </c>
      <c r="Z446" s="19" t="n">
        <v>0.379640188405665</v>
      </c>
      <c r="AA446" s="19" t="n">
        <v>0.189651104027608</v>
      </c>
      <c r="AB446" s="19" t="n">
        <v>0.320282508690524</v>
      </c>
      <c r="AC446" s="19" t="n">
        <v>0.237970713705096</v>
      </c>
      <c r="AD446" s="19" t="n">
        <v>0.182300512056233</v>
      </c>
      <c r="AE446" s="19"/>
      <c r="AF446" s="19" t="n">
        <v>0.381001088476329</v>
      </c>
      <c r="AG446" s="19"/>
      <c r="AH446" s="19" t="n">
        <v>0.370537441858488</v>
      </c>
      <c r="AI446" s="19"/>
      <c r="AJ446" s="19" t="n">
        <v>0.293169723607711</v>
      </c>
      <c r="AK446" s="19" t="n">
        <v>0.41495432392497</v>
      </c>
      <c r="AL446" s="19" t="n">
        <v>0.321074440958857</v>
      </c>
    </row>
    <row r="447">
      <c r="B447" t="s">
        <v>167</v>
      </c>
      <c r="C447" s="19" t="n">
        <v>0.587214732946438</v>
      </c>
      <c r="D447" s="19" t="n">
        <v>0.540246848896952</v>
      </c>
      <c r="E447" s="19" t="n">
        <v>0.635457248101694</v>
      </c>
      <c r="F447" s="19"/>
      <c r="G447" s="19" t="n">
        <v>0.560041750657602</v>
      </c>
      <c r="H447" s="19" t="n">
        <v>0.413548305707676</v>
      </c>
      <c r="I447" s="19" t="n">
        <v>0.484074794653654</v>
      </c>
      <c r="J447" s="19" t="n">
        <v>0.60687375370936</v>
      </c>
      <c r="K447" s="19" t="n">
        <v>0.670428026034477</v>
      </c>
      <c r="L447" s="19" t="n">
        <v>0.795131542671906</v>
      </c>
      <c r="M447" s="19"/>
      <c r="N447" s="19" t="n">
        <v>0.651314173353103</v>
      </c>
      <c r="O447" s="19" t="n">
        <v>0.639486873846611</v>
      </c>
      <c r="P447" s="19" t="n">
        <v>0.564653661638139</v>
      </c>
      <c r="Q447" s="19" t="n">
        <v>0.604999422854079</v>
      </c>
      <c r="R447" s="19" t="n">
        <v>0.497960129706801</v>
      </c>
      <c r="S447" s="19"/>
      <c r="T447" s="19" t="n">
        <v>0.678461873383621</v>
      </c>
      <c r="U447" s="19" t="n">
        <v>0.656280794375932</v>
      </c>
      <c r="V447" s="19" t="n">
        <v>0.556169742997231</v>
      </c>
      <c r="W447" s="19" t="n">
        <v>0.445131765158515</v>
      </c>
      <c r="X447" s="19"/>
      <c r="Y447" s="19" t="n">
        <v>0.456806446511883</v>
      </c>
      <c r="Z447" s="19" t="n">
        <v>0.608999897207427</v>
      </c>
      <c r="AA447" s="19" t="n">
        <v>0.794579201345334</v>
      </c>
      <c r="AB447" s="19" t="n">
        <v>0.674825605276006</v>
      </c>
      <c r="AC447" s="19" t="n">
        <v>0.682535346745213</v>
      </c>
      <c r="AD447" s="19" t="n">
        <v>0.64254048280614</v>
      </c>
      <c r="AE447" s="19"/>
      <c r="AF447" s="19" t="n">
        <v>0.577597192087579</v>
      </c>
      <c r="AG447" s="19"/>
      <c r="AH447" s="19" t="n">
        <v>0.588880068364291</v>
      </c>
      <c r="AI447" s="19"/>
      <c r="AJ447" s="19" t="n">
        <v>0.677973004301642</v>
      </c>
      <c r="AK447" s="19" t="n">
        <v>0.536498547346202</v>
      </c>
      <c r="AL447" s="19" t="n">
        <v>0.620873267253922</v>
      </c>
    </row>
    <row r="448">
      <c r="B448" t="s">
        <v>87</v>
      </c>
      <c r="C448" s="19" t="n">
        <v>0.0436831066833512</v>
      </c>
      <c r="D448" s="19" t="n">
        <v>0.0586282743866465</v>
      </c>
      <c r="E448" s="19" t="n">
        <v>0.0283323517150323</v>
      </c>
      <c r="F448" s="19"/>
      <c r="G448" s="19" t="n">
        <v>0.0444044091741575</v>
      </c>
      <c r="H448" s="19" t="n">
        <v>0.0837391084815495</v>
      </c>
      <c r="I448" s="19" t="n">
        <v>0.0704520719811217</v>
      </c>
      <c r="J448" s="19" t="n">
        <v>0.00859285260621325</v>
      </c>
      <c r="K448" s="19" t="n">
        <v>0.0327461251875688</v>
      </c>
      <c r="L448" s="19" t="n">
        <v>0.019381629943368</v>
      </c>
      <c r="M448" s="19"/>
      <c r="N448" s="19" t="n">
        <v>0.0474252059323505</v>
      </c>
      <c r="O448" s="19" t="n">
        <v>0.0224787565279176</v>
      </c>
      <c r="P448" s="19" t="n">
        <v>0.0758844430704928</v>
      </c>
      <c r="Q448" s="19" t="n">
        <v>0.0349812097962381</v>
      </c>
      <c r="R448" s="19" t="n">
        <v>0.037886481020955</v>
      </c>
      <c r="S448" s="19"/>
      <c r="T448" s="19" t="n">
        <v>0.0548867045529318</v>
      </c>
      <c r="U448" s="19" t="n">
        <v>0.0447481454017621</v>
      </c>
      <c r="V448" s="19" t="n">
        <v>0.0239184618242253</v>
      </c>
      <c r="W448" s="19" t="n">
        <v>0.0580536913837818</v>
      </c>
      <c r="X448" s="19"/>
      <c r="Y448" s="19" t="n">
        <v>0.057939683413088</v>
      </c>
      <c r="Z448" s="19" t="n">
        <v>0.0113599143869076</v>
      </c>
      <c r="AA448" s="19" t="n">
        <v>0.0157696946270582</v>
      </c>
      <c r="AB448" s="19" t="n">
        <v>0.00489188603346951</v>
      </c>
      <c r="AC448" s="19" t="n">
        <v>0.0794939395496915</v>
      </c>
      <c r="AD448" s="19" t="n">
        <v>0.175159005137627</v>
      </c>
      <c r="AE448" s="19"/>
      <c r="AF448" s="19" t="n">
        <v>0.0414017194360917</v>
      </c>
      <c r="AG448" s="19"/>
      <c r="AH448" s="19" t="n">
        <v>0.0405824897772214</v>
      </c>
      <c r="AI448" s="19"/>
      <c r="AJ448" s="19" t="n">
        <v>0.0288572720906464</v>
      </c>
      <c r="AK448" s="19" t="n">
        <v>0.0485471287288285</v>
      </c>
      <c r="AL448" s="19" t="n">
        <v>0.0580522917872203</v>
      </c>
    </row>
    <row r="44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row>
    <row r="450">
      <c r="B450" s="7" t="s">
        <v>212</v>
      </c>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row>
    <row r="451">
      <c r="B451" s="26" t="s">
        <v>207</v>
      </c>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row>
    <row r="452">
      <c r="B452" t="s">
        <v>166</v>
      </c>
      <c r="C452" s="19" t="n">
        <v>0.496799168890309</v>
      </c>
      <c r="D452" s="19" t="n">
        <v>0.472081277452275</v>
      </c>
      <c r="E452" s="19" t="n">
        <v>0.522187863238323</v>
      </c>
      <c r="F452" s="19"/>
      <c r="G452" s="19" t="n">
        <v>0.612028666530145</v>
      </c>
      <c r="H452" s="19" t="n">
        <v>0.563173594757018</v>
      </c>
      <c r="I452" s="19" t="n">
        <v>0.485105438402159</v>
      </c>
      <c r="J452" s="19" t="n">
        <v>0.543927764199638</v>
      </c>
      <c r="K452" s="19" t="n">
        <v>0.411525328233395</v>
      </c>
      <c r="L452" s="19" t="n">
        <v>0.392995485560708</v>
      </c>
      <c r="M452" s="19"/>
      <c r="N452" s="19" t="n">
        <v>0.330773275883515</v>
      </c>
      <c r="O452" s="19" t="n">
        <v>0.511305910778377</v>
      </c>
      <c r="P452" s="19" t="n">
        <v>0.431510778088934</v>
      </c>
      <c r="Q452" s="19" t="n">
        <v>0.524628815139232</v>
      </c>
      <c r="R452" s="19" t="n">
        <v>0.599571269530039</v>
      </c>
      <c r="S452" s="19"/>
      <c r="T452" s="19" t="n">
        <v>0.616092679034012</v>
      </c>
      <c r="U452" s="19" t="n">
        <v>0.493100910401808</v>
      </c>
      <c r="V452" s="19" t="n">
        <v>0.537902047661735</v>
      </c>
      <c r="W452" s="19" t="n">
        <v>0.475451162979094</v>
      </c>
      <c r="X452" s="19"/>
      <c r="Y452" s="19" t="n">
        <v>0.5043874496045</v>
      </c>
      <c r="Z452" s="19" t="n">
        <v>0.478841063387097</v>
      </c>
      <c r="AA452" s="19" t="n">
        <v>0.40398735742101</v>
      </c>
      <c r="AB452" s="19" t="n">
        <v>0.602865502326468</v>
      </c>
      <c r="AC452" s="19" t="n">
        <v>0.596439203824419</v>
      </c>
      <c r="AD452" s="19" t="n">
        <v>0.413601629593551</v>
      </c>
      <c r="AE452" s="19"/>
      <c r="AF452" s="19" t="n">
        <v>0.485374339711569</v>
      </c>
      <c r="AG452" s="19"/>
      <c r="AH452" s="19" t="n">
        <v>0.496034061348411</v>
      </c>
      <c r="AI452" s="19"/>
      <c r="AJ452" s="19" t="n">
        <v>0.407544976462276</v>
      </c>
      <c r="AK452" s="19" t="n">
        <v>0.540640380487434</v>
      </c>
      <c r="AL452" s="19" t="n">
        <v>0.49874652702973</v>
      </c>
    </row>
    <row r="453">
      <c r="B453" t="s">
        <v>167</v>
      </c>
      <c r="C453" s="19" t="n">
        <v>0.459809422785389</v>
      </c>
      <c r="D453" s="19" t="n">
        <v>0.476349946399631</v>
      </c>
      <c r="E453" s="19" t="n">
        <v>0.442820016571237</v>
      </c>
      <c r="F453" s="19"/>
      <c r="G453" s="19" t="n">
        <v>0.345923522326504</v>
      </c>
      <c r="H453" s="19" t="n">
        <v>0.383101574930741</v>
      </c>
      <c r="I453" s="19" t="n">
        <v>0.433575009210628</v>
      </c>
      <c r="J453" s="19" t="n">
        <v>0.424849417088641</v>
      </c>
      <c r="K453" s="19" t="n">
        <v>0.554516592386385</v>
      </c>
      <c r="L453" s="19" t="n">
        <v>0.592157457146357</v>
      </c>
      <c r="M453" s="19"/>
      <c r="N453" s="19" t="n">
        <v>0.582105423684422</v>
      </c>
      <c r="O453" s="19" t="n">
        <v>0.463474332777553</v>
      </c>
      <c r="P453" s="19" t="n">
        <v>0.523026860345743</v>
      </c>
      <c r="Q453" s="19" t="n">
        <v>0.434084237139109</v>
      </c>
      <c r="R453" s="19" t="n">
        <v>0.345950312433106</v>
      </c>
      <c r="S453" s="19"/>
      <c r="T453" s="19" t="n">
        <v>0.305054455168569</v>
      </c>
      <c r="U453" s="19" t="n">
        <v>0.479655293808866</v>
      </c>
      <c r="V453" s="19" t="n">
        <v>0.435080017279368</v>
      </c>
      <c r="W453" s="19" t="n">
        <v>0.445923451241076</v>
      </c>
      <c r="X453" s="19"/>
      <c r="Y453" s="19" t="n">
        <v>0.437692754938082</v>
      </c>
      <c r="Z453" s="19" t="n">
        <v>0.495639439467617</v>
      </c>
      <c r="AA453" s="19" t="n">
        <v>0.583932463548426</v>
      </c>
      <c r="AB453" s="19" t="n">
        <v>0.346224673026643</v>
      </c>
      <c r="AC453" s="19" t="n">
        <v>0.37180956750772</v>
      </c>
      <c r="AD453" s="19" t="n">
        <v>0.495472686034736</v>
      </c>
      <c r="AE453" s="19"/>
      <c r="AF453" s="19" t="n">
        <v>0.475246865816966</v>
      </c>
      <c r="AG453" s="19"/>
      <c r="AH453" s="19" t="n">
        <v>0.463684100741565</v>
      </c>
      <c r="AI453" s="19"/>
      <c r="AJ453" s="19" t="n">
        <v>0.56939730651895</v>
      </c>
      <c r="AK453" s="19" t="n">
        <v>0.404348279198129</v>
      </c>
      <c r="AL453" s="19" t="n">
        <v>0.466897746129933</v>
      </c>
    </row>
    <row r="454">
      <c r="B454" t="s">
        <v>87</v>
      </c>
      <c r="C454" s="19" t="n">
        <v>0.0433914083243016</v>
      </c>
      <c r="D454" s="19" t="n">
        <v>0.0515687761480939</v>
      </c>
      <c r="E454" s="19" t="n">
        <v>0.0349921201904405</v>
      </c>
      <c r="F454" s="19"/>
      <c r="G454" s="19" t="n">
        <v>0.0420478111433507</v>
      </c>
      <c r="H454" s="19" t="n">
        <v>0.0537248303122404</v>
      </c>
      <c r="I454" s="19" t="n">
        <v>0.081319552387213</v>
      </c>
      <c r="J454" s="19" t="n">
        <v>0.0312228187117211</v>
      </c>
      <c r="K454" s="19" t="n">
        <v>0.0339580793802196</v>
      </c>
      <c r="L454" s="19" t="n">
        <v>0.0148470572929351</v>
      </c>
      <c r="M454" s="19"/>
      <c r="N454" s="19" t="n">
        <v>0.0871213004320633</v>
      </c>
      <c r="O454" s="19" t="n">
        <v>0.02521975644407</v>
      </c>
      <c r="P454" s="19" t="n">
        <v>0.0454623615653231</v>
      </c>
      <c r="Q454" s="19" t="n">
        <v>0.0412869477216584</v>
      </c>
      <c r="R454" s="19" t="n">
        <v>0.0544784180368552</v>
      </c>
      <c r="S454" s="19"/>
      <c r="T454" s="19" t="n">
        <v>0.0788528657974189</v>
      </c>
      <c r="U454" s="19" t="n">
        <v>0.0272437957893261</v>
      </c>
      <c r="V454" s="19" t="n">
        <v>0.0270179350588978</v>
      </c>
      <c r="W454" s="19" t="n">
        <v>0.0786253857798299</v>
      </c>
      <c r="X454" s="19"/>
      <c r="Y454" s="19" t="n">
        <v>0.0579197954574183</v>
      </c>
      <c r="Z454" s="19" t="n">
        <v>0.0255194971452858</v>
      </c>
      <c r="AA454" s="19" t="n">
        <v>0.0120801790305639</v>
      </c>
      <c r="AB454" s="19" t="n">
        <v>0.0509098246468894</v>
      </c>
      <c r="AC454" s="19" t="n">
        <v>0.0317512286678612</v>
      </c>
      <c r="AD454" s="19" t="n">
        <v>0.0909256843717131</v>
      </c>
      <c r="AE454" s="19"/>
      <c r="AF454" s="19" t="n">
        <v>0.0393787944714654</v>
      </c>
      <c r="AG454" s="19"/>
      <c r="AH454" s="19" t="n">
        <v>0.0402818379100243</v>
      </c>
      <c r="AI454" s="19"/>
      <c r="AJ454" s="19" t="n">
        <v>0.023057717018774</v>
      </c>
      <c r="AK454" s="19" t="n">
        <v>0.0550113403144372</v>
      </c>
      <c r="AL454" s="19" t="n">
        <v>0.0343557268403366</v>
      </c>
    </row>
    <row r="455">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row>
    <row r="456">
      <c r="B456" s="7" t="s">
        <v>213</v>
      </c>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row>
    <row r="457">
      <c r="B457" s="26" t="s">
        <v>207</v>
      </c>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row>
    <row r="458">
      <c r="B458" t="s">
        <v>166</v>
      </c>
      <c r="C458" s="19" t="n">
        <v>0.543784621519209</v>
      </c>
      <c r="D458" s="19" t="n">
        <v>0.49056522437487</v>
      </c>
      <c r="E458" s="19" t="n">
        <v>0.598448305550286</v>
      </c>
      <c r="F458" s="19"/>
      <c r="G458" s="19" t="n">
        <v>0.607678609661855</v>
      </c>
      <c r="H458" s="19" t="n">
        <v>0.651297132496335</v>
      </c>
      <c r="I458" s="19" t="n">
        <v>0.560293419931073</v>
      </c>
      <c r="J458" s="19" t="n">
        <v>0.521237926226431</v>
      </c>
      <c r="K458" s="19" t="n">
        <v>0.464966490044163</v>
      </c>
      <c r="L458" s="19" t="n">
        <v>0.466108163274721</v>
      </c>
      <c r="M458" s="19"/>
      <c r="N458" s="19" t="n">
        <v>0.487017493115291</v>
      </c>
      <c r="O458" s="19" t="n">
        <v>0.496023561563991</v>
      </c>
      <c r="P458" s="19" t="n">
        <v>0.556087690242106</v>
      </c>
      <c r="Q458" s="19" t="n">
        <v>0.56868712733118</v>
      </c>
      <c r="R458" s="19" t="n">
        <v>0.595074231006176</v>
      </c>
      <c r="S458" s="19"/>
      <c r="T458" s="19" t="n">
        <v>0.615707370453771</v>
      </c>
      <c r="U458" s="19" t="n">
        <v>0.555146745133194</v>
      </c>
      <c r="V458" s="19" t="n">
        <v>0.500728745779023</v>
      </c>
      <c r="W458" s="19" t="n">
        <v>0.569571752102151</v>
      </c>
      <c r="X458" s="19"/>
      <c r="Y458" s="19" t="n">
        <v>0.562491696496124</v>
      </c>
      <c r="Z458" s="19" t="n">
        <v>0.608649317418284</v>
      </c>
      <c r="AA458" s="19" t="n">
        <v>0.473085697125895</v>
      </c>
      <c r="AB458" s="19" t="n">
        <v>0.497992680235638</v>
      </c>
      <c r="AC458" s="19" t="n">
        <v>0.656966165684971</v>
      </c>
      <c r="AD458" s="19" t="n">
        <v>0.55130486637348</v>
      </c>
      <c r="AE458" s="19"/>
      <c r="AF458" s="19" t="n">
        <v>0.533042147386511</v>
      </c>
      <c r="AG458" s="19"/>
      <c r="AH458" s="19" t="n">
        <v>0.546208931861089</v>
      </c>
      <c r="AI458" s="19"/>
      <c r="AJ458" s="19" t="n">
        <v>0.388944396695114</v>
      </c>
      <c r="AK458" s="19" t="n">
        <v>0.638956464059853</v>
      </c>
      <c r="AL458" s="19" t="n">
        <v>0.43614310138141</v>
      </c>
    </row>
    <row r="459">
      <c r="B459" t="s">
        <v>167</v>
      </c>
      <c r="C459" s="19" t="n">
        <v>0.421813416319905</v>
      </c>
      <c r="D459" s="19" t="n">
        <v>0.465835783708889</v>
      </c>
      <c r="E459" s="19" t="n">
        <v>0.376596354301617</v>
      </c>
      <c r="F459" s="19"/>
      <c r="G459" s="19" t="n">
        <v>0.331314156878752</v>
      </c>
      <c r="H459" s="19" t="n">
        <v>0.303256052714329</v>
      </c>
      <c r="I459" s="19" t="n">
        <v>0.392181754315781</v>
      </c>
      <c r="J459" s="19" t="n">
        <v>0.464231961479548</v>
      </c>
      <c r="K459" s="19" t="n">
        <v>0.517760611700507</v>
      </c>
      <c r="L459" s="19" t="n">
        <v>0.507355334302858</v>
      </c>
      <c r="M459" s="19"/>
      <c r="N459" s="19" t="n">
        <v>0.414693265422858</v>
      </c>
      <c r="O459" s="19" t="n">
        <v>0.470006135244169</v>
      </c>
      <c r="P459" s="19" t="n">
        <v>0.413376800750063</v>
      </c>
      <c r="Q459" s="19" t="n">
        <v>0.420243853753731</v>
      </c>
      <c r="R459" s="19" t="n">
        <v>0.36416325293256</v>
      </c>
      <c r="S459" s="19"/>
      <c r="T459" s="19" t="n">
        <v>0.262451271828513</v>
      </c>
      <c r="U459" s="19" t="n">
        <v>0.429696037096215</v>
      </c>
      <c r="V459" s="19" t="n">
        <v>0.466828086517712</v>
      </c>
      <c r="W459" s="19" t="n">
        <v>0.392758722921087</v>
      </c>
      <c r="X459" s="19"/>
      <c r="Y459" s="19" t="n">
        <v>0.394505437596302</v>
      </c>
      <c r="Z459" s="19" t="n">
        <v>0.391350682581716</v>
      </c>
      <c r="AA459" s="19" t="n">
        <v>0.50532310848568</v>
      </c>
      <c r="AB459" s="19" t="n">
        <v>0.488229992773</v>
      </c>
      <c r="AC459" s="19" t="n">
        <v>0.296338853621075</v>
      </c>
      <c r="AD459" s="19" t="n">
        <v>0.314944880659642</v>
      </c>
      <c r="AE459" s="19"/>
      <c r="AF459" s="19" t="n">
        <v>0.434706567366048</v>
      </c>
      <c r="AG459" s="19"/>
      <c r="AH459" s="19" t="n">
        <v>0.421382200150193</v>
      </c>
      <c r="AI459" s="19"/>
      <c r="AJ459" s="19" t="n">
        <v>0.589178915890056</v>
      </c>
      <c r="AK459" s="19" t="n">
        <v>0.317148891824277</v>
      </c>
      <c r="AL459" s="19" t="n">
        <v>0.54858217823974</v>
      </c>
    </row>
    <row r="460">
      <c r="B460" t="s">
        <v>87</v>
      </c>
      <c r="C460" s="19" t="n">
        <v>0.0344019621608863</v>
      </c>
      <c r="D460" s="19" t="n">
        <v>0.0435989919162407</v>
      </c>
      <c r="E460" s="19" t="n">
        <v>0.0249553401480965</v>
      </c>
      <c r="F460" s="19"/>
      <c r="G460" s="19" t="n">
        <v>0.0610072334593929</v>
      </c>
      <c r="H460" s="19" t="n">
        <v>0.0454468147893358</v>
      </c>
      <c r="I460" s="19" t="n">
        <v>0.047524825753146</v>
      </c>
      <c r="J460" s="19" t="n">
        <v>0.0145301122940206</v>
      </c>
      <c r="K460" s="19" t="n">
        <v>0.0172728982553298</v>
      </c>
      <c r="L460" s="19" t="n">
        <v>0.0265365024224216</v>
      </c>
      <c r="M460" s="19"/>
      <c r="N460" s="19" t="n">
        <v>0.0982892414618511</v>
      </c>
      <c r="O460" s="19" t="n">
        <v>0.03397030319184</v>
      </c>
      <c r="P460" s="19" t="n">
        <v>0.0305355090078309</v>
      </c>
      <c r="Q460" s="19" t="n">
        <v>0.0110690189150891</v>
      </c>
      <c r="R460" s="19" t="n">
        <v>0.0407625160612644</v>
      </c>
      <c r="S460" s="19"/>
      <c r="T460" s="19" t="n">
        <v>0.121841357717716</v>
      </c>
      <c r="U460" s="19" t="n">
        <v>0.0151572177705904</v>
      </c>
      <c r="V460" s="19" t="n">
        <v>0.0324431677032652</v>
      </c>
      <c r="W460" s="19" t="n">
        <v>0.0376695249767623</v>
      </c>
      <c r="X460" s="19"/>
      <c r="Y460" s="19" t="n">
        <v>0.0430028659075743</v>
      </c>
      <c r="Z460" s="19" t="n">
        <v>0</v>
      </c>
      <c r="AA460" s="19" t="n">
        <v>0.021591194388425</v>
      </c>
      <c r="AB460" s="19" t="n">
        <v>0.0137773269913613</v>
      </c>
      <c r="AC460" s="19" t="n">
        <v>0.0466949806939539</v>
      </c>
      <c r="AD460" s="19" t="n">
        <v>0.133750252966879</v>
      </c>
      <c r="AE460" s="19"/>
      <c r="AF460" s="19" t="n">
        <v>0.0322512852474406</v>
      </c>
      <c r="AG460" s="19"/>
      <c r="AH460" s="19" t="n">
        <v>0.0324088679887189</v>
      </c>
      <c r="AI460" s="19"/>
      <c r="AJ460" s="19" t="n">
        <v>0.0218766874148301</v>
      </c>
      <c r="AK460" s="19" t="n">
        <v>0.0438946441158696</v>
      </c>
      <c r="AL460" s="19" t="n">
        <v>0.0152747203788504</v>
      </c>
    </row>
    <row r="461">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row>
    <row r="462">
      <c r="B462" s="7" t="s">
        <v>214</v>
      </c>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row>
    <row r="463">
      <c r="B463" s="26" t="s">
        <v>207</v>
      </c>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row>
    <row r="464">
      <c r="B464" t="s">
        <v>166</v>
      </c>
      <c r="C464" s="19" t="n">
        <v>0.524895478758222</v>
      </c>
      <c r="D464" s="19" t="n">
        <v>0.541687546674638</v>
      </c>
      <c r="E464" s="19" t="n">
        <v>0.507647701743352</v>
      </c>
      <c r="F464" s="19"/>
      <c r="G464" s="19" t="n">
        <v>0.505263905598763</v>
      </c>
      <c r="H464" s="19" t="n">
        <v>0.584850551969768</v>
      </c>
      <c r="I464" s="19" t="n">
        <v>0.582473812420658</v>
      </c>
      <c r="J464" s="19" t="n">
        <v>0.431730112324958</v>
      </c>
      <c r="K464" s="19" t="n">
        <v>0.547783592096833</v>
      </c>
      <c r="L464" s="19" t="n">
        <v>0.491274286030104</v>
      </c>
      <c r="M464" s="19"/>
      <c r="N464" s="19" t="n">
        <v>0.515123218778704</v>
      </c>
      <c r="O464" s="19" t="n">
        <v>0.536852526626249</v>
      </c>
      <c r="P464" s="19" t="n">
        <v>0.487385483285443</v>
      </c>
      <c r="Q464" s="19" t="n">
        <v>0.530818285224092</v>
      </c>
      <c r="R464" s="19" t="n">
        <v>0.55736414549756</v>
      </c>
      <c r="S464" s="19"/>
      <c r="T464" s="19" t="n">
        <v>0.419158465985822</v>
      </c>
      <c r="U464" s="19" t="n">
        <v>0.508538535392044</v>
      </c>
      <c r="V464" s="19" t="n">
        <v>0.48031191188278</v>
      </c>
      <c r="W464" s="19" t="n">
        <v>0.579121861846923</v>
      </c>
      <c r="X464" s="19"/>
      <c r="Y464" s="19" t="n">
        <v>0.556528550738911</v>
      </c>
      <c r="Z464" s="19" t="n">
        <v>0.546222114977601</v>
      </c>
      <c r="AA464" s="19" t="n">
        <v>0.482358486623956</v>
      </c>
      <c r="AB464" s="19" t="n">
        <v>0.532799108733339</v>
      </c>
      <c r="AC464" s="19" t="n">
        <v>0.434324499369965</v>
      </c>
      <c r="AD464" s="19" t="n">
        <v>0.389279405714831</v>
      </c>
      <c r="AE464" s="19"/>
      <c r="AF464" s="19" t="n">
        <v>0.527818643137499</v>
      </c>
      <c r="AG464" s="19"/>
      <c r="AH464" s="19" t="n">
        <v>0.530358441648907</v>
      </c>
      <c r="AI464" s="19"/>
      <c r="AJ464" s="19" t="n">
        <v>0.681509812642219</v>
      </c>
      <c r="AK464" s="19" t="n">
        <v>0.458641125985332</v>
      </c>
      <c r="AL464" s="19" t="n">
        <v>0.45948525948516</v>
      </c>
    </row>
    <row r="465">
      <c r="B465" t="s">
        <v>167</v>
      </c>
      <c r="C465" s="19" t="n">
        <v>0.443702535202655</v>
      </c>
      <c r="D465" s="19" t="n">
        <v>0.423159190769056</v>
      </c>
      <c r="E465" s="19" t="n">
        <v>0.464803392208123</v>
      </c>
      <c r="F465" s="19"/>
      <c r="G465" s="19" t="n">
        <v>0.455209646841937</v>
      </c>
      <c r="H465" s="19" t="n">
        <v>0.393007913498176</v>
      </c>
      <c r="I465" s="19" t="n">
        <v>0.35618858022183</v>
      </c>
      <c r="J465" s="19" t="n">
        <v>0.55011975186706</v>
      </c>
      <c r="K465" s="19" t="n">
        <v>0.415288387273677</v>
      </c>
      <c r="L465" s="19" t="n">
        <v>0.495564557462534</v>
      </c>
      <c r="M465" s="19"/>
      <c r="N465" s="19" t="n">
        <v>0.428473320202421</v>
      </c>
      <c r="O465" s="19" t="n">
        <v>0.442181798025492</v>
      </c>
      <c r="P465" s="19" t="n">
        <v>0.468856475500426</v>
      </c>
      <c r="Q465" s="19" t="n">
        <v>0.424339932831633</v>
      </c>
      <c r="R465" s="19" t="n">
        <v>0.435387808816214</v>
      </c>
      <c r="S465" s="19"/>
      <c r="T465" s="19" t="n">
        <v>0.479186209485468</v>
      </c>
      <c r="U465" s="19" t="n">
        <v>0.473671979981422</v>
      </c>
      <c r="V465" s="19" t="n">
        <v>0.506043478746304</v>
      </c>
      <c r="W465" s="19" t="n">
        <v>0.378535737569652</v>
      </c>
      <c r="X465" s="19"/>
      <c r="Y465" s="19" t="n">
        <v>0.41099821962586</v>
      </c>
      <c r="Z465" s="19" t="n">
        <v>0.453777885022399</v>
      </c>
      <c r="AA465" s="19" t="n">
        <v>0.497562840812428</v>
      </c>
      <c r="AB465" s="19" t="n">
        <v>0.425236884608088</v>
      </c>
      <c r="AC465" s="19" t="n">
        <v>0.507448917524855</v>
      </c>
      <c r="AD465" s="19" t="n">
        <v>0.519794909913456</v>
      </c>
      <c r="AE465" s="19"/>
      <c r="AF465" s="19" t="n">
        <v>0.451330176023472</v>
      </c>
      <c r="AG465" s="19"/>
      <c r="AH465" s="19" t="n">
        <v>0.43940030509585</v>
      </c>
      <c r="AI465" s="19"/>
      <c r="AJ465" s="19" t="n">
        <v>0.292884943601507</v>
      </c>
      <c r="AK465" s="19" t="n">
        <v>0.505619220462465</v>
      </c>
      <c r="AL465" s="19" t="n">
        <v>0.517642104766273</v>
      </c>
    </row>
    <row r="466">
      <c r="B466" t="s">
        <v>87</v>
      </c>
      <c r="C466" s="19" t="n">
        <v>0.0314019860391229</v>
      </c>
      <c r="D466" s="19" t="n">
        <v>0.0351532625563067</v>
      </c>
      <c r="E466" s="19" t="n">
        <v>0.0275489060485249</v>
      </c>
      <c r="F466" s="19"/>
      <c r="G466" s="19" t="n">
        <v>0.0395264475592999</v>
      </c>
      <c r="H466" s="19" t="n">
        <v>0.0221415345320555</v>
      </c>
      <c r="I466" s="19" t="n">
        <v>0.0613376073575123</v>
      </c>
      <c r="J466" s="19" t="n">
        <v>0.0181501358079819</v>
      </c>
      <c r="K466" s="19" t="n">
        <v>0.0369280206294895</v>
      </c>
      <c r="L466" s="19" t="n">
        <v>0.0131611565073622</v>
      </c>
      <c r="M466" s="19"/>
      <c r="N466" s="19" t="n">
        <v>0.0564034610188753</v>
      </c>
      <c r="O466" s="19" t="n">
        <v>0.0209656753482587</v>
      </c>
      <c r="P466" s="19" t="n">
        <v>0.0437580412141309</v>
      </c>
      <c r="Q466" s="19" t="n">
        <v>0.044841781944275</v>
      </c>
      <c r="R466" s="19" t="n">
        <v>0.00724804568622607</v>
      </c>
      <c r="S466" s="19"/>
      <c r="T466" s="19" t="n">
        <v>0.10165532452871</v>
      </c>
      <c r="U466" s="19" t="n">
        <v>0.0177894846265333</v>
      </c>
      <c r="V466" s="19" t="n">
        <v>0.0136446093709156</v>
      </c>
      <c r="W466" s="19" t="n">
        <v>0.0423424005834253</v>
      </c>
      <c r="X466" s="19"/>
      <c r="Y466" s="19" t="n">
        <v>0.0324732296352295</v>
      </c>
      <c r="Z466" s="19" t="n">
        <v>0</v>
      </c>
      <c r="AA466" s="19" t="n">
        <v>0.0200786725636159</v>
      </c>
      <c r="AB466" s="19" t="n">
        <v>0.0419640066585734</v>
      </c>
      <c r="AC466" s="19" t="n">
        <v>0.0582265831051796</v>
      </c>
      <c r="AD466" s="19" t="n">
        <v>0.0909256843717131</v>
      </c>
      <c r="AE466" s="19"/>
      <c r="AF466" s="19" t="n">
        <v>0.0208511808390295</v>
      </c>
      <c r="AG466" s="19"/>
      <c r="AH466" s="19" t="n">
        <v>0.0302412532552435</v>
      </c>
      <c r="AI466" s="19"/>
      <c r="AJ466" s="19" t="n">
        <v>0.0256052437562744</v>
      </c>
      <c r="AK466" s="19" t="n">
        <v>0.0357396535522035</v>
      </c>
      <c r="AL466" s="19" t="n">
        <v>0.0228726357485669</v>
      </c>
    </row>
    <row r="467">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row>
    <row r="468">
      <c r="B468" s="7" t="s">
        <v>221</v>
      </c>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row>
    <row r="469">
      <c r="B469" s="26" t="s">
        <v>220</v>
      </c>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row>
    <row r="470">
      <c r="B470" t="s">
        <v>217</v>
      </c>
      <c r="C470" s="19" t="n">
        <v>0.755866219322803</v>
      </c>
      <c r="D470" s="19" t="n">
        <v>0.754190298851499</v>
      </c>
      <c r="E470" s="19" t="n">
        <v>0.75680744897175</v>
      </c>
      <c r="F470" s="19"/>
      <c r="G470" s="19" t="n">
        <v>0.747581774348616</v>
      </c>
      <c r="H470" s="19" t="n">
        <v>0.782868788335165</v>
      </c>
      <c r="I470" s="19" t="n">
        <v>0.718317885076888</v>
      </c>
      <c r="J470" s="19" t="n">
        <v>0.746139964559751</v>
      </c>
      <c r="K470" s="19" t="n">
        <v>0.78800113733224</v>
      </c>
      <c r="L470" s="19" t="n">
        <v>0.794229461797576</v>
      </c>
      <c r="M470" s="19"/>
      <c r="N470" s="19" t="n">
        <v>0.679311483076608</v>
      </c>
      <c r="O470" s="19" t="n">
        <v>0.724982283737627</v>
      </c>
      <c r="P470" s="19" t="n">
        <v>0.731488095686099</v>
      </c>
      <c r="Q470" s="19" t="n">
        <v>0.775205287332611</v>
      </c>
      <c r="R470" s="19" t="n">
        <v>0.816756903407023</v>
      </c>
      <c r="S470" s="19"/>
      <c r="T470" s="19" t="n">
        <v>0.499768258520646</v>
      </c>
      <c r="U470" s="19" t="n">
        <v>0.811244312293422</v>
      </c>
      <c r="V470" s="19" t="n">
        <v>0.773144727792942</v>
      </c>
      <c r="W470" s="19" t="n">
        <v>0.729671176907985</v>
      </c>
      <c r="X470" s="19"/>
      <c r="Y470" s="19" t="n">
        <v>0.757156501705192</v>
      </c>
      <c r="Z470" s="19" t="n">
        <v>0.747529879369074</v>
      </c>
      <c r="AA470" s="19" t="s">
        <v>89</v>
      </c>
      <c r="AB470" s="19" t="s">
        <v>89</v>
      </c>
      <c r="AC470" s="19" t="s">
        <v>89</v>
      </c>
      <c r="AD470" s="19" t="s">
        <v>89</v>
      </c>
      <c r="AE470" s="19"/>
      <c r="AF470" s="19" t="n">
        <v>0.75866984407036</v>
      </c>
      <c r="AG470" s="19"/>
      <c r="AH470" s="19" t="n">
        <v>0.767708461713431</v>
      </c>
      <c r="AI470" s="19"/>
      <c r="AJ470" s="19" t="n">
        <v>0.737154345676079</v>
      </c>
      <c r="AK470" s="19" t="n">
        <v>0.759527650816898</v>
      </c>
      <c r="AL470" s="19" t="n">
        <v>0.779860211034745</v>
      </c>
    </row>
    <row r="471">
      <c r="B471" t="s">
        <v>218</v>
      </c>
      <c r="C471" s="19" t="n">
        <v>0.221329813120235</v>
      </c>
      <c r="D471" s="19" t="n">
        <v>0.222158382846823</v>
      </c>
      <c r="E471" s="19" t="n">
        <v>0.221276656174203</v>
      </c>
      <c r="F471" s="19"/>
      <c r="G471" s="19" t="n">
        <v>0.171481161056457</v>
      </c>
      <c r="H471" s="19" t="n">
        <v>0.196743828276881</v>
      </c>
      <c r="I471" s="19" t="n">
        <v>0.239887207259777</v>
      </c>
      <c r="J471" s="19" t="n">
        <v>0.253860035440249</v>
      </c>
      <c r="K471" s="19" t="n">
        <v>0.21199886266776</v>
      </c>
      <c r="L471" s="19" t="n">
        <v>0.205770538202424</v>
      </c>
      <c r="M471" s="19"/>
      <c r="N471" s="19" t="n">
        <v>0.240146880133841</v>
      </c>
      <c r="O471" s="19" t="n">
        <v>0.256849216657899</v>
      </c>
      <c r="P471" s="19" t="n">
        <v>0.235465039611574</v>
      </c>
      <c r="Q471" s="19" t="n">
        <v>0.224794712667389</v>
      </c>
      <c r="R471" s="19" t="n">
        <v>0.16216060762729</v>
      </c>
      <c r="S471" s="19"/>
      <c r="T471" s="19" t="n">
        <v>0.416830845023112</v>
      </c>
      <c r="U471" s="19" t="n">
        <v>0.177587749216571</v>
      </c>
      <c r="V471" s="19" t="n">
        <v>0.226855272207058</v>
      </c>
      <c r="W471" s="19" t="n">
        <v>0.230580602110214</v>
      </c>
      <c r="X471" s="19"/>
      <c r="Y471" s="19" t="n">
        <v>0.217669886769787</v>
      </c>
      <c r="Z471" s="19" t="n">
        <v>0.244976102242207</v>
      </c>
      <c r="AA471" s="19" t="s">
        <v>89</v>
      </c>
      <c r="AB471" s="19" t="s">
        <v>89</v>
      </c>
      <c r="AC471" s="19" t="s">
        <v>89</v>
      </c>
      <c r="AD471" s="19" t="s">
        <v>89</v>
      </c>
      <c r="AE471" s="19"/>
      <c r="AF471" s="19" t="n">
        <v>0.23530757519545</v>
      </c>
      <c r="AG471" s="19"/>
      <c r="AH471" s="19" t="n">
        <v>0.215118863876963</v>
      </c>
      <c r="AI471" s="19"/>
      <c r="AJ471" s="19" t="n">
        <v>0.251956625657227</v>
      </c>
      <c r="AK471" s="19" t="n">
        <v>0.210968095270092</v>
      </c>
      <c r="AL471" s="19" t="n">
        <v>0.210130203303354</v>
      </c>
    </row>
    <row r="472">
      <c r="B472" t="s">
        <v>56</v>
      </c>
      <c r="C472" s="19" t="n">
        <v>0.0228039675569617</v>
      </c>
      <c r="D472" s="19" t="n">
        <v>0.0236513183016774</v>
      </c>
      <c r="E472" s="19" t="n">
        <v>0.0219158948540473</v>
      </c>
      <c r="F472" s="19"/>
      <c r="G472" s="19" t="n">
        <v>0.0809370645949268</v>
      </c>
      <c r="H472" s="19" t="n">
        <v>0.020387383387954</v>
      </c>
      <c r="I472" s="19" t="n">
        <v>0.0417949076633348</v>
      </c>
      <c r="J472" s="19" t="n">
        <v>0</v>
      </c>
      <c r="K472" s="19" t="n">
        <v>0</v>
      </c>
      <c r="L472" s="19" t="n">
        <v>0</v>
      </c>
      <c r="M472" s="19"/>
      <c r="N472" s="19" t="n">
        <v>0.0805416367895511</v>
      </c>
      <c r="O472" s="19" t="n">
        <v>0.0181684996044736</v>
      </c>
      <c r="P472" s="19" t="n">
        <v>0.0330468647023267</v>
      </c>
      <c r="Q472" s="19" t="n">
        <v>0</v>
      </c>
      <c r="R472" s="19" t="n">
        <v>0.0210824889656864</v>
      </c>
      <c r="S472" s="19"/>
      <c r="T472" s="19" t="n">
        <v>0.0834008964562414</v>
      </c>
      <c r="U472" s="19" t="n">
        <v>0.0111679384900069</v>
      </c>
      <c r="V472" s="19" t="n">
        <v>0</v>
      </c>
      <c r="W472" s="19" t="n">
        <v>0.0397482209818013</v>
      </c>
      <c r="X472" s="19"/>
      <c r="Y472" s="19" t="n">
        <v>0.0251736115250216</v>
      </c>
      <c r="Z472" s="19" t="n">
        <v>0.00749401838871905</v>
      </c>
      <c r="AA472" s="19" t="s">
        <v>89</v>
      </c>
      <c r="AB472" s="19" t="s">
        <v>89</v>
      </c>
      <c r="AC472" s="19" t="s">
        <v>89</v>
      </c>
      <c r="AD472" s="19" t="s">
        <v>89</v>
      </c>
      <c r="AE472" s="19"/>
      <c r="AF472" s="19" t="n">
        <v>0.00602258073418955</v>
      </c>
      <c r="AG472" s="19"/>
      <c r="AH472" s="19" t="n">
        <v>0.0171726744096055</v>
      </c>
      <c r="AI472" s="19"/>
      <c r="AJ472" s="19" t="n">
        <v>0.0108890286666946</v>
      </c>
      <c r="AK472" s="19" t="n">
        <v>0.0295042539130097</v>
      </c>
      <c r="AL472" s="19" t="n">
        <v>0.0100095856619008</v>
      </c>
    </row>
    <row r="473">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row>
    <row r="474">
      <c r="B474" s="7" t="s">
        <v>222</v>
      </c>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row>
    <row r="475">
      <c r="B475" s="26" t="s">
        <v>220</v>
      </c>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row>
    <row r="476">
      <c r="B476" t="s">
        <v>217</v>
      </c>
      <c r="C476" s="19" t="n">
        <v>0.318484548252695</v>
      </c>
      <c r="D476" s="19" t="n">
        <v>0.330452795822151</v>
      </c>
      <c r="E476" s="19" t="n">
        <v>0.30592636146293</v>
      </c>
      <c r="F476" s="19"/>
      <c r="G476" s="19" t="n">
        <v>0.653448964767181</v>
      </c>
      <c r="H476" s="19" t="n">
        <v>0.326286676501533</v>
      </c>
      <c r="I476" s="19" t="n">
        <v>0.374081301730476</v>
      </c>
      <c r="J476" s="19" t="n">
        <v>0.222543796424589</v>
      </c>
      <c r="K476" s="19" t="n">
        <v>0.185097932050225</v>
      </c>
      <c r="L476" s="19" t="n">
        <v>0.100547025436223</v>
      </c>
      <c r="M476" s="19"/>
      <c r="N476" s="19" t="n">
        <v>0.260959510203871</v>
      </c>
      <c r="O476" s="19" t="n">
        <v>0.341474775363699</v>
      </c>
      <c r="P476" s="19" t="n">
        <v>0.231765949957016</v>
      </c>
      <c r="Q476" s="19" t="n">
        <v>0.293429594557</v>
      </c>
      <c r="R476" s="19" t="n">
        <v>0.413206228131354</v>
      </c>
      <c r="S476" s="19"/>
      <c r="T476" s="19" t="n">
        <v>0</v>
      </c>
      <c r="U476" s="19" t="n">
        <v>0.294892931756451</v>
      </c>
      <c r="V476" s="19" t="n">
        <v>0.337751218851568</v>
      </c>
      <c r="W476" s="19" t="n">
        <v>0.390161178604075</v>
      </c>
      <c r="X476" s="19"/>
      <c r="Y476" s="19" t="n">
        <v>0.333198121501009</v>
      </c>
      <c r="Z476" s="19" t="n">
        <v>0.223422141599544</v>
      </c>
      <c r="AA476" s="19" t="s">
        <v>89</v>
      </c>
      <c r="AB476" s="19" t="s">
        <v>89</v>
      </c>
      <c r="AC476" s="19" t="s">
        <v>89</v>
      </c>
      <c r="AD476" s="19" t="s">
        <v>89</v>
      </c>
      <c r="AE476" s="19"/>
      <c r="AF476" s="19" t="n">
        <v>0.320024887413898</v>
      </c>
      <c r="AG476" s="19"/>
      <c r="AH476" s="19" t="n">
        <v>0.320499509021012</v>
      </c>
      <c r="AI476" s="19"/>
      <c r="AJ476" s="19" t="n">
        <v>0.243785922836896</v>
      </c>
      <c r="AK476" s="19" t="n">
        <v>0.368743004032019</v>
      </c>
      <c r="AL476" s="19" t="n">
        <v>0.185246552111581</v>
      </c>
    </row>
    <row r="477">
      <c r="B477" t="s">
        <v>218</v>
      </c>
      <c r="C477" s="19" t="n">
        <v>0.611516187164488</v>
      </c>
      <c r="D477" s="19" t="n">
        <v>0.608486540795709</v>
      </c>
      <c r="E477" s="19" t="n">
        <v>0.61343416601088</v>
      </c>
      <c r="F477" s="19"/>
      <c r="G477" s="19" t="n">
        <v>0.255009030980843</v>
      </c>
      <c r="H477" s="19" t="n">
        <v>0.613329294333467</v>
      </c>
      <c r="I477" s="19" t="n">
        <v>0.590325351490349</v>
      </c>
      <c r="J477" s="19" t="n">
        <v>0.737549384454305</v>
      </c>
      <c r="K477" s="19" t="n">
        <v>0.622437963426589</v>
      </c>
      <c r="L477" s="19" t="n">
        <v>0.899452974563777</v>
      </c>
      <c r="M477" s="19"/>
      <c r="N477" s="19" t="n">
        <v>0.636942991214759</v>
      </c>
      <c r="O477" s="19" t="n">
        <v>0.56189258102512</v>
      </c>
      <c r="P477" s="19" t="n">
        <v>0.690393419106765</v>
      </c>
      <c r="Q477" s="19" t="n">
        <v>0.651977999888759</v>
      </c>
      <c r="R477" s="19" t="n">
        <v>0.548172319895286</v>
      </c>
      <c r="S477" s="19"/>
      <c r="T477" s="19" t="n">
        <v>0.730950861507397</v>
      </c>
      <c r="U477" s="19" t="n">
        <v>0.608615730013894</v>
      </c>
      <c r="V477" s="19" t="n">
        <v>0.563250829121739</v>
      </c>
      <c r="W477" s="19" t="n">
        <v>0.600744625607187</v>
      </c>
      <c r="X477" s="19"/>
      <c r="Y477" s="19" t="n">
        <v>0.593766365529406</v>
      </c>
      <c r="Z477" s="19" t="n">
        <v>0.726195383972679</v>
      </c>
      <c r="AA477" s="19" t="s">
        <v>89</v>
      </c>
      <c r="AB477" s="19" t="s">
        <v>89</v>
      </c>
      <c r="AC477" s="19" t="s">
        <v>89</v>
      </c>
      <c r="AD477" s="19" t="s">
        <v>89</v>
      </c>
      <c r="AE477" s="19"/>
      <c r="AF477" s="19" t="n">
        <v>0.624826010245671</v>
      </c>
      <c r="AG477" s="19"/>
      <c r="AH477" s="19" t="n">
        <v>0.611471129866885</v>
      </c>
      <c r="AI477" s="19"/>
      <c r="AJ477" s="19" t="n">
        <v>0.718045497134721</v>
      </c>
      <c r="AK477" s="19" t="n">
        <v>0.550437136530854</v>
      </c>
      <c r="AL477" s="19" t="n">
        <v>0.733445783722437</v>
      </c>
    </row>
    <row r="478">
      <c r="B478" t="s">
        <v>56</v>
      </c>
      <c r="C478" s="19" t="n">
        <v>0.0699992645828165</v>
      </c>
      <c r="D478" s="19" t="n">
        <v>0.0610606633821403</v>
      </c>
      <c r="E478" s="19" t="n">
        <v>0.0806394725261895</v>
      </c>
      <c r="F478" s="19"/>
      <c r="G478" s="19" t="n">
        <v>0.0915420042519758</v>
      </c>
      <c r="H478" s="19" t="n">
        <v>0.0603840291650001</v>
      </c>
      <c r="I478" s="19" t="n">
        <v>0.0355933467791749</v>
      </c>
      <c r="J478" s="19" t="n">
        <v>0.0399068191211053</v>
      </c>
      <c r="K478" s="19" t="n">
        <v>0.192464104523187</v>
      </c>
      <c r="L478" s="19" t="n">
        <v>0</v>
      </c>
      <c r="M478" s="19"/>
      <c r="N478" s="19" t="n">
        <v>0.10209749858137</v>
      </c>
      <c r="O478" s="19" t="n">
        <v>0.0966326436111817</v>
      </c>
      <c r="P478" s="19" t="n">
        <v>0.0778406309362197</v>
      </c>
      <c r="Q478" s="19" t="n">
        <v>0.054592405554241</v>
      </c>
      <c r="R478" s="19" t="n">
        <v>0.0386214519733602</v>
      </c>
      <c r="S478" s="19"/>
      <c r="T478" s="19" t="n">
        <v>0.269049138492603</v>
      </c>
      <c r="U478" s="19" t="n">
        <v>0.0964913382296542</v>
      </c>
      <c r="V478" s="19" t="n">
        <v>0.0989979520266936</v>
      </c>
      <c r="W478" s="19" t="n">
        <v>0.00909419578873806</v>
      </c>
      <c r="X478" s="19"/>
      <c r="Y478" s="19" t="n">
        <v>0.0730355129695852</v>
      </c>
      <c r="Z478" s="19" t="n">
        <v>0.0503824744277766</v>
      </c>
      <c r="AA478" s="19" t="s">
        <v>89</v>
      </c>
      <c r="AB478" s="19" t="s">
        <v>89</v>
      </c>
      <c r="AC478" s="19" t="s">
        <v>89</v>
      </c>
      <c r="AD478" s="19" t="s">
        <v>89</v>
      </c>
      <c r="AE478" s="19"/>
      <c r="AF478" s="19" t="n">
        <v>0.0551491023404312</v>
      </c>
      <c r="AG478" s="19"/>
      <c r="AH478" s="19" t="n">
        <v>0.0680293611121026</v>
      </c>
      <c r="AI478" s="19"/>
      <c r="AJ478" s="19" t="n">
        <v>0.0381685800283822</v>
      </c>
      <c r="AK478" s="19" t="n">
        <v>0.0808198594371266</v>
      </c>
      <c r="AL478" s="19" t="n">
        <v>0.0813076641659814</v>
      </c>
    </row>
    <row r="47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row>
    <row r="480">
      <c r="B480" s="7" t="s">
        <v>223</v>
      </c>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row>
    <row r="481">
      <c r="B481" s="26" t="s">
        <v>220</v>
      </c>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row>
    <row r="482">
      <c r="B482" t="s">
        <v>217</v>
      </c>
      <c r="C482" s="19" t="n">
        <v>0.570035774412004</v>
      </c>
      <c r="D482" s="19" t="n">
        <v>0.584887109170927</v>
      </c>
      <c r="E482" s="19" t="n">
        <v>0.555168490887638</v>
      </c>
      <c r="F482" s="19"/>
      <c r="G482" s="19" t="n">
        <v>0.644805677083475</v>
      </c>
      <c r="H482" s="19" t="n">
        <v>0.635816558811586</v>
      </c>
      <c r="I482" s="19" t="n">
        <v>0.571613323571949</v>
      </c>
      <c r="J482" s="19" t="n">
        <v>0.519750849804134</v>
      </c>
      <c r="K482" s="19" t="n">
        <v>0.504470073378512</v>
      </c>
      <c r="L482" s="19" t="n">
        <v>0.261649641339956</v>
      </c>
      <c r="M482" s="19"/>
      <c r="N482" s="19" t="n">
        <v>0.422463284909887</v>
      </c>
      <c r="O482" s="19" t="n">
        <v>0.552089240835841</v>
      </c>
      <c r="P482" s="19" t="n">
        <v>0.596575820330529</v>
      </c>
      <c r="Q482" s="19" t="n">
        <v>0.531079047864845</v>
      </c>
      <c r="R482" s="19" t="n">
        <v>0.642753965812077</v>
      </c>
      <c r="S482" s="19"/>
      <c r="T482" s="19" t="n">
        <v>0.319485769169603</v>
      </c>
      <c r="U482" s="19" t="n">
        <v>0.615054800362109</v>
      </c>
      <c r="V482" s="19" t="n">
        <v>0.556488305637087</v>
      </c>
      <c r="W482" s="19" t="n">
        <v>0.59953495452156</v>
      </c>
      <c r="X482" s="19"/>
      <c r="Y482" s="19" t="n">
        <v>0.56848627543276</v>
      </c>
      <c r="Z482" s="19" t="n">
        <v>0.580046877737319</v>
      </c>
      <c r="AA482" s="19" t="s">
        <v>89</v>
      </c>
      <c r="AB482" s="19" t="s">
        <v>89</v>
      </c>
      <c r="AC482" s="19" t="s">
        <v>89</v>
      </c>
      <c r="AD482" s="19" t="s">
        <v>89</v>
      </c>
      <c r="AE482" s="19"/>
      <c r="AF482" s="19" t="n">
        <v>0.568854374788546</v>
      </c>
      <c r="AG482" s="19"/>
      <c r="AH482" s="19" t="n">
        <v>0.568715050982328</v>
      </c>
      <c r="AI482" s="19"/>
      <c r="AJ482" s="19" t="n">
        <v>0.420899436142417</v>
      </c>
      <c r="AK482" s="19" t="n">
        <v>0.635890425829205</v>
      </c>
      <c r="AL482" s="19" t="n">
        <v>0.525625641805977</v>
      </c>
    </row>
    <row r="483">
      <c r="B483" t="s">
        <v>218</v>
      </c>
      <c r="C483" s="19" t="n">
        <v>0.394212635054741</v>
      </c>
      <c r="D483" s="19" t="n">
        <v>0.358676412703295</v>
      </c>
      <c r="E483" s="19" t="n">
        <v>0.43289257517589</v>
      </c>
      <c r="F483" s="19"/>
      <c r="G483" s="19" t="n">
        <v>0.355194322916525</v>
      </c>
      <c r="H483" s="19" t="n">
        <v>0.321720010355377</v>
      </c>
      <c r="I483" s="19" t="n">
        <v>0.355682515148548</v>
      </c>
      <c r="J483" s="19" t="n">
        <v>0.466202268213331</v>
      </c>
      <c r="K483" s="19" t="n">
        <v>0.475971400948766</v>
      </c>
      <c r="L483" s="19" t="n">
        <v>0.738350358660044</v>
      </c>
      <c r="M483" s="19"/>
      <c r="N483" s="19" t="n">
        <v>0.393728387363576</v>
      </c>
      <c r="O483" s="19" t="n">
        <v>0.425368401459665</v>
      </c>
      <c r="P483" s="19" t="n">
        <v>0.370377314967144</v>
      </c>
      <c r="Q483" s="19" t="n">
        <v>0.432792974255403</v>
      </c>
      <c r="R483" s="19" t="n">
        <v>0.349525028978589</v>
      </c>
      <c r="S483" s="19"/>
      <c r="T483" s="19" t="n">
        <v>0.680514230830397</v>
      </c>
      <c r="U483" s="19" t="n">
        <v>0.365106168679143</v>
      </c>
      <c r="V483" s="19" t="n">
        <v>0.404686395345049</v>
      </c>
      <c r="W483" s="19" t="n">
        <v>0.356711884695613</v>
      </c>
      <c r="X483" s="19"/>
      <c r="Y483" s="19" t="n">
        <v>0.390800357239016</v>
      </c>
      <c r="Z483" s="19" t="n">
        <v>0.416258900489903</v>
      </c>
      <c r="AA483" s="19" t="s">
        <v>89</v>
      </c>
      <c r="AB483" s="19" t="s">
        <v>89</v>
      </c>
      <c r="AC483" s="19" t="s">
        <v>89</v>
      </c>
      <c r="AD483" s="19" t="s">
        <v>89</v>
      </c>
      <c r="AE483" s="19"/>
      <c r="AF483" s="19" t="n">
        <v>0.399595617104732</v>
      </c>
      <c r="AG483" s="19"/>
      <c r="AH483" s="19" t="n">
        <v>0.400088885025088</v>
      </c>
      <c r="AI483" s="19"/>
      <c r="AJ483" s="19" t="n">
        <v>0.548866321486207</v>
      </c>
      <c r="AK483" s="19" t="n">
        <v>0.326898418276304</v>
      </c>
      <c r="AL483" s="19" t="n">
        <v>0.433989460232955</v>
      </c>
    </row>
    <row r="484">
      <c r="B484" t="s">
        <v>56</v>
      </c>
      <c r="C484" s="19" t="n">
        <v>0.0357515905332553</v>
      </c>
      <c r="D484" s="19" t="n">
        <v>0.0564364781257787</v>
      </c>
      <c r="E484" s="19" t="n">
        <v>0.0119389339364721</v>
      </c>
      <c r="F484" s="19"/>
      <c r="G484" s="19" t="n">
        <v>0</v>
      </c>
      <c r="H484" s="19" t="n">
        <v>0.0424634308330375</v>
      </c>
      <c r="I484" s="19" t="n">
        <v>0.0727041612795029</v>
      </c>
      <c r="J484" s="19" t="n">
        <v>0.0140468819825349</v>
      </c>
      <c r="K484" s="19" t="n">
        <v>0.0195585256727214</v>
      </c>
      <c r="L484" s="19" t="n">
        <v>0</v>
      </c>
      <c r="M484" s="19"/>
      <c r="N484" s="19" t="n">
        <v>0.183808327726537</v>
      </c>
      <c r="O484" s="19" t="n">
        <v>0.0225423577044944</v>
      </c>
      <c r="P484" s="19" t="n">
        <v>0.0330468647023267</v>
      </c>
      <c r="Q484" s="19" t="n">
        <v>0.0361279778797521</v>
      </c>
      <c r="R484" s="19" t="n">
        <v>0.00772100520933413</v>
      </c>
      <c r="S484" s="19"/>
      <c r="T484" s="19" t="n">
        <v>0</v>
      </c>
      <c r="U484" s="19" t="n">
        <v>0.0198390309587481</v>
      </c>
      <c r="V484" s="19" t="n">
        <v>0.0388252990178634</v>
      </c>
      <c r="W484" s="19" t="n">
        <v>0.0437531607828272</v>
      </c>
      <c r="X484" s="19"/>
      <c r="Y484" s="19" t="n">
        <v>0.040713367328224</v>
      </c>
      <c r="Z484" s="19" t="n">
        <v>0.00369422177277868</v>
      </c>
      <c r="AA484" s="19" t="s">
        <v>89</v>
      </c>
      <c r="AB484" s="19" t="s">
        <v>89</v>
      </c>
      <c r="AC484" s="19" t="s">
        <v>89</v>
      </c>
      <c r="AD484" s="19" t="s">
        <v>89</v>
      </c>
      <c r="AE484" s="19"/>
      <c r="AF484" s="19" t="n">
        <v>0.0315500081067225</v>
      </c>
      <c r="AG484" s="19"/>
      <c r="AH484" s="19" t="n">
        <v>0.0311960639925839</v>
      </c>
      <c r="AI484" s="19"/>
      <c r="AJ484" s="19" t="n">
        <v>0.0302342423713755</v>
      </c>
      <c r="AK484" s="19" t="n">
        <v>0.0372111558944912</v>
      </c>
      <c r="AL484" s="19" t="n">
        <v>0.0403848979610681</v>
      </c>
    </row>
    <row r="485">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row>
    <row r="486">
      <c r="B486" s="7" t="s">
        <v>224</v>
      </c>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row>
    <row r="487">
      <c r="B487" s="26" t="s">
        <v>220</v>
      </c>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row>
    <row r="488">
      <c r="B488" t="s">
        <v>217</v>
      </c>
      <c r="C488" s="19" t="n">
        <v>0.555768496237263</v>
      </c>
      <c r="D488" s="19" t="n">
        <v>0.58865803717825</v>
      </c>
      <c r="E488" s="19" t="n">
        <v>0.519949303006614</v>
      </c>
      <c r="F488" s="19"/>
      <c r="G488" s="19" t="n">
        <v>0.494362214929584</v>
      </c>
      <c r="H488" s="19" t="n">
        <v>0.649595141164909</v>
      </c>
      <c r="I488" s="19" t="n">
        <v>0.528810459557743</v>
      </c>
      <c r="J488" s="19" t="n">
        <v>0.563638189696271</v>
      </c>
      <c r="K488" s="19" t="n">
        <v>0.439228855810703</v>
      </c>
      <c r="L488" s="19" t="n">
        <v>0.633126845893843</v>
      </c>
      <c r="M488" s="19"/>
      <c r="N488" s="19" t="n">
        <v>0.538434514869684</v>
      </c>
      <c r="O488" s="19" t="n">
        <v>0.581991554542883</v>
      </c>
      <c r="P488" s="19" t="n">
        <v>0.498587427783418</v>
      </c>
      <c r="Q488" s="19" t="n">
        <v>0.547359056053013</v>
      </c>
      <c r="R488" s="19" t="n">
        <v>0.593281528837747</v>
      </c>
      <c r="S488" s="19"/>
      <c r="T488" s="19" t="n">
        <v>0.441669874583165</v>
      </c>
      <c r="U488" s="19" t="n">
        <v>0.602154400343365</v>
      </c>
      <c r="V488" s="19" t="n">
        <v>0.550150869015236</v>
      </c>
      <c r="W488" s="19" t="n">
        <v>0.5913440831587</v>
      </c>
      <c r="X488" s="19"/>
      <c r="Y488" s="19" t="n">
        <v>0.579756337422133</v>
      </c>
      <c r="Z488" s="19" t="n">
        <v>0.400786298849645</v>
      </c>
      <c r="AA488" s="19" t="s">
        <v>89</v>
      </c>
      <c r="AB488" s="19" t="s">
        <v>89</v>
      </c>
      <c r="AC488" s="19" t="s">
        <v>89</v>
      </c>
      <c r="AD488" s="19" t="s">
        <v>89</v>
      </c>
      <c r="AE488" s="19"/>
      <c r="AF488" s="19" t="n">
        <v>0.552925037145498</v>
      </c>
      <c r="AG488" s="19"/>
      <c r="AH488" s="19" t="n">
        <v>0.564987577411087</v>
      </c>
      <c r="AI488" s="19"/>
      <c r="AJ488" s="19" t="n">
        <v>0.466153883867991</v>
      </c>
      <c r="AK488" s="19" t="n">
        <v>0.601406555221372</v>
      </c>
      <c r="AL488" s="19" t="n">
        <v>0.490100709731395</v>
      </c>
    </row>
    <row r="489">
      <c r="B489" t="s">
        <v>218</v>
      </c>
      <c r="C489" s="19" t="n">
        <v>0.391856903347959</v>
      </c>
      <c r="D489" s="19" t="n">
        <v>0.364182898329811</v>
      </c>
      <c r="E489" s="19" t="n">
        <v>0.425516468099407</v>
      </c>
      <c r="F489" s="19"/>
      <c r="G489" s="19" t="n">
        <v>0.442739506680426</v>
      </c>
      <c r="H489" s="19" t="n">
        <v>0.262891371480432</v>
      </c>
      <c r="I489" s="19" t="n">
        <v>0.427110731102332</v>
      </c>
      <c r="J489" s="19" t="n">
        <v>0.415390432734467</v>
      </c>
      <c r="K489" s="19" t="n">
        <v>0.510488038728442</v>
      </c>
      <c r="L489" s="19" t="n">
        <v>0.366873154106157</v>
      </c>
      <c r="M489" s="19"/>
      <c r="N489" s="19" t="n">
        <v>0.409025294483224</v>
      </c>
      <c r="O489" s="19" t="n">
        <v>0.398095979328398</v>
      </c>
      <c r="P489" s="19" t="n">
        <v>0.381965078301333</v>
      </c>
      <c r="Q489" s="19" t="n">
        <v>0.401681572307438</v>
      </c>
      <c r="R489" s="19" t="n">
        <v>0.38063069133838</v>
      </c>
      <c r="S489" s="19"/>
      <c r="T489" s="19" t="n">
        <v>0.558330125416835</v>
      </c>
      <c r="U489" s="19" t="n">
        <v>0.352102979584264</v>
      </c>
      <c r="V489" s="19" t="n">
        <v>0.449849130984764</v>
      </c>
      <c r="W489" s="19" t="n">
        <v>0.334516376097745</v>
      </c>
      <c r="X489" s="19"/>
      <c r="Y489" s="19" t="n">
        <v>0.364461012540696</v>
      </c>
      <c r="Z489" s="19" t="n">
        <v>0.568858048385498</v>
      </c>
      <c r="AA489" s="19" t="s">
        <v>89</v>
      </c>
      <c r="AB489" s="19" t="s">
        <v>89</v>
      </c>
      <c r="AC489" s="19" t="s">
        <v>89</v>
      </c>
      <c r="AD489" s="19" t="s">
        <v>89</v>
      </c>
      <c r="AE489" s="19"/>
      <c r="AF489" s="19" t="n">
        <v>0.393275262382327</v>
      </c>
      <c r="AG489" s="19"/>
      <c r="AH489" s="19" t="n">
        <v>0.384153501442588</v>
      </c>
      <c r="AI489" s="19"/>
      <c r="AJ489" s="19" t="n">
        <v>0.487530358027119</v>
      </c>
      <c r="AK489" s="19" t="n">
        <v>0.341704561860545</v>
      </c>
      <c r="AL489" s="19" t="n">
        <v>0.471144814634291</v>
      </c>
    </row>
    <row r="490">
      <c r="B490" t="s">
        <v>56</v>
      </c>
      <c r="C490" s="19" t="n">
        <v>0.052374600414779</v>
      </c>
      <c r="D490" s="19" t="n">
        <v>0.0471590644919386</v>
      </c>
      <c r="E490" s="19" t="n">
        <v>0.0545342288939786</v>
      </c>
      <c r="F490" s="19"/>
      <c r="G490" s="19" t="n">
        <v>0.0628982783899904</v>
      </c>
      <c r="H490" s="19" t="n">
        <v>0.0875134873546582</v>
      </c>
      <c r="I490" s="19" t="n">
        <v>0.0440788093399251</v>
      </c>
      <c r="J490" s="19" t="n">
        <v>0.0209713775692615</v>
      </c>
      <c r="K490" s="19" t="n">
        <v>0.0502831054608557</v>
      </c>
      <c r="L490" s="19" t="n">
        <v>0</v>
      </c>
      <c r="M490" s="19"/>
      <c r="N490" s="19" t="n">
        <v>0.0525401906470914</v>
      </c>
      <c r="O490" s="19" t="n">
        <v>0.0199124661287182</v>
      </c>
      <c r="P490" s="19" t="n">
        <v>0.119447493915249</v>
      </c>
      <c r="Q490" s="19" t="n">
        <v>0.0509593716395483</v>
      </c>
      <c r="R490" s="19" t="n">
        <v>0.0260877798238729</v>
      </c>
      <c r="S490" s="19"/>
      <c r="T490" s="19" t="n">
        <v>0</v>
      </c>
      <c r="U490" s="19" t="n">
        <v>0.0457426200723705</v>
      </c>
      <c r="V490" s="19" t="n">
        <v>0</v>
      </c>
      <c r="W490" s="19" t="n">
        <v>0.0741395407435548</v>
      </c>
      <c r="X490" s="19"/>
      <c r="Y490" s="19" t="n">
        <v>0.0557826500371706</v>
      </c>
      <c r="Z490" s="19" t="n">
        <v>0.0303556527648572</v>
      </c>
      <c r="AA490" s="19" t="s">
        <v>89</v>
      </c>
      <c r="AB490" s="19" t="s">
        <v>89</v>
      </c>
      <c r="AC490" s="19" t="s">
        <v>89</v>
      </c>
      <c r="AD490" s="19" t="s">
        <v>89</v>
      </c>
      <c r="AE490" s="19"/>
      <c r="AF490" s="19" t="n">
        <v>0.0537997004721747</v>
      </c>
      <c r="AG490" s="19"/>
      <c r="AH490" s="19" t="n">
        <v>0.0508589211463251</v>
      </c>
      <c r="AI490" s="19"/>
      <c r="AJ490" s="19" t="n">
        <v>0.0463157581048897</v>
      </c>
      <c r="AK490" s="19" t="n">
        <v>0.0568888829180825</v>
      </c>
      <c r="AL490" s="19" t="n">
        <v>0.0387544756343135</v>
      </c>
    </row>
    <row r="491">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row>
    <row r="492">
      <c r="B492" s="7" t="s">
        <v>225</v>
      </c>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row>
    <row r="493">
      <c r="B493" s="26" t="s">
        <v>220</v>
      </c>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row>
    <row r="494">
      <c r="B494" t="s">
        <v>217</v>
      </c>
      <c r="C494" s="19" t="n">
        <v>0.552367148768947</v>
      </c>
      <c r="D494" s="19" t="n">
        <v>0.562811153621994</v>
      </c>
      <c r="E494" s="19" t="n">
        <v>0.538436459841725</v>
      </c>
      <c r="F494" s="19"/>
      <c r="G494" s="19" t="n">
        <v>0.502121867507752</v>
      </c>
      <c r="H494" s="19" t="n">
        <v>0.599923882790813</v>
      </c>
      <c r="I494" s="19" t="n">
        <v>0.579319284778428</v>
      </c>
      <c r="J494" s="19" t="n">
        <v>0.573634628943353</v>
      </c>
      <c r="K494" s="19" t="n">
        <v>0.401164239229923</v>
      </c>
      <c r="L494" s="19" t="n">
        <v>0.633126845893843</v>
      </c>
      <c r="M494" s="19"/>
      <c r="N494" s="19" t="n">
        <v>0.430012010218705</v>
      </c>
      <c r="O494" s="19" t="n">
        <v>0.590122826555188</v>
      </c>
      <c r="P494" s="19" t="n">
        <v>0.466150182619829</v>
      </c>
      <c r="Q494" s="19" t="n">
        <v>0.494958502197805</v>
      </c>
      <c r="R494" s="19" t="n">
        <v>0.678777561354571</v>
      </c>
      <c r="S494" s="19"/>
      <c r="T494" s="19" t="n">
        <v>0.187099075419296</v>
      </c>
      <c r="U494" s="19" t="n">
        <v>0.578638558242991</v>
      </c>
      <c r="V494" s="19" t="n">
        <v>0.648461884254462</v>
      </c>
      <c r="W494" s="19" t="n">
        <v>0.572851435674545</v>
      </c>
      <c r="X494" s="19"/>
      <c r="Y494" s="19" t="n">
        <v>0.563098761896346</v>
      </c>
      <c r="Z494" s="19" t="n">
        <v>0.483031647871637</v>
      </c>
      <c r="AA494" s="19" t="s">
        <v>89</v>
      </c>
      <c r="AB494" s="19" t="s">
        <v>89</v>
      </c>
      <c r="AC494" s="19" t="s">
        <v>89</v>
      </c>
      <c r="AD494" s="19" t="s">
        <v>89</v>
      </c>
      <c r="AE494" s="19"/>
      <c r="AF494" s="19" t="n">
        <v>0.584772415510973</v>
      </c>
      <c r="AG494" s="19"/>
      <c r="AH494" s="19" t="n">
        <v>0.559107053570154</v>
      </c>
      <c r="AI494" s="19"/>
      <c r="AJ494" s="19" t="n">
        <v>0.468547399233059</v>
      </c>
      <c r="AK494" s="19" t="n">
        <v>0.594152012974285</v>
      </c>
      <c r="AL494" s="19" t="n">
        <v>0.496741960233047</v>
      </c>
    </row>
    <row r="495">
      <c r="B495" t="s">
        <v>218</v>
      </c>
      <c r="C495" s="19" t="n">
        <v>0.417915365460286</v>
      </c>
      <c r="D495" s="19" t="n">
        <v>0.405189078516474</v>
      </c>
      <c r="E495" s="19" t="n">
        <v>0.434367875716386</v>
      </c>
      <c r="F495" s="19"/>
      <c r="G495" s="19" t="n">
        <v>0.471153691299045</v>
      </c>
      <c r="H495" s="19" t="n">
        <v>0.385631179478526</v>
      </c>
      <c r="I495" s="19" t="n">
        <v>0.36168507647484</v>
      </c>
      <c r="J495" s="19" t="n">
        <v>0.426365371056647</v>
      </c>
      <c r="K495" s="19" t="n">
        <v>0.548109524333057</v>
      </c>
      <c r="L495" s="19" t="n">
        <v>0.205770538202424</v>
      </c>
      <c r="M495" s="19"/>
      <c r="N495" s="19" t="n">
        <v>0.454040588319826</v>
      </c>
      <c r="O495" s="19" t="n">
        <v>0.396478040239894</v>
      </c>
      <c r="P495" s="19" t="n">
        <v>0.498710869697475</v>
      </c>
      <c r="Q495" s="19" t="n">
        <v>0.488992751074572</v>
      </c>
      <c r="R495" s="19" t="n">
        <v>0.292968799877974</v>
      </c>
      <c r="S495" s="19"/>
      <c r="T495" s="19" t="n">
        <v>0.628664865512708</v>
      </c>
      <c r="U495" s="19" t="n">
        <v>0.398980753609395</v>
      </c>
      <c r="V495" s="19" t="n">
        <v>0.338577055807912</v>
      </c>
      <c r="W495" s="19" t="n">
        <v>0.395979459178274</v>
      </c>
      <c r="X495" s="19"/>
      <c r="Y495" s="19" t="n">
        <v>0.409671967666878</v>
      </c>
      <c r="Z495" s="19" t="n">
        <v>0.471174843631606</v>
      </c>
      <c r="AA495" s="19" t="s">
        <v>89</v>
      </c>
      <c r="AB495" s="19" t="s">
        <v>89</v>
      </c>
      <c r="AC495" s="19" t="s">
        <v>89</v>
      </c>
      <c r="AD495" s="19" t="s">
        <v>89</v>
      </c>
      <c r="AE495" s="19"/>
      <c r="AF495" s="19" t="n">
        <v>0.395214696576761</v>
      </c>
      <c r="AG495" s="19"/>
      <c r="AH495" s="19" t="n">
        <v>0.412755775157253</v>
      </c>
      <c r="AI495" s="19"/>
      <c r="AJ495" s="19" t="n">
        <v>0.526939423085953</v>
      </c>
      <c r="AK495" s="19" t="n">
        <v>0.366985321779062</v>
      </c>
      <c r="AL495" s="19" t="n">
        <v>0.46829499687873</v>
      </c>
    </row>
    <row r="496">
      <c r="B496" t="s">
        <v>56</v>
      </c>
      <c r="C496" s="19" t="n">
        <v>0.0297174857707672</v>
      </c>
      <c r="D496" s="19" t="n">
        <v>0.0319997678615323</v>
      </c>
      <c r="E496" s="19" t="n">
        <v>0.0271956644418891</v>
      </c>
      <c r="F496" s="19"/>
      <c r="G496" s="19" t="n">
        <v>0.0267244411932025</v>
      </c>
      <c r="H496" s="19" t="n">
        <v>0.0144449377306603</v>
      </c>
      <c r="I496" s="19" t="n">
        <v>0.0589956387467317</v>
      </c>
      <c r="J496" s="19" t="n">
        <v>0</v>
      </c>
      <c r="K496" s="19" t="n">
        <v>0.0507262364370199</v>
      </c>
      <c r="L496" s="19" t="n">
        <v>0.161102615903733</v>
      </c>
      <c r="M496" s="19"/>
      <c r="N496" s="19" t="n">
        <v>0.11594740146147</v>
      </c>
      <c r="O496" s="19" t="n">
        <v>0.0133991332049179</v>
      </c>
      <c r="P496" s="19" t="n">
        <v>0.0351389476826962</v>
      </c>
      <c r="Q496" s="19" t="n">
        <v>0.0160487467276232</v>
      </c>
      <c r="R496" s="19" t="n">
        <v>0.0282536387674554</v>
      </c>
      <c r="S496" s="19"/>
      <c r="T496" s="19" t="n">
        <v>0.184236059067996</v>
      </c>
      <c r="U496" s="19" t="n">
        <v>0.0223806881476139</v>
      </c>
      <c r="V496" s="19" t="n">
        <v>0.0129610599376259</v>
      </c>
      <c r="W496" s="19" t="n">
        <v>0.0311691051471809</v>
      </c>
      <c r="X496" s="19"/>
      <c r="Y496" s="19" t="n">
        <v>0.0272292704367768</v>
      </c>
      <c r="Z496" s="19" t="n">
        <v>0.0457935084967565</v>
      </c>
      <c r="AA496" s="19" t="s">
        <v>89</v>
      </c>
      <c r="AB496" s="19" t="s">
        <v>89</v>
      </c>
      <c r="AC496" s="19" t="s">
        <v>89</v>
      </c>
      <c r="AD496" s="19" t="s">
        <v>89</v>
      </c>
      <c r="AE496" s="19"/>
      <c r="AF496" s="19" t="n">
        <v>0.0200128879122658</v>
      </c>
      <c r="AG496" s="19"/>
      <c r="AH496" s="19" t="n">
        <v>0.0281371712725935</v>
      </c>
      <c r="AI496" s="19"/>
      <c r="AJ496" s="19" t="n">
        <v>0.00451317768098822</v>
      </c>
      <c r="AK496" s="19" t="n">
        <v>0.0388626652466537</v>
      </c>
      <c r="AL496" s="19" t="n">
        <v>0.0349630428882232</v>
      </c>
    </row>
    <row r="497">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row>
    <row r="498">
      <c r="B498" s="7" t="s">
        <v>230</v>
      </c>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row>
    <row r="499">
      <c r="B499" s="26" t="s">
        <v>220</v>
      </c>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row>
    <row r="500">
      <c r="B500" t="s">
        <v>226</v>
      </c>
      <c r="C500" s="19" t="n">
        <v>0.28847798051018</v>
      </c>
      <c r="D500" s="19" t="n">
        <v>0.266682497022292</v>
      </c>
      <c r="E500" s="19" t="n">
        <v>0.314905073421298</v>
      </c>
      <c r="F500" s="19"/>
      <c r="G500" s="19" t="n">
        <v>0.164765769359974</v>
      </c>
      <c r="H500" s="19" t="n">
        <v>0.225295182910482</v>
      </c>
      <c r="I500" s="19" t="n">
        <v>0.296507029909709</v>
      </c>
      <c r="J500" s="19" t="n">
        <v>0.344652938310007</v>
      </c>
      <c r="K500" s="19" t="n">
        <v>0.369060658806034</v>
      </c>
      <c r="L500" s="19" t="n">
        <v>0.366873154106157</v>
      </c>
      <c r="M500" s="19"/>
      <c r="N500" s="19" t="n">
        <v>0.548388858596461</v>
      </c>
      <c r="O500" s="19" t="n">
        <v>0.400468858641467</v>
      </c>
      <c r="P500" s="19" t="n">
        <v>0.248753859217572</v>
      </c>
      <c r="Q500" s="19" t="n">
        <v>0.20207349711139</v>
      </c>
      <c r="R500" s="19" t="n">
        <v>0.205210920941568</v>
      </c>
      <c r="S500" s="19"/>
      <c r="T500" s="19" t="n">
        <v>0.31585002639657</v>
      </c>
      <c r="U500" s="19" t="n">
        <v>0.24821727672478</v>
      </c>
      <c r="V500" s="19" t="n">
        <v>0.182386428417942</v>
      </c>
      <c r="W500" s="19" t="n">
        <v>0.320766199829701</v>
      </c>
      <c r="X500" s="19"/>
      <c r="Y500" s="19" t="n">
        <v>0.270342268292748</v>
      </c>
      <c r="Z500" s="19" t="n">
        <v>0.40565036417678</v>
      </c>
      <c r="AA500" s="19" t="s">
        <v>89</v>
      </c>
      <c r="AB500" s="19" t="s">
        <v>89</v>
      </c>
      <c r="AC500" s="19" t="s">
        <v>89</v>
      </c>
      <c r="AD500" s="19" t="s">
        <v>89</v>
      </c>
      <c r="AE500" s="19"/>
      <c r="AF500" s="19" t="n">
        <v>0.318229845738741</v>
      </c>
      <c r="AG500" s="19"/>
      <c r="AH500" s="19" t="n">
        <v>0.289010501916132</v>
      </c>
      <c r="AI500" s="19"/>
      <c r="AJ500" s="19" t="n">
        <v>0.39704459133243</v>
      </c>
      <c r="AK500" s="19" t="n">
        <v>0.249686411475437</v>
      </c>
      <c r="AL500" s="19" t="n">
        <v>0.262021441211147</v>
      </c>
    </row>
    <row r="501">
      <c r="B501" t="s">
        <v>227</v>
      </c>
      <c r="C501" s="19" t="n">
        <v>0.431336184477693</v>
      </c>
      <c r="D501" s="19" t="n">
        <v>0.45862493630883</v>
      </c>
      <c r="E501" s="19" t="n">
        <v>0.397398653438293</v>
      </c>
      <c r="F501" s="19"/>
      <c r="G501" s="19" t="n">
        <v>0.56042942919581</v>
      </c>
      <c r="H501" s="19" t="n">
        <v>0.525638619938775</v>
      </c>
      <c r="I501" s="19" t="n">
        <v>0.430683196843189</v>
      </c>
      <c r="J501" s="19" t="n">
        <v>0.331299919705341</v>
      </c>
      <c r="K501" s="19" t="n">
        <v>0.335866220577084</v>
      </c>
      <c r="L501" s="19" t="n">
        <v>0.53257982045762</v>
      </c>
      <c r="M501" s="19"/>
      <c r="N501" s="19" t="n">
        <v>0.317153051459081</v>
      </c>
      <c r="O501" s="19" t="n">
        <v>0.385171801110033</v>
      </c>
      <c r="P501" s="19" t="n">
        <v>0.442397701311441</v>
      </c>
      <c r="Q501" s="19" t="n">
        <v>0.476810003071043</v>
      </c>
      <c r="R501" s="19" t="n">
        <v>0.463995771955319</v>
      </c>
      <c r="S501" s="19"/>
      <c r="T501" s="19" t="n">
        <v>0.31155556974356</v>
      </c>
      <c r="U501" s="19" t="n">
        <v>0.398816642387773</v>
      </c>
      <c r="V501" s="19" t="n">
        <v>0.484838876465287</v>
      </c>
      <c r="W501" s="19" t="n">
        <v>0.452976639466103</v>
      </c>
      <c r="X501" s="19"/>
      <c r="Y501" s="19" t="n">
        <v>0.449203472357523</v>
      </c>
      <c r="Z501" s="19" t="n">
        <v>0.315898054150242</v>
      </c>
      <c r="AA501" s="19" t="s">
        <v>89</v>
      </c>
      <c r="AB501" s="19" t="s">
        <v>89</v>
      </c>
      <c r="AC501" s="19" t="s">
        <v>89</v>
      </c>
      <c r="AD501" s="19" t="s">
        <v>89</v>
      </c>
      <c r="AE501" s="19"/>
      <c r="AF501" s="19" t="n">
        <v>0.40260259483963</v>
      </c>
      <c r="AG501" s="19"/>
      <c r="AH501" s="19" t="n">
        <v>0.433112137007903</v>
      </c>
      <c r="AI501" s="19"/>
      <c r="AJ501" s="19" t="n">
        <v>0.366373971756104</v>
      </c>
      <c r="AK501" s="19" t="n">
        <v>0.470881543698805</v>
      </c>
      <c r="AL501" s="19" t="n">
        <v>0.342210234058302</v>
      </c>
    </row>
    <row r="502">
      <c r="B502" t="s">
        <v>228</v>
      </c>
      <c r="C502" s="19" t="n">
        <v>0.210207011031196</v>
      </c>
      <c r="D502" s="19" t="n">
        <v>0.211327338269177</v>
      </c>
      <c r="E502" s="19" t="n">
        <v>0.209770355325201</v>
      </c>
      <c r="F502" s="19"/>
      <c r="G502" s="19" t="n">
        <v>0.245667159755567</v>
      </c>
      <c r="H502" s="19" t="n">
        <v>0.195464455164904</v>
      </c>
      <c r="I502" s="19" t="n">
        <v>0.221095180055873</v>
      </c>
      <c r="J502" s="19" t="n">
        <v>0.23364239551377</v>
      </c>
      <c r="K502" s="19" t="n">
        <v>0.166563753347439</v>
      </c>
      <c r="L502" s="19" t="n">
        <v>0.100547025436223</v>
      </c>
      <c r="M502" s="19"/>
      <c r="N502" s="19" t="n">
        <v>0.049414557651659</v>
      </c>
      <c r="O502" s="19" t="n">
        <v>0.1580604267211</v>
      </c>
      <c r="P502" s="19" t="n">
        <v>0.271308842277169</v>
      </c>
      <c r="Q502" s="19" t="n">
        <v>0.230523062002746</v>
      </c>
      <c r="R502" s="19" t="n">
        <v>0.239099030353187</v>
      </c>
      <c r="S502" s="19"/>
      <c r="T502" s="19" t="n">
        <v>0.344944727060902</v>
      </c>
      <c r="U502" s="19" t="n">
        <v>0.22304474833446</v>
      </c>
      <c r="V502" s="19" t="n">
        <v>0.281906654068399</v>
      </c>
      <c r="W502" s="19" t="n">
        <v>0.1909644418455</v>
      </c>
      <c r="X502" s="19"/>
      <c r="Y502" s="19" t="n">
        <v>0.211644930794023</v>
      </c>
      <c r="Z502" s="19" t="n">
        <v>0.200916805931346</v>
      </c>
      <c r="AA502" s="19" t="s">
        <v>89</v>
      </c>
      <c r="AB502" s="19" t="s">
        <v>89</v>
      </c>
      <c r="AC502" s="19" t="s">
        <v>89</v>
      </c>
      <c r="AD502" s="19" t="s">
        <v>89</v>
      </c>
      <c r="AE502" s="19"/>
      <c r="AF502" s="19" t="n">
        <v>0.19532120208301</v>
      </c>
      <c r="AG502" s="19"/>
      <c r="AH502" s="19" t="n">
        <v>0.207301115316864</v>
      </c>
      <c r="AI502" s="19"/>
      <c r="AJ502" s="19" t="n">
        <v>0.155565849235108</v>
      </c>
      <c r="AK502" s="19" t="n">
        <v>0.228400362075661</v>
      </c>
      <c r="AL502" s="19" t="n">
        <v>0.232070551023972</v>
      </c>
    </row>
    <row r="503">
      <c r="B503" t="s">
        <v>229</v>
      </c>
      <c r="C503" s="19" t="n">
        <v>0.0427066698744892</v>
      </c>
      <c r="D503" s="19" t="n">
        <v>0.0486091589264717</v>
      </c>
      <c r="E503" s="19" t="n">
        <v>0.036044803307838</v>
      </c>
      <c r="F503" s="19"/>
      <c r="G503" s="19" t="n">
        <v>0.029137641688648</v>
      </c>
      <c r="H503" s="19" t="n">
        <v>0.034754773612222</v>
      </c>
      <c r="I503" s="19" t="n">
        <v>0.0227831961950744</v>
      </c>
      <c r="J503" s="19" t="n">
        <v>0.0564935669674115</v>
      </c>
      <c r="K503" s="19" t="n">
        <v>0.0807184589430295</v>
      </c>
      <c r="L503" s="19" t="n">
        <v>0</v>
      </c>
      <c r="M503" s="19"/>
      <c r="N503" s="19" t="n">
        <v>0.0850435322927987</v>
      </c>
      <c r="O503" s="19" t="n">
        <v>0.0231641509863422</v>
      </c>
      <c r="P503" s="19" t="n">
        <v>0.0115151547394721</v>
      </c>
      <c r="Q503" s="19" t="n">
        <v>0.062368092784</v>
      </c>
      <c r="R503" s="19" t="n">
        <v>0.0621702947141086</v>
      </c>
      <c r="S503" s="19"/>
      <c r="T503" s="19" t="n">
        <v>0</v>
      </c>
      <c r="U503" s="19" t="n">
        <v>0.0697194840744071</v>
      </c>
      <c r="V503" s="19" t="n">
        <v>0.0458839850697005</v>
      </c>
      <c r="W503" s="19" t="n">
        <v>0.0307588230489454</v>
      </c>
      <c r="X503" s="19"/>
      <c r="Y503" s="19" t="n">
        <v>0.0435540672928997</v>
      </c>
      <c r="Z503" s="19" t="n">
        <v>0.0372317497700199</v>
      </c>
      <c r="AA503" s="19" t="s">
        <v>89</v>
      </c>
      <c r="AB503" s="19" t="s">
        <v>89</v>
      </c>
      <c r="AC503" s="19" t="s">
        <v>89</v>
      </c>
      <c r="AD503" s="19" t="s">
        <v>89</v>
      </c>
      <c r="AE503" s="19"/>
      <c r="AF503" s="19" t="n">
        <v>0.0491847099448181</v>
      </c>
      <c r="AG503" s="19"/>
      <c r="AH503" s="19" t="n">
        <v>0.0426116391979074</v>
      </c>
      <c r="AI503" s="19"/>
      <c r="AJ503" s="19" t="n">
        <v>0.0419727536322458</v>
      </c>
      <c r="AK503" s="19" t="n">
        <v>0.03247534179265</v>
      </c>
      <c r="AL503" s="19" t="n">
        <v>0.110313750160035</v>
      </c>
    </row>
    <row r="504">
      <c r="B504" t="s">
        <v>56</v>
      </c>
      <c r="C504" s="19" t="n">
        <v>0.0272721541064425</v>
      </c>
      <c r="D504" s="19" t="n">
        <v>0.0147560694732305</v>
      </c>
      <c r="E504" s="19" t="n">
        <v>0.04188111450737</v>
      </c>
      <c r="F504" s="19"/>
      <c r="G504" s="19" t="n">
        <v>0</v>
      </c>
      <c r="H504" s="19" t="n">
        <v>0.0188469683736166</v>
      </c>
      <c r="I504" s="19" t="n">
        <v>0.0289313969961554</v>
      </c>
      <c r="J504" s="19" t="n">
        <v>0.0339111795034709</v>
      </c>
      <c r="K504" s="19" t="n">
        <v>0.0477909083264134</v>
      </c>
      <c r="L504" s="19" t="n">
        <v>0</v>
      </c>
      <c r="M504" s="19"/>
      <c r="N504" s="19" t="n">
        <v>0</v>
      </c>
      <c r="O504" s="19" t="n">
        <v>0.0331347625410584</v>
      </c>
      <c r="P504" s="19" t="n">
        <v>0.0260244424543463</v>
      </c>
      <c r="Q504" s="19" t="n">
        <v>0.0282253450308202</v>
      </c>
      <c r="R504" s="19" t="n">
        <v>0.0295239820358178</v>
      </c>
      <c r="S504" s="19"/>
      <c r="T504" s="19" t="n">
        <v>0.0276496767989673</v>
      </c>
      <c r="U504" s="19" t="n">
        <v>0.0602018484785801</v>
      </c>
      <c r="V504" s="19" t="n">
        <v>0.00498405597867147</v>
      </c>
      <c r="W504" s="19" t="n">
        <v>0.0045338958097505</v>
      </c>
      <c r="X504" s="19"/>
      <c r="Y504" s="19" t="n">
        <v>0.0252552612628063</v>
      </c>
      <c r="Z504" s="19" t="n">
        <v>0.040303025971613</v>
      </c>
      <c r="AA504" s="19" t="s">
        <v>89</v>
      </c>
      <c r="AB504" s="19" t="s">
        <v>89</v>
      </c>
      <c r="AC504" s="19" t="s">
        <v>89</v>
      </c>
      <c r="AD504" s="19" t="s">
        <v>89</v>
      </c>
      <c r="AE504" s="19"/>
      <c r="AF504" s="19" t="n">
        <v>0.0346616473938012</v>
      </c>
      <c r="AG504" s="19"/>
      <c r="AH504" s="19" t="n">
        <v>0.0279646065611936</v>
      </c>
      <c r="AI504" s="19"/>
      <c r="AJ504" s="19" t="n">
        <v>0.0390428340441116</v>
      </c>
      <c r="AK504" s="19" t="n">
        <v>0.0185563409574468</v>
      </c>
      <c r="AL504" s="19" t="n">
        <v>0.053384023546543</v>
      </c>
    </row>
    <row r="505">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row>
    <row r="506">
      <c r="B506" s="7" t="s">
        <v>232</v>
      </c>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row>
    <row r="507">
      <c r="B507" s="26" t="s">
        <v>220</v>
      </c>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row>
    <row r="508">
      <c r="B508" t="s">
        <v>226</v>
      </c>
      <c r="C508" s="19" t="n">
        <v>0.473691832979841</v>
      </c>
      <c r="D508" s="19" t="n">
        <v>0.44866250452112</v>
      </c>
      <c r="E508" s="19" t="n">
        <v>0.50462329162988</v>
      </c>
      <c r="F508" s="19"/>
      <c r="G508" s="19" t="n">
        <v>0.358382936250223</v>
      </c>
      <c r="H508" s="19" t="n">
        <v>0.479274881219846</v>
      </c>
      <c r="I508" s="19" t="n">
        <v>0.457085767241141</v>
      </c>
      <c r="J508" s="19" t="n">
        <v>0.468572506038395</v>
      </c>
      <c r="K508" s="19" t="n">
        <v>0.553434989710467</v>
      </c>
      <c r="L508" s="19" t="n">
        <v>0.693682436361354</v>
      </c>
      <c r="M508" s="19"/>
      <c r="N508" s="19" t="n">
        <v>0.587248744857178</v>
      </c>
      <c r="O508" s="19" t="n">
        <v>0.471694513437004</v>
      </c>
      <c r="P508" s="19" t="n">
        <v>0.462579527178823</v>
      </c>
      <c r="Q508" s="19" t="n">
        <v>0.489978172211511</v>
      </c>
      <c r="R508" s="19" t="n">
        <v>0.437876484913983</v>
      </c>
      <c r="S508" s="19"/>
      <c r="T508" s="19" t="n">
        <v>0.749433768670056</v>
      </c>
      <c r="U508" s="19" t="n">
        <v>0.40088394343262</v>
      </c>
      <c r="V508" s="19" t="n">
        <v>0.506089821515185</v>
      </c>
      <c r="W508" s="19" t="n">
        <v>0.462085707613076</v>
      </c>
      <c r="X508" s="19"/>
      <c r="Y508" s="19" t="n">
        <v>0.469545507203733</v>
      </c>
      <c r="Z508" s="19" t="n">
        <v>0.500480683002386</v>
      </c>
      <c r="AA508" s="19" t="s">
        <v>89</v>
      </c>
      <c r="AB508" s="19" t="s">
        <v>89</v>
      </c>
      <c r="AC508" s="19" t="s">
        <v>89</v>
      </c>
      <c r="AD508" s="19" t="s">
        <v>89</v>
      </c>
      <c r="AE508" s="19"/>
      <c r="AF508" s="19" t="n">
        <v>0.428533667297377</v>
      </c>
      <c r="AG508" s="19"/>
      <c r="AH508" s="19" t="n">
        <v>0.474623263165779</v>
      </c>
      <c r="AI508" s="19"/>
      <c r="AJ508" s="19" t="n">
        <v>0.564592251631234</v>
      </c>
      <c r="AK508" s="19" t="n">
        <v>0.433896376909112</v>
      </c>
      <c r="AL508" s="19" t="n">
        <v>0.49855147412552</v>
      </c>
    </row>
    <row r="509">
      <c r="B509" t="s">
        <v>227</v>
      </c>
      <c r="C509" s="19" t="n">
        <v>0.293810964499917</v>
      </c>
      <c r="D509" s="19" t="n">
        <v>0.315488688471946</v>
      </c>
      <c r="E509" s="19" t="n">
        <v>0.269905326849117</v>
      </c>
      <c r="F509" s="19"/>
      <c r="G509" s="19" t="n">
        <v>0.482899701307506</v>
      </c>
      <c r="H509" s="19" t="n">
        <v>0.288465284274385</v>
      </c>
      <c r="I509" s="19" t="n">
        <v>0.27534739912642</v>
      </c>
      <c r="J509" s="19" t="n">
        <v>0.302573811055421</v>
      </c>
      <c r="K509" s="19" t="n">
        <v>0.214233776245289</v>
      </c>
      <c r="L509" s="19" t="n">
        <v>0.205770538202424</v>
      </c>
      <c r="M509" s="19"/>
      <c r="N509" s="19" t="n">
        <v>0.197974738378034</v>
      </c>
      <c r="O509" s="19" t="n">
        <v>0.321030562530697</v>
      </c>
      <c r="P509" s="19" t="n">
        <v>0.261407616036936</v>
      </c>
      <c r="Q509" s="19" t="n">
        <v>0.299841841546955</v>
      </c>
      <c r="R509" s="19" t="n">
        <v>0.31817900390572</v>
      </c>
      <c r="S509" s="19"/>
      <c r="T509" s="19" t="n">
        <v>0.0609685945795568</v>
      </c>
      <c r="U509" s="19" t="n">
        <v>0.286445889806423</v>
      </c>
      <c r="V509" s="19" t="n">
        <v>0.224328265544562</v>
      </c>
      <c r="W509" s="19" t="n">
        <v>0.364368583358969</v>
      </c>
      <c r="X509" s="19"/>
      <c r="Y509" s="19" t="n">
        <v>0.296496861179611</v>
      </c>
      <c r="Z509" s="19" t="n">
        <v>0.276457749336992</v>
      </c>
      <c r="AA509" s="19" t="s">
        <v>89</v>
      </c>
      <c r="AB509" s="19" t="s">
        <v>89</v>
      </c>
      <c r="AC509" s="19" t="s">
        <v>89</v>
      </c>
      <c r="AD509" s="19" t="s">
        <v>89</v>
      </c>
      <c r="AE509" s="19"/>
      <c r="AF509" s="19" t="n">
        <v>0.334800259071388</v>
      </c>
      <c r="AG509" s="19"/>
      <c r="AH509" s="19" t="n">
        <v>0.293796748042738</v>
      </c>
      <c r="AI509" s="19"/>
      <c r="AJ509" s="19" t="n">
        <v>0.23284750800025</v>
      </c>
      <c r="AK509" s="19" t="n">
        <v>0.333990703271828</v>
      </c>
      <c r="AL509" s="19" t="n">
        <v>0.190453349534295</v>
      </c>
    </row>
    <row r="510">
      <c r="B510" t="s">
        <v>228</v>
      </c>
      <c r="C510" s="19" t="n">
        <v>0.140593036135529</v>
      </c>
      <c r="D510" s="19" t="n">
        <v>0.159652995035582</v>
      </c>
      <c r="E510" s="19" t="n">
        <v>0.11499594835361</v>
      </c>
      <c r="F510" s="19"/>
      <c r="G510" s="19" t="n">
        <v>0.13364529958855</v>
      </c>
      <c r="H510" s="19" t="n">
        <v>0.190981481710192</v>
      </c>
      <c r="I510" s="19" t="n">
        <v>0.192281870683816</v>
      </c>
      <c r="J510" s="19" t="n">
        <v>0.0921126666913911</v>
      </c>
      <c r="K510" s="19" t="n">
        <v>0.0430109853853452</v>
      </c>
      <c r="L510" s="19" t="n">
        <v>0.100547025436223</v>
      </c>
      <c r="M510" s="19"/>
      <c r="N510" s="19" t="n">
        <v>0.148243672954977</v>
      </c>
      <c r="O510" s="19" t="n">
        <v>0.087373189653866</v>
      </c>
      <c r="P510" s="19" t="n">
        <v>0.200441697797558</v>
      </c>
      <c r="Q510" s="19" t="n">
        <v>0.119645883444657</v>
      </c>
      <c r="R510" s="19" t="n">
        <v>0.157796280184077</v>
      </c>
      <c r="S510" s="19"/>
      <c r="T510" s="19" t="n">
        <v>0</v>
      </c>
      <c r="U510" s="19" t="n">
        <v>0.162393459308984</v>
      </c>
      <c r="V510" s="19" t="n">
        <v>0.202119523860848</v>
      </c>
      <c r="W510" s="19" t="n">
        <v>0.135250120799396</v>
      </c>
      <c r="X510" s="19"/>
      <c r="Y510" s="19" t="n">
        <v>0.148490416426223</v>
      </c>
      <c r="Z510" s="19" t="n">
        <v>0.089569130248185</v>
      </c>
      <c r="AA510" s="19" t="s">
        <v>89</v>
      </c>
      <c r="AB510" s="19" t="s">
        <v>89</v>
      </c>
      <c r="AC510" s="19" t="s">
        <v>89</v>
      </c>
      <c r="AD510" s="19" t="s">
        <v>89</v>
      </c>
      <c r="AE510" s="19"/>
      <c r="AF510" s="19" t="n">
        <v>0.1377963372968</v>
      </c>
      <c r="AG510" s="19"/>
      <c r="AH510" s="19" t="n">
        <v>0.138471768955852</v>
      </c>
      <c r="AI510" s="19"/>
      <c r="AJ510" s="19" t="n">
        <v>0.0950140574777276</v>
      </c>
      <c r="AK510" s="19" t="n">
        <v>0.161464456578237</v>
      </c>
      <c r="AL510" s="19" t="n">
        <v>0.122233608857815</v>
      </c>
    </row>
    <row r="511">
      <c r="B511" t="s">
        <v>231</v>
      </c>
      <c r="C511" s="19" t="n">
        <v>0.0211217703491818</v>
      </c>
      <c r="D511" s="19" t="n">
        <v>0.0307122559454903</v>
      </c>
      <c r="E511" s="19" t="n">
        <v>0.0100997231075176</v>
      </c>
      <c r="F511" s="19"/>
      <c r="G511" s="19" t="n">
        <v>0.0130585412853341</v>
      </c>
      <c r="H511" s="19" t="n">
        <v>0.00386977004298181</v>
      </c>
      <c r="I511" s="19" t="n">
        <v>0.0205947592869103</v>
      </c>
      <c r="J511" s="19" t="n">
        <v>0.0241570490523029</v>
      </c>
      <c r="K511" s="19" t="n">
        <v>0.0566447990733962</v>
      </c>
      <c r="L511" s="19" t="n">
        <v>0</v>
      </c>
      <c r="M511" s="19"/>
      <c r="N511" s="19" t="n">
        <v>0.0525401906470914</v>
      </c>
      <c r="O511" s="19" t="n">
        <v>0.00627189459854333</v>
      </c>
      <c r="P511" s="19" t="n">
        <v>0</v>
      </c>
      <c r="Q511" s="19" t="n">
        <v>0.0293890929830784</v>
      </c>
      <c r="R511" s="19" t="n">
        <v>0.0396209725397018</v>
      </c>
      <c r="S511" s="19"/>
      <c r="T511" s="19" t="n">
        <v>0</v>
      </c>
      <c r="U511" s="19" t="n">
        <v>0.0319926419665911</v>
      </c>
      <c r="V511" s="19" t="n">
        <v>0.0112647152002035</v>
      </c>
      <c r="W511" s="19" t="n">
        <v>0.0226937184041429</v>
      </c>
      <c r="X511" s="19"/>
      <c r="Y511" s="19" t="n">
        <v>0.0233418734478342</v>
      </c>
      <c r="Z511" s="19" t="n">
        <v>0.00677798451182881</v>
      </c>
      <c r="AA511" s="19" t="s">
        <v>89</v>
      </c>
      <c r="AB511" s="19" t="s">
        <v>89</v>
      </c>
      <c r="AC511" s="19" t="s">
        <v>89</v>
      </c>
      <c r="AD511" s="19" t="s">
        <v>89</v>
      </c>
      <c r="AE511" s="19"/>
      <c r="AF511" s="19" t="n">
        <v>0.0236769984058169</v>
      </c>
      <c r="AG511" s="19"/>
      <c r="AH511" s="19" t="n">
        <v>0.0216580617499232</v>
      </c>
      <c r="AI511" s="19"/>
      <c r="AJ511" s="19" t="n">
        <v>0.0143622374880406</v>
      </c>
      <c r="AK511" s="19" t="n">
        <v>0.0216703326743708</v>
      </c>
      <c r="AL511" s="19" t="n">
        <v>0.0347635738029325</v>
      </c>
    </row>
    <row r="512">
      <c r="B512" t="s">
        <v>56</v>
      </c>
      <c r="C512" s="19" t="n">
        <v>0.0707823960355314</v>
      </c>
      <c r="D512" s="19" t="n">
        <v>0.0454835560258625</v>
      </c>
      <c r="E512" s="19" t="n">
        <v>0.100375710059875</v>
      </c>
      <c r="F512" s="19"/>
      <c r="G512" s="19" t="n">
        <v>0.0120135215683874</v>
      </c>
      <c r="H512" s="19" t="n">
        <v>0.0374085827525953</v>
      </c>
      <c r="I512" s="19" t="n">
        <v>0.0546902036617122</v>
      </c>
      <c r="J512" s="19" t="n">
        <v>0.112583967162491</v>
      </c>
      <c r="K512" s="19" t="n">
        <v>0.132675449585503</v>
      </c>
      <c r="L512" s="19" t="n">
        <v>0</v>
      </c>
      <c r="M512" s="19"/>
      <c r="N512" s="19" t="n">
        <v>0.0139926531627192</v>
      </c>
      <c r="O512" s="19" t="n">
        <v>0.11362983977989</v>
      </c>
      <c r="P512" s="19" t="n">
        <v>0.0755711589866825</v>
      </c>
      <c r="Q512" s="19" t="n">
        <v>0.0611450098137998</v>
      </c>
      <c r="R512" s="19" t="n">
        <v>0.0465272584565173</v>
      </c>
      <c r="S512" s="19"/>
      <c r="T512" s="19" t="n">
        <v>0.189597636750388</v>
      </c>
      <c r="U512" s="19" t="n">
        <v>0.118284065485381</v>
      </c>
      <c r="V512" s="19" t="n">
        <v>0.0561976738792013</v>
      </c>
      <c r="W512" s="19" t="n">
        <v>0.0156018698244164</v>
      </c>
      <c r="X512" s="19"/>
      <c r="Y512" s="19" t="n">
        <v>0.0621253417425989</v>
      </c>
      <c r="Z512" s="19" t="n">
        <v>0.126714452900608</v>
      </c>
      <c r="AA512" s="19" t="s">
        <v>89</v>
      </c>
      <c r="AB512" s="19" t="s">
        <v>89</v>
      </c>
      <c r="AC512" s="19" t="s">
        <v>89</v>
      </c>
      <c r="AD512" s="19" t="s">
        <v>89</v>
      </c>
      <c r="AE512" s="19"/>
      <c r="AF512" s="19" t="n">
        <v>0.0751927379286184</v>
      </c>
      <c r="AG512" s="19"/>
      <c r="AH512" s="19" t="n">
        <v>0.0714501580857081</v>
      </c>
      <c r="AI512" s="19"/>
      <c r="AJ512" s="19" t="n">
        <v>0.0931839454027482</v>
      </c>
      <c r="AK512" s="19" t="n">
        <v>0.0489781305664525</v>
      </c>
      <c r="AL512" s="19" t="n">
        <v>0.153997993679437</v>
      </c>
    </row>
    <row r="513">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row>
    <row r="514">
      <c r="B514" s="7" t="s">
        <v>240</v>
      </c>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row>
    <row r="515">
      <c r="B515" s="26" t="s">
        <v>60</v>
      </c>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row>
    <row r="516">
      <c r="B516" t="s">
        <v>233</v>
      </c>
      <c r="C516" s="19" t="n">
        <v>0.190202866316198</v>
      </c>
      <c r="D516" s="19" t="n">
        <v>0.196619555751594</v>
      </c>
      <c r="E516" s="19" t="n">
        <v>0.182196403528356</v>
      </c>
      <c r="F516" s="19"/>
      <c r="G516" s="19" t="n">
        <v>0.123638869205796</v>
      </c>
      <c r="H516" s="19" t="n">
        <v>0.207766392571585</v>
      </c>
      <c r="I516" s="19" t="n">
        <v>0.310497607387484</v>
      </c>
      <c r="J516" s="19" t="n">
        <v>0.257837107870699</v>
      </c>
      <c r="K516" s="19" t="n">
        <v>0.147802772304765</v>
      </c>
      <c r="L516" s="19" t="n">
        <v>0.108564383730292</v>
      </c>
      <c r="M516" s="19"/>
      <c r="N516" s="19" t="n">
        <v>0.221741269758822</v>
      </c>
      <c r="O516" s="19" t="n">
        <v>0.218164961631049</v>
      </c>
      <c r="P516" s="19" t="n">
        <v>0.149853169852327</v>
      </c>
      <c r="Q516" s="19" t="n">
        <v>0.115451767934314</v>
      </c>
      <c r="R516" s="19" t="n">
        <v>0.266418165452026</v>
      </c>
      <c r="S516" s="19"/>
      <c r="T516" s="19" t="n">
        <v>0.127135539343429</v>
      </c>
      <c r="U516" s="19" t="n">
        <v>0.134835570212686</v>
      </c>
      <c r="V516" s="19" t="n">
        <v>0.186116750215725</v>
      </c>
      <c r="W516" s="19" t="n">
        <v>0.321047325292236</v>
      </c>
      <c r="X516" s="19"/>
      <c r="Y516" s="19" t="n">
        <v>0.250819321468507</v>
      </c>
      <c r="Z516" s="19" t="n">
        <v>0.191879490555784</v>
      </c>
      <c r="AA516" s="19" t="n">
        <v>0.115229012410169</v>
      </c>
      <c r="AB516" s="19" t="n">
        <v>0.244859832305716</v>
      </c>
      <c r="AC516" s="19" t="n">
        <v>0.0527184766309702</v>
      </c>
      <c r="AD516" s="19" t="n">
        <v>0.0752141273621828</v>
      </c>
      <c r="AE516" s="19"/>
      <c r="AF516" s="19" t="n">
        <v>0.191672528868871</v>
      </c>
      <c r="AG516" s="19"/>
      <c r="AH516" s="19" t="n">
        <v>0.193147710781279</v>
      </c>
      <c r="AI516" s="19"/>
      <c r="AJ516" s="19" t="n">
        <v>0.120987663956944</v>
      </c>
      <c r="AK516" s="19" t="n">
        <v>0.231060385413284</v>
      </c>
      <c r="AL516" s="19" t="n">
        <v>0.17150506173461</v>
      </c>
    </row>
    <row r="517">
      <c r="B517" t="s">
        <v>234</v>
      </c>
      <c r="C517" s="19" t="n">
        <v>0.423829146536365</v>
      </c>
      <c r="D517" s="19" t="n">
        <v>0.404573687934815</v>
      </c>
      <c r="E517" s="19" t="n">
        <v>0.443935860785587</v>
      </c>
      <c r="F517" s="19"/>
      <c r="G517" s="19" t="n">
        <v>0.537372751773148</v>
      </c>
      <c r="H517" s="19" t="n">
        <v>0.479206029944026</v>
      </c>
      <c r="I517" s="19" t="n">
        <v>0.35707383544607</v>
      </c>
      <c r="J517" s="19" t="n">
        <v>0.332912724490368</v>
      </c>
      <c r="K517" s="19" t="n">
        <v>0.419366902954303</v>
      </c>
      <c r="L517" s="19" t="n">
        <v>0.449639256943804</v>
      </c>
      <c r="M517" s="19"/>
      <c r="N517" s="19" t="n">
        <v>0.370619909836595</v>
      </c>
      <c r="O517" s="19" t="n">
        <v>0.372718461027212</v>
      </c>
      <c r="P517" s="19" t="n">
        <v>0.45519241043227</v>
      </c>
      <c r="Q517" s="19" t="n">
        <v>0.480150868930802</v>
      </c>
      <c r="R517" s="19" t="n">
        <v>0.431625491969525</v>
      </c>
      <c r="S517" s="19"/>
      <c r="T517" s="19" t="n">
        <v>0.355496291142032</v>
      </c>
      <c r="U517" s="19" t="n">
        <v>0.398190563522918</v>
      </c>
      <c r="V517" s="19" t="n">
        <v>0.405876815814693</v>
      </c>
      <c r="W517" s="19" t="n">
        <v>0.44829468528575</v>
      </c>
      <c r="X517" s="19"/>
      <c r="Y517" s="19" t="n">
        <v>0.389863084576345</v>
      </c>
      <c r="Z517" s="19" t="n">
        <v>0.461144777375643</v>
      </c>
      <c r="AA517" s="19" t="n">
        <v>0.43251185452464</v>
      </c>
      <c r="AB517" s="19" t="n">
        <v>0.477891719735632</v>
      </c>
      <c r="AC517" s="19" t="n">
        <v>0.547440134651467</v>
      </c>
      <c r="AD517" s="19" t="n">
        <v>0.32888863827057</v>
      </c>
      <c r="AE517" s="19"/>
      <c r="AF517" s="19" t="n">
        <v>0.415299077012301</v>
      </c>
      <c r="AG517" s="19"/>
      <c r="AH517" s="19" t="n">
        <v>0.422378740085843</v>
      </c>
      <c r="AI517" s="19"/>
      <c r="AJ517" s="19" t="n">
        <v>0.44459092288798</v>
      </c>
      <c r="AK517" s="19" t="n">
        <v>0.412619871735117</v>
      </c>
      <c r="AL517" s="19" t="n">
        <v>0.423521905449532</v>
      </c>
    </row>
    <row r="518">
      <c r="B518" t="s">
        <v>235</v>
      </c>
      <c r="C518" s="19" t="n">
        <v>0.235893872576985</v>
      </c>
      <c r="D518" s="19" t="n">
        <v>0.238648913607454</v>
      </c>
      <c r="E518" s="19" t="n">
        <v>0.233596346043827</v>
      </c>
      <c r="F518" s="19"/>
      <c r="G518" s="19" t="n">
        <v>0.202455870934515</v>
      </c>
      <c r="H518" s="19" t="n">
        <v>0.182099375983935</v>
      </c>
      <c r="I518" s="19" t="n">
        <v>0.182895157249488</v>
      </c>
      <c r="J518" s="19" t="n">
        <v>0.233842104434508</v>
      </c>
      <c r="K518" s="19" t="n">
        <v>0.235602196925347</v>
      </c>
      <c r="L518" s="19" t="n">
        <v>0.322532587746099</v>
      </c>
      <c r="M518" s="19"/>
      <c r="N518" s="19" t="n">
        <v>0.229770701591732</v>
      </c>
      <c r="O518" s="19" t="n">
        <v>0.259532505244436</v>
      </c>
      <c r="P518" s="19" t="n">
        <v>0.250589687849035</v>
      </c>
      <c r="Q518" s="19" t="n">
        <v>0.240272455470533</v>
      </c>
      <c r="R518" s="19" t="n">
        <v>0.170702634502724</v>
      </c>
      <c r="S518" s="19"/>
      <c r="T518" s="19" t="n">
        <v>0.359465046196798</v>
      </c>
      <c r="U518" s="19" t="n">
        <v>0.293982361524306</v>
      </c>
      <c r="V518" s="19" t="n">
        <v>0.24071609760467</v>
      </c>
      <c r="W518" s="19" t="n">
        <v>0.126380029303156</v>
      </c>
      <c r="X518" s="19"/>
      <c r="Y518" s="19" t="n">
        <v>0.179537252367822</v>
      </c>
      <c r="Z518" s="19" t="n">
        <v>0.229668028668605</v>
      </c>
      <c r="AA518" s="19" t="n">
        <v>0.323589950851488</v>
      </c>
      <c r="AB518" s="19" t="n">
        <v>0.171016501428736</v>
      </c>
      <c r="AC518" s="19" t="n">
        <v>0.269493774894043</v>
      </c>
      <c r="AD518" s="19" t="n">
        <v>0.454111266143183</v>
      </c>
      <c r="AE518" s="19"/>
      <c r="AF518" s="19" t="n">
        <v>0.244247166973613</v>
      </c>
      <c r="AG518" s="19"/>
      <c r="AH518" s="19" t="n">
        <v>0.23424570380001</v>
      </c>
      <c r="AI518" s="19"/>
      <c r="AJ518" s="19" t="n">
        <v>0.283183835155938</v>
      </c>
      <c r="AK518" s="19" t="n">
        <v>0.207370636508614</v>
      </c>
      <c r="AL518" s="19" t="n">
        <v>0.252106995130027</v>
      </c>
    </row>
    <row r="519">
      <c r="B519" t="s">
        <v>236</v>
      </c>
      <c r="C519" s="19" t="n">
        <v>0.0696311864797359</v>
      </c>
      <c r="D519" s="19" t="n">
        <v>0.0615793722445826</v>
      </c>
      <c r="E519" s="19" t="n">
        <v>0.0778287595682916</v>
      </c>
      <c r="F519" s="19"/>
      <c r="G519" s="19" t="n">
        <v>0.0598239881630252</v>
      </c>
      <c r="H519" s="19" t="n">
        <v>0.0474584247979359</v>
      </c>
      <c r="I519" s="19" t="n">
        <v>0.0611930774835858</v>
      </c>
      <c r="J519" s="19" t="n">
        <v>0.0828781907416417</v>
      </c>
      <c r="K519" s="19" t="n">
        <v>0.112566562936213</v>
      </c>
      <c r="L519" s="19" t="n">
        <v>0.0556550249730811</v>
      </c>
      <c r="M519" s="19"/>
      <c r="N519" s="19" t="n">
        <v>0.0845990698065931</v>
      </c>
      <c r="O519" s="19" t="n">
        <v>0.0668049197525236</v>
      </c>
      <c r="P519" s="19" t="n">
        <v>0.0413508785904946</v>
      </c>
      <c r="Q519" s="19" t="n">
        <v>0.0974584322612749</v>
      </c>
      <c r="R519" s="19" t="n">
        <v>0.0820409295276164</v>
      </c>
      <c r="S519" s="19"/>
      <c r="T519" s="19" t="n">
        <v>0.0894234852273121</v>
      </c>
      <c r="U519" s="19" t="n">
        <v>0.0879870671032119</v>
      </c>
      <c r="V519" s="19" t="n">
        <v>0.0918279249656349</v>
      </c>
      <c r="W519" s="19" t="n">
        <v>0.0492373796976271</v>
      </c>
      <c r="X519" s="19"/>
      <c r="Y519" s="19" t="n">
        <v>0.0740284960259378</v>
      </c>
      <c r="Z519" s="19" t="n">
        <v>0.0803048698725032</v>
      </c>
      <c r="AA519" s="19" t="n">
        <v>0.0600092087183366</v>
      </c>
      <c r="AB519" s="19" t="n">
        <v>0.0506194201924547</v>
      </c>
      <c r="AC519" s="19" t="n">
        <v>0.0665827263081307</v>
      </c>
      <c r="AD519" s="19" t="n">
        <v>0.0915015268955999</v>
      </c>
      <c r="AE519" s="19"/>
      <c r="AF519" s="19" t="n">
        <v>0.0653963179306004</v>
      </c>
      <c r="AG519" s="19"/>
      <c r="AH519" s="19" t="n">
        <v>0.0708071825535261</v>
      </c>
      <c r="AI519" s="19"/>
      <c r="AJ519" s="19" t="n">
        <v>0.0805775220368342</v>
      </c>
      <c r="AK519" s="19" t="n">
        <v>0.0649600189547265</v>
      </c>
      <c r="AL519" s="19" t="n">
        <v>0.0624654697681126</v>
      </c>
    </row>
    <row r="520">
      <c r="B520" t="s">
        <v>237</v>
      </c>
      <c r="C520" s="19" t="n">
        <v>0.0611581976009411</v>
      </c>
      <c r="D520" s="19" t="n">
        <v>0.0868931019468408</v>
      </c>
      <c r="E520" s="19" t="n">
        <v>0.0355116823022637</v>
      </c>
      <c r="F520" s="19"/>
      <c r="G520" s="19" t="n">
        <v>0.0348109011861123</v>
      </c>
      <c r="H520" s="19" t="n">
        <v>0.0670935440703422</v>
      </c>
      <c r="I520" s="19" t="n">
        <v>0.0643294554594751</v>
      </c>
      <c r="J520" s="19" t="n">
        <v>0.0740715406002398</v>
      </c>
      <c r="K520" s="19" t="n">
        <v>0.0795330930080125</v>
      </c>
      <c r="L520" s="19" t="n">
        <v>0.0445519052878762</v>
      </c>
      <c r="M520" s="19"/>
      <c r="N520" s="19" t="n">
        <v>0.0736692835301438</v>
      </c>
      <c r="O520" s="19" t="n">
        <v>0.0640971743826082</v>
      </c>
      <c r="P520" s="19" t="n">
        <v>0.082985919796487</v>
      </c>
      <c r="Q520" s="19" t="n">
        <v>0.0493723011226058</v>
      </c>
      <c r="R520" s="19" t="n">
        <v>0.028130134814355</v>
      </c>
      <c r="S520" s="19"/>
      <c r="T520" s="19" t="n">
        <v>0.0478884256317649</v>
      </c>
      <c r="U520" s="19" t="n">
        <v>0.0734633709456338</v>
      </c>
      <c r="V520" s="19" t="n">
        <v>0.0754624113992768</v>
      </c>
      <c r="W520" s="19" t="n">
        <v>0.0472170981630141</v>
      </c>
      <c r="X520" s="19"/>
      <c r="Y520" s="19" t="n">
        <v>0.0858692533523836</v>
      </c>
      <c r="Z520" s="19" t="n">
        <v>0.0295088151387455</v>
      </c>
      <c r="AA520" s="19" t="n">
        <v>0.0524678386443367</v>
      </c>
      <c r="AB520" s="19" t="n">
        <v>0.0503821651644375</v>
      </c>
      <c r="AC520" s="19" t="n">
        <v>0</v>
      </c>
      <c r="AD520" s="19" t="n">
        <v>0.0126743982193317</v>
      </c>
      <c r="AE520" s="19"/>
      <c r="AF520" s="19" t="n">
        <v>0.0653139184220501</v>
      </c>
      <c r="AG520" s="19"/>
      <c r="AH520" s="19" t="n">
        <v>0.0627095455482383</v>
      </c>
      <c r="AI520" s="19"/>
      <c r="AJ520" s="19" t="n">
        <v>0.0561928097988764</v>
      </c>
      <c r="AK520" s="19" t="n">
        <v>0.0634002346549103</v>
      </c>
      <c r="AL520" s="19" t="n">
        <v>0.0637124372271406</v>
      </c>
    </row>
    <row r="521">
      <c r="B521" t="s">
        <v>56</v>
      </c>
      <c r="C521" s="19" t="n">
        <v>0.0192847304897748</v>
      </c>
      <c r="D521" s="19" t="n">
        <v>0.0116853685147127</v>
      </c>
      <c r="E521" s="19" t="n">
        <v>0.0269309477716749</v>
      </c>
      <c r="F521" s="19"/>
      <c r="G521" s="19" t="n">
        <v>0.0418976187374029</v>
      </c>
      <c r="H521" s="19" t="n">
        <v>0.0163762326321766</v>
      </c>
      <c r="I521" s="19" t="n">
        <v>0.0240108669738962</v>
      </c>
      <c r="J521" s="19" t="n">
        <v>0.0184583318625432</v>
      </c>
      <c r="K521" s="19" t="n">
        <v>0.00512847187136084</v>
      </c>
      <c r="L521" s="19" t="n">
        <v>0.0190568413188477</v>
      </c>
      <c r="M521" s="19"/>
      <c r="N521" s="19" t="n">
        <v>0.0195997654761138</v>
      </c>
      <c r="O521" s="19" t="n">
        <v>0.018681977962171</v>
      </c>
      <c r="P521" s="19" t="n">
        <v>0.0200279334793862</v>
      </c>
      <c r="Q521" s="19" t="n">
        <v>0.01729417428047</v>
      </c>
      <c r="R521" s="19" t="n">
        <v>0.0210826437337538</v>
      </c>
      <c r="S521" s="19"/>
      <c r="T521" s="19" t="n">
        <v>0.0205912124586638</v>
      </c>
      <c r="U521" s="19" t="n">
        <v>0.0115410666912435</v>
      </c>
      <c r="V521" s="19" t="n">
        <v>0</v>
      </c>
      <c r="W521" s="19" t="n">
        <v>0.00782348225821696</v>
      </c>
      <c r="X521" s="19"/>
      <c r="Y521" s="19" t="n">
        <v>0.0198825922090057</v>
      </c>
      <c r="Z521" s="19" t="n">
        <v>0.00749401838871905</v>
      </c>
      <c r="AA521" s="19" t="n">
        <v>0.0161921348510309</v>
      </c>
      <c r="AB521" s="19" t="n">
        <v>0.00523036117302353</v>
      </c>
      <c r="AC521" s="19" t="n">
        <v>0.0637648875153885</v>
      </c>
      <c r="AD521" s="19" t="n">
        <v>0.0376100431091328</v>
      </c>
      <c r="AE521" s="19"/>
      <c r="AF521" s="19" t="n">
        <v>0.0180709907925651</v>
      </c>
      <c r="AG521" s="19"/>
      <c r="AH521" s="19" t="n">
        <v>0.0167111172311034</v>
      </c>
      <c r="AI521" s="19"/>
      <c r="AJ521" s="19" t="n">
        <v>0.0144672461634276</v>
      </c>
      <c r="AK521" s="19" t="n">
        <v>0.0205888527333483</v>
      </c>
      <c r="AL521" s="19" t="n">
        <v>0.0266881306905776</v>
      </c>
    </row>
    <row r="522">
      <c r="B522" t="s">
        <v>238</v>
      </c>
      <c r="C522" s="19" t="n">
        <v>0.614032012852563</v>
      </c>
      <c r="D522" s="19" t="n">
        <v>0.60119324368641</v>
      </c>
      <c r="E522" s="19" t="n">
        <v>0.626132264313943</v>
      </c>
      <c r="F522" s="19"/>
      <c r="G522" s="19" t="n">
        <v>0.661011620978945</v>
      </c>
      <c r="H522" s="19" t="n">
        <v>0.686972422515611</v>
      </c>
      <c r="I522" s="19" t="n">
        <v>0.667571442833555</v>
      </c>
      <c r="J522" s="19" t="n">
        <v>0.590749832361067</v>
      </c>
      <c r="K522" s="19" t="n">
        <v>0.567169675259067</v>
      </c>
      <c r="L522" s="19" t="n">
        <v>0.558203640674096</v>
      </c>
      <c r="M522" s="19"/>
      <c r="N522" s="19" t="n">
        <v>0.592361179595417</v>
      </c>
      <c r="O522" s="19" t="n">
        <v>0.590883422658262</v>
      </c>
      <c r="P522" s="19" t="n">
        <v>0.605045580284598</v>
      </c>
      <c r="Q522" s="19" t="n">
        <v>0.595602636865116</v>
      </c>
      <c r="R522" s="19" t="n">
        <v>0.698043657421551</v>
      </c>
      <c r="S522" s="19"/>
      <c r="T522" s="19" t="n">
        <v>0.482631830485461</v>
      </c>
      <c r="U522" s="19" t="n">
        <v>0.533026133735605</v>
      </c>
      <c r="V522" s="19" t="n">
        <v>0.591993566030418</v>
      </c>
      <c r="W522" s="19" t="n">
        <v>0.769342010577986</v>
      </c>
      <c r="X522" s="19"/>
      <c r="Y522" s="19" t="n">
        <v>0.640682406044851</v>
      </c>
      <c r="Z522" s="19" t="n">
        <v>0.653024267931427</v>
      </c>
      <c r="AA522" s="19" t="n">
        <v>0.547740866934808</v>
      </c>
      <c r="AB522" s="19" t="n">
        <v>0.722751552041348</v>
      </c>
      <c r="AC522" s="19" t="n">
        <v>0.600158611282438</v>
      </c>
      <c r="AD522" s="19" t="n">
        <v>0.404102765632752</v>
      </c>
      <c r="AE522" s="19"/>
      <c r="AF522" s="19" t="n">
        <v>0.606971605881172</v>
      </c>
      <c r="AG522" s="19"/>
      <c r="AH522" s="19" t="n">
        <v>0.615526450867122</v>
      </c>
      <c r="AI522" s="19"/>
      <c r="AJ522" s="19" t="n">
        <v>0.565578586844924</v>
      </c>
      <c r="AK522" s="19" t="n">
        <v>0.643680257148401</v>
      </c>
      <c r="AL522" s="19" t="n">
        <v>0.595026967184143</v>
      </c>
    </row>
    <row r="523">
      <c r="B523" t="s">
        <v>239</v>
      </c>
      <c r="C523" s="19" t="n">
        <v>-0.594747282362788</v>
      </c>
      <c r="D523" s="19" t="n">
        <v>-0.589507875171697</v>
      </c>
      <c r="E523" s="19" t="n">
        <v>-0.599201316542268</v>
      </c>
      <c r="F523" s="19"/>
      <c r="G523" s="19" t="n">
        <v>-0.619114002241542</v>
      </c>
      <c r="H523" s="19" t="n">
        <v>-0.670596189883434</v>
      </c>
      <c r="I523" s="19" t="n">
        <v>-0.643560575859659</v>
      </c>
      <c r="J523" s="19" t="n">
        <v>-0.572291500498524</v>
      </c>
      <c r="K523" s="19" t="n">
        <v>-0.562041203387706</v>
      </c>
      <c r="L523" s="19" t="n">
        <v>-0.539146799355248</v>
      </c>
      <c r="M523" s="19"/>
      <c r="N523" s="19" t="n">
        <v>-0.572761414119303</v>
      </c>
      <c r="O523" s="19" t="n">
        <v>-0.572201444696091</v>
      </c>
      <c r="P523" s="19" t="n">
        <v>-0.585017646805211</v>
      </c>
      <c r="Q523" s="19" t="n">
        <v>-0.578308462584646</v>
      </c>
      <c r="R523" s="19" t="n">
        <v>-0.676961013687797</v>
      </c>
      <c r="S523" s="19"/>
      <c r="T523" s="19" t="n">
        <v>-0.462040618026797</v>
      </c>
      <c r="U523" s="19" t="n">
        <v>-0.521485067044361</v>
      </c>
      <c r="V523" s="19" t="n">
        <v>-0.591993566030418</v>
      </c>
      <c r="W523" s="19" t="n">
        <v>-0.761518528319769</v>
      </c>
      <c r="X523" s="19"/>
      <c r="Y523" s="19" t="n">
        <v>-0.620799813835846</v>
      </c>
      <c r="Z523" s="19" t="n">
        <v>-0.645530249542708</v>
      </c>
      <c r="AA523" s="19" t="n">
        <v>-0.531548732083777</v>
      </c>
      <c r="AB523" s="19" t="n">
        <v>-0.717521190868325</v>
      </c>
      <c r="AC523" s="19" t="n">
        <v>-0.536393723767049</v>
      </c>
      <c r="AD523" s="19" t="n">
        <v>-0.36649272252362</v>
      </c>
      <c r="AE523" s="19"/>
      <c r="AF523" s="19" t="n">
        <v>-0.588900615088607</v>
      </c>
      <c r="AG523" s="19"/>
      <c r="AH523" s="19" t="n">
        <v>-0.598815333636018</v>
      </c>
      <c r="AI523" s="19"/>
      <c r="AJ523" s="19" t="n">
        <v>-0.551111340681496</v>
      </c>
      <c r="AK523" s="19" t="n">
        <v>-0.623091404415053</v>
      </c>
      <c r="AL523" s="19" t="n">
        <v>-0.568338836493565</v>
      </c>
    </row>
    <row r="524">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row>
    <row r="525">
      <c r="B525" s="7" t="s">
        <v>247</v>
      </c>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row>
    <row r="526">
      <c r="B526" s="26" t="s">
        <v>60</v>
      </c>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row>
    <row r="527">
      <c r="B527" t="s">
        <v>241</v>
      </c>
      <c r="C527" s="19" t="n">
        <v>0.273990432755626</v>
      </c>
      <c r="D527" s="19" t="n">
        <v>0.259361719094011</v>
      </c>
      <c r="E527" s="19" t="n">
        <v>0.28721848510912</v>
      </c>
      <c r="F527" s="19"/>
      <c r="G527" s="19" t="n">
        <v>0.366156595621307</v>
      </c>
      <c r="H527" s="19" t="n">
        <v>0.341765317977697</v>
      </c>
      <c r="I527" s="19" t="n">
        <v>0.316252888830734</v>
      </c>
      <c r="J527" s="19" t="n">
        <v>0.250303526029348</v>
      </c>
      <c r="K527" s="19" t="n">
        <v>0.245636984245693</v>
      </c>
      <c r="L527" s="19" t="n">
        <v>0.198212501658687</v>
      </c>
      <c r="M527" s="19"/>
      <c r="N527" s="19" t="n">
        <v>0.148560346600274</v>
      </c>
      <c r="O527" s="19" t="n">
        <v>0.274543043715874</v>
      </c>
      <c r="P527" s="19" t="n">
        <v>0.245371571458329</v>
      </c>
      <c r="Q527" s="19" t="n">
        <v>0.288843769686996</v>
      </c>
      <c r="R527" s="19" t="n">
        <v>0.364974915247151</v>
      </c>
      <c r="S527" s="19"/>
      <c r="T527" s="19" t="n">
        <v>0.195582198577187</v>
      </c>
      <c r="U527" s="19" t="n">
        <v>0.232440456106472</v>
      </c>
      <c r="V527" s="19" t="n">
        <v>0.339731103593327</v>
      </c>
      <c r="W527" s="19" t="n">
        <v>0.342032145827305</v>
      </c>
      <c r="X527" s="19"/>
      <c r="Y527" s="19" t="n">
        <v>0.323233794244552</v>
      </c>
      <c r="Z527" s="19" t="n">
        <v>0.259810971716393</v>
      </c>
      <c r="AA527" s="19" t="n">
        <v>0.220623670670438</v>
      </c>
      <c r="AB527" s="19" t="n">
        <v>0.235621612739318</v>
      </c>
      <c r="AC527" s="19" t="n">
        <v>0.342594072699338</v>
      </c>
      <c r="AD527" s="19" t="n">
        <v>0.141508418387531</v>
      </c>
      <c r="AE527" s="19"/>
      <c r="AF527" s="19" t="n">
        <v>0.284345538776897</v>
      </c>
      <c r="AG527" s="19"/>
      <c r="AH527" s="19" t="n">
        <v>0.279515939536483</v>
      </c>
      <c r="AI527" s="19"/>
      <c r="AJ527" s="19" t="n">
        <v>0.222382995466815</v>
      </c>
      <c r="AK527" s="19" t="n">
        <v>0.298833623983485</v>
      </c>
      <c r="AL527" s="19" t="n">
        <v>0.291826740958985</v>
      </c>
    </row>
    <row r="528">
      <c r="B528" t="s">
        <v>242</v>
      </c>
      <c r="C528" s="19" t="n">
        <v>0.188410070250609</v>
      </c>
      <c r="D528" s="19" t="n">
        <v>0.191144664920968</v>
      </c>
      <c r="E528" s="19" t="n">
        <v>0.186040250315543</v>
      </c>
      <c r="F528" s="19"/>
      <c r="G528" s="19" t="n">
        <v>0.253318198263518</v>
      </c>
      <c r="H528" s="19" t="n">
        <v>0.286960688949687</v>
      </c>
      <c r="I528" s="19" t="n">
        <v>0.243631741750656</v>
      </c>
      <c r="J528" s="19" t="n">
        <v>0.215650420216088</v>
      </c>
      <c r="K528" s="19" t="n">
        <v>0.127494909116022</v>
      </c>
      <c r="L528" s="19" t="n">
        <v>0.0826102217686561</v>
      </c>
      <c r="M528" s="19"/>
      <c r="N528" s="19" t="n">
        <v>0.126151012012828</v>
      </c>
      <c r="O528" s="19" t="n">
        <v>0.203425191741334</v>
      </c>
      <c r="P528" s="19" t="n">
        <v>0.157691539557695</v>
      </c>
      <c r="Q528" s="19" t="n">
        <v>0.187807114710479</v>
      </c>
      <c r="R528" s="19" t="n">
        <v>0.242031392239659</v>
      </c>
      <c r="S528" s="19"/>
      <c r="T528" s="19" t="n">
        <v>0.108872178654385</v>
      </c>
      <c r="U528" s="19" t="n">
        <v>0.168714464264376</v>
      </c>
      <c r="V528" s="19" t="n">
        <v>0.243222385776665</v>
      </c>
      <c r="W528" s="19" t="n">
        <v>0.290269685703344</v>
      </c>
      <c r="X528" s="19"/>
      <c r="Y528" s="19" t="n">
        <v>0.239408136042715</v>
      </c>
      <c r="Z528" s="19" t="n">
        <v>0.243591933229896</v>
      </c>
      <c r="AA528" s="19" t="n">
        <v>0.100633437712585</v>
      </c>
      <c r="AB528" s="19" t="n">
        <v>0.160880633270707</v>
      </c>
      <c r="AC528" s="19" t="n">
        <v>0.277980257101979</v>
      </c>
      <c r="AD528" s="19" t="n">
        <v>0.0973163726129254</v>
      </c>
      <c r="AE528" s="19"/>
      <c r="AF528" s="19" t="n">
        <v>0.176819600209579</v>
      </c>
      <c r="AG528" s="19"/>
      <c r="AH528" s="19" t="n">
        <v>0.194845971085825</v>
      </c>
      <c r="AI528" s="19"/>
      <c r="AJ528" s="19" t="n">
        <v>0.168691194130063</v>
      </c>
      <c r="AK528" s="19" t="n">
        <v>0.199290784855423</v>
      </c>
      <c r="AL528" s="19" t="n">
        <v>0.187376044239295</v>
      </c>
    </row>
    <row r="529">
      <c r="B529" t="s">
        <v>243</v>
      </c>
      <c r="C529" s="19" t="n">
        <v>0.159956503187766</v>
      </c>
      <c r="D529" s="19" t="n">
        <v>0.175265758854568</v>
      </c>
      <c r="E529" s="19" t="n">
        <v>0.144941244145624</v>
      </c>
      <c r="F529" s="19"/>
      <c r="G529" s="19" t="n">
        <v>0.17561482695203</v>
      </c>
      <c r="H529" s="19" t="n">
        <v>0.256811705914237</v>
      </c>
      <c r="I529" s="19" t="n">
        <v>0.163041960458812</v>
      </c>
      <c r="J529" s="19" t="n">
        <v>0.167008948353046</v>
      </c>
      <c r="K529" s="19" t="n">
        <v>0.109618411217399</v>
      </c>
      <c r="L529" s="19" t="n">
        <v>0.116805750153107</v>
      </c>
      <c r="M529" s="19"/>
      <c r="N529" s="19" t="n">
        <v>0.179031896681963</v>
      </c>
      <c r="O529" s="19" t="n">
        <v>0.13434546200916</v>
      </c>
      <c r="P529" s="19" t="n">
        <v>0.114455722892378</v>
      </c>
      <c r="Q529" s="19" t="n">
        <v>0.150567909043791</v>
      </c>
      <c r="R529" s="19" t="n">
        <v>0.275139176808048</v>
      </c>
      <c r="S529" s="19"/>
      <c r="T529" s="19" t="n">
        <v>0.0964198603572005</v>
      </c>
      <c r="U529" s="19" t="n">
        <v>0.104603941342368</v>
      </c>
      <c r="V529" s="19" t="n">
        <v>0.216402966239465</v>
      </c>
      <c r="W529" s="19" t="n">
        <v>0.279404758698857</v>
      </c>
      <c r="X529" s="19"/>
      <c r="Y529" s="19" t="n">
        <v>0.211216993514393</v>
      </c>
      <c r="Z529" s="19" t="n">
        <v>0.165885411868547</v>
      </c>
      <c r="AA529" s="19" t="n">
        <v>0.115195775174132</v>
      </c>
      <c r="AB529" s="19" t="n">
        <v>0.139247532224057</v>
      </c>
      <c r="AC529" s="19" t="n">
        <v>0.0981045847001788</v>
      </c>
      <c r="AD529" s="19" t="n">
        <v>0.0294325969039036</v>
      </c>
      <c r="AE529" s="19"/>
      <c r="AF529" s="19" t="n">
        <v>0.161328477221065</v>
      </c>
      <c r="AG529" s="19"/>
      <c r="AH529" s="19" t="n">
        <v>0.166463081605511</v>
      </c>
      <c r="AI529" s="19"/>
      <c r="AJ529" s="19" t="n">
        <v>0.0769158851533716</v>
      </c>
      <c r="AK529" s="19" t="n">
        <v>0.207360539704468</v>
      </c>
      <c r="AL529" s="19" t="n">
        <v>0.146652500121913</v>
      </c>
    </row>
    <row r="530">
      <c r="B530" t="s">
        <v>244</v>
      </c>
      <c r="C530" s="19" t="n">
        <v>0.129509486064037</v>
      </c>
      <c r="D530" s="19" t="n">
        <v>0.144234716096778</v>
      </c>
      <c r="E530" s="19" t="n">
        <v>0.115019476842878</v>
      </c>
      <c r="F530" s="19"/>
      <c r="G530" s="19" t="n">
        <v>0.143835909675552</v>
      </c>
      <c r="H530" s="19" t="n">
        <v>0.212085959147478</v>
      </c>
      <c r="I530" s="19" t="n">
        <v>0.167454448080505</v>
      </c>
      <c r="J530" s="19" t="n">
        <v>0.187896590735573</v>
      </c>
      <c r="K530" s="19" t="n">
        <v>0.0484394793968514</v>
      </c>
      <c r="L530" s="19" t="n">
        <v>0.0594733336884069</v>
      </c>
      <c r="M530" s="19"/>
      <c r="N530" s="19" t="n">
        <v>0.132340080549295</v>
      </c>
      <c r="O530" s="19" t="n">
        <v>0.14015418111787</v>
      </c>
      <c r="P530" s="19" t="n">
        <v>0.103076185891905</v>
      </c>
      <c r="Q530" s="19" t="n">
        <v>0.0752062776559306</v>
      </c>
      <c r="R530" s="19" t="n">
        <v>0.207191325881104</v>
      </c>
      <c r="S530" s="19"/>
      <c r="T530" s="19" t="n">
        <v>0.0305667470303766</v>
      </c>
      <c r="U530" s="19" t="n">
        <v>0.0990875643526164</v>
      </c>
      <c r="V530" s="19" t="n">
        <v>0.139878444401856</v>
      </c>
      <c r="W530" s="19" t="n">
        <v>0.261297469736171</v>
      </c>
      <c r="X530" s="19"/>
      <c r="Y530" s="19" t="n">
        <v>0.191475199629219</v>
      </c>
      <c r="Z530" s="19" t="n">
        <v>0.125622739648976</v>
      </c>
      <c r="AA530" s="19" t="n">
        <v>0.0614674177468848</v>
      </c>
      <c r="AB530" s="19" t="n">
        <v>0.0640665644489678</v>
      </c>
      <c r="AC530" s="19" t="n">
        <v>0.148343532843052</v>
      </c>
      <c r="AD530" s="19" t="n">
        <v>0.0886475997253947</v>
      </c>
      <c r="AE530" s="19"/>
      <c r="AF530" s="19" t="n">
        <v>0.14182698794418</v>
      </c>
      <c r="AG530" s="19"/>
      <c r="AH530" s="19" t="n">
        <v>0.135442248625057</v>
      </c>
      <c r="AI530" s="19"/>
      <c r="AJ530" s="19" t="n">
        <v>0.0786470907533814</v>
      </c>
      <c r="AK530" s="19" t="n">
        <v>0.159303020014475</v>
      </c>
      <c r="AL530" s="19" t="n">
        <v>0.117072045114441</v>
      </c>
    </row>
    <row r="531">
      <c r="B531" t="s">
        <v>245</v>
      </c>
      <c r="C531" s="19" t="n">
        <v>0.125990446905444</v>
      </c>
      <c r="D531" s="19" t="n">
        <v>0.134853572676304</v>
      </c>
      <c r="E531" s="19" t="n">
        <v>0.117362749016432</v>
      </c>
      <c r="F531" s="19"/>
      <c r="G531" s="19" t="n">
        <v>0.280813842177094</v>
      </c>
      <c r="H531" s="19" t="n">
        <v>0.193604757382286</v>
      </c>
      <c r="I531" s="19" t="n">
        <v>0.202877022130316</v>
      </c>
      <c r="J531" s="19" t="n">
        <v>0.0968523329198243</v>
      </c>
      <c r="K531" s="19" t="n">
        <v>0.0579431221352118</v>
      </c>
      <c r="L531" s="19" t="n">
        <v>0.0323395608347192</v>
      </c>
      <c r="M531" s="19"/>
      <c r="N531" s="19" t="n">
        <v>0.0822271319940025</v>
      </c>
      <c r="O531" s="19" t="n">
        <v>0.118418405734954</v>
      </c>
      <c r="P531" s="19" t="n">
        <v>0.0990126687574727</v>
      </c>
      <c r="Q531" s="19" t="n">
        <v>0.122813433416656</v>
      </c>
      <c r="R531" s="19" t="n">
        <v>0.206254962302758</v>
      </c>
      <c r="S531" s="19"/>
      <c r="T531" s="19" t="n">
        <v>0.112196271332972</v>
      </c>
      <c r="U531" s="19" t="n">
        <v>0.109588710057136</v>
      </c>
      <c r="V531" s="19" t="n">
        <v>0.174839046588712</v>
      </c>
      <c r="W531" s="19" t="n">
        <v>0.187999555060142</v>
      </c>
      <c r="X531" s="19"/>
      <c r="Y531" s="19" t="n">
        <v>0.190523970450861</v>
      </c>
      <c r="Z531" s="19" t="n">
        <v>0.0749274999434668</v>
      </c>
      <c r="AA531" s="19" t="n">
        <v>0.0352317011122481</v>
      </c>
      <c r="AB531" s="19" t="n">
        <v>0.0818769596909207</v>
      </c>
      <c r="AC531" s="19" t="n">
        <v>0.176871360145823</v>
      </c>
      <c r="AD531" s="19" t="n">
        <v>0.214363010756752</v>
      </c>
      <c r="AE531" s="19"/>
      <c r="AF531" s="19" t="n">
        <v>0.11105245064075</v>
      </c>
      <c r="AG531" s="19"/>
      <c r="AH531" s="19" t="n">
        <v>0.129940544725993</v>
      </c>
      <c r="AI531" s="19"/>
      <c r="AJ531" s="19" t="n">
        <v>0.0538082987607092</v>
      </c>
      <c r="AK531" s="19" t="n">
        <v>0.166487853458492</v>
      </c>
      <c r="AL531" s="19" t="n">
        <v>0.118429198876384</v>
      </c>
    </row>
    <row r="532">
      <c r="B532" t="s">
        <v>56</v>
      </c>
      <c r="C532" s="19" t="n">
        <v>0.124056571837605</v>
      </c>
      <c r="D532" s="19" t="n">
        <v>0.1146336295796</v>
      </c>
      <c r="E532" s="19" t="n">
        <v>0.133733254932162</v>
      </c>
      <c r="F532" s="19"/>
      <c r="G532" s="19" t="n">
        <v>0.124997299277597</v>
      </c>
      <c r="H532" s="19" t="n">
        <v>0.0923868906759558</v>
      </c>
      <c r="I532" s="19" t="n">
        <v>0.0886945756746313</v>
      </c>
      <c r="J532" s="19" t="n">
        <v>0.120615868073401</v>
      </c>
      <c r="K532" s="19" t="n">
        <v>0.171278979529247</v>
      </c>
      <c r="L532" s="19" t="n">
        <v>0.138374785121889</v>
      </c>
      <c r="M532" s="19"/>
      <c r="N532" s="19" t="n">
        <v>0.137924360822909</v>
      </c>
      <c r="O532" s="19" t="n">
        <v>0.118633289489555</v>
      </c>
      <c r="P532" s="19" t="n">
        <v>0.176288677379983</v>
      </c>
      <c r="Q532" s="19" t="n">
        <v>0.0979518873990427</v>
      </c>
      <c r="R532" s="19" t="n">
        <v>0.072440240240952</v>
      </c>
      <c r="S532" s="19"/>
      <c r="T532" s="19" t="n">
        <v>0.153025028267919</v>
      </c>
      <c r="U532" s="19" t="n">
        <v>0.144537150316607</v>
      </c>
      <c r="V532" s="19" t="n">
        <v>0.0965819044930512</v>
      </c>
      <c r="W532" s="19" t="n">
        <v>0.0221777053032361</v>
      </c>
      <c r="X532" s="19"/>
      <c r="Y532" s="19" t="n">
        <v>0.0929476225632686</v>
      </c>
      <c r="Z532" s="19" t="n">
        <v>0.129907600147227</v>
      </c>
      <c r="AA532" s="19" t="n">
        <v>0.131764647699195</v>
      </c>
      <c r="AB532" s="19" t="n">
        <v>0.189850665046547</v>
      </c>
      <c r="AC532" s="19" t="n">
        <v>0.172931102527884</v>
      </c>
      <c r="AD532" s="19" t="n">
        <v>0.172267356240748</v>
      </c>
      <c r="AE532" s="19"/>
      <c r="AF532" s="19" t="n">
        <v>0.105134799810102</v>
      </c>
      <c r="AG532" s="19"/>
      <c r="AH532" s="19" t="n">
        <v>0.114982994744359</v>
      </c>
      <c r="AI532" s="19"/>
      <c r="AJ532" s="19" t="n">
        <v>0.153537107869923</v>
      </c>
      <c r="AK532" s="19" t="n">
        <v>0.108235224295524</v>
      </c>
      <c r="AL532" s="19" t="n">
        <v>0.123082161841777</v>
      </c>
    </row>
    <row r="533">
      <c r="B533" t="s">
        <v>246</v>
      </c>
      <c r="C533" s="19" t="n">
        <v>0.108712294477903</v>
      </c>
      <c r="D533" s="19" t="n">
        <v>0.132186662693303</v>
      </c>
      <c r="E533" s="19" t="n">
        <v>0.085421948001715</v>
      </c>
      <c r="F533" s="19"/>
      <c r="G533" s="19" t="n">
        <v>0.122392071008076</v>
      </c>
      <c r="H533" s="19" t="n">
        <v>0.162011972159077</v>
      </c>
      <c r="I533" s="19" t="n">
        <v>0.189019067009794</v>
      </c>
      <c r="J533" s="19" t="n">
        <v>0.0919063757479159</v>
      </c>
      <c r="K533" s="19" t="n">
        <v>0.0529117692324558</v>
      </c>
      <c r="L533" s="19" t="n">
        <v>0.0634125843683129</v>
      </c>
      <c r="M533" s="19"/>
      <c r="N533" s="19" t="n">
        <v>0.113928076227153</v>
      </c>
      <c r="O533" s="19" t="n">
        <v>0.0916127301542209</v>
      </c>
      <c r="P533" s="19" t="n">
        <v>0.0833118416693581</v>
      </c>
      <c r="Q533" s="19" t="n">
        <v>0.123483331225188</v>
      </c>
      <c r="R533" s="19" t="n">
        <v>0.159786123361476</v>
      </c>
      <c r="S533" s="19"/>
      <c r="T533" s="19" t="n">
        <v>0.0661654110850873</v>
      </c>
      <c r="U533" s="19" t="n">
        <v>0.0814441321453439</v>
      </c>
      <c r="V533" s="19" t="n">
        <v>0.12972054037153</v>
      </c>
      <c r="W533" s="19" t="n">
        <v>0.20777174619201</v>
      </c>
      <c r="X533" s="19"/>
      <c r="Y533" s="19" t="n">
        <v>0.163743975284665</v>
      </c>
      <c r="Z533" s="19" t="n">
        <v>0.0661577601412135</v>
      </c>
      <c r="AA533" s="19" t="n">
        <v>0.0650216537830836</v>
      </c>
      <c r="AB533" s="19" t="n">
        <v>0.0489768905402928</v>
      </c>
      <c r="AC533" s="19" t="n">
        <v>0.080075176535949</v>
      </c>
      <c r="AD533" s="19" t="n">
        <v>0.0723807277231244</v>
      </c>
      <c r="AE533" s="19"/>
      <c r="AF533" s="19" t="n">
        <v>0.0976582257315535</v>
      </c>
      <c r="AG533" s="19"/>
      <c r="AH533" s="19" t="n">
        <v>0.112171926926027</v>
      </c>
      <c r="AI533" s="19"/>
      <c r="AJ533" s="19" t="n">
        <v>0.0617906573608392</v>
      </c>
      <c r="AK533" s="19" t="n">
        <v>0.136661365638291</v>
      </c>
      <c r="AL533" s="19" t="n">
        <v>0.0946156444590122</v>
      </c>
    </row>
    <row r="534">
      <c r="B534" t="s">
        <v>77</v>
      </c>
      <c r="C534" s="19" t="n">
        <v>0.375967075188133</v>
      </c>
      <c r="D534" s="19" t="n">
        <v>0.360276182218331</v>
      </c>
      <c r="E534" s="19" t="n">
        <v>0.392411414086011</v>
      </c>
      <c r="F534" s="19"/>
      <c r="G534" s="19" t="n">
        <v>0.203021650357207</v>
      </c>
      <c r="H534" s="19" t="n">
        <v>0.199335008281199</v>
      </c>
      <c r="I534" s="19" t="n">
        <v>0.292388044932111</v>
      </c>
      <c r="J534" s="19" t="n">
        <v>0.385761907000636</v>
      </c>
      <c r="K534" s="19" t="n">
        <v>0.508339046210038</v>
      </c>
      <c r="L534" s="19" t="n">
        <v>0.522986611854101</v>
      </c>
      <c r="M534" s="19"/>
      <c r="N534" s="19" t="n">
        <v>0.451520206976111</v>
      </c>
      <c r="O534" s="19" t="n">
        <v>0.389489819975081</v>
      </c>
      <c r="P534" s="19" t="n">
        <v>0.383804040437341</v>
      </c>
      <c r="Q534" s="19" t="n">
        <v>0.414445959488261</v>
      </c>
      <c r="R534" s="19" t="n">
        <v>0.262529368677631</v>
      </c>
      <c r="S534" s="19"/>
      <c r="T534" s="19" t="n">
        <v>0.469119231314223</v>
      </c>
      <c r="U534" s="19" t="n">
        <v>0.429480551292388</v>
      </c>
      <c r="V534" s="19" t="n">
        <v>0.421996480328829</v>
      </c>
      <c r="W534" s="19" t="n">
        <v>0.214779225541384</v>
      </c>
      <c r="X534" s="19"/>
      <c r="Y534" s="19" t="n">
        <v>0.268727981938813</v>
      </c>
      <c r="Z534" s="19" t="n">
        <v>0.385022230623529</v>
      </c>
      <c r="AA534" s="19" t="n">
        <v>0.517542972860369</v>
      </c>
      <c r="AB534" s="19" t="n">
        <v>0.454014699975775</v>
      </c>
      <c r="AC534" s="19" t="n">
        <v>0.253151497918668</v>
      </c>
      <c r="AD534" s="19" t="n">
        <v>0.489951875677828</v>
      </c>
      <c r="AE534" s="19"/>
      <c r="AF534" s="19" t="n">
        <v>0.395048681095157</v>
      </c>
      <c r="AG534" s="19"/>
      <c r="AH534" s="19" t="n">
        <v>0.376044225495062</v>
      </c>
      <c r="AI534" s="19"/>
      <c r="AJ534" s="19" t="n">
        <v>0.478929786157079</v>
      </c>
      <c r="AK534" s="19" t="n">
        <v>0.323292627643918</v>
      </c>
      <c r="AL534" s="19" t="n">
        <v>0.357961982466066</v>
      </c>
    </row>
    <row r="535">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row>
    <row r="536">
      <c r="B536" s="7" t="s">
        <v>255</v>
      </c>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row>
    <row r="537">
      <c r="B537" s="26" t="s">
        <v>60</v>
      </c>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row>
    <row r="538">
      <c r="B538" t="s">
        <v>248</v>
      </c>
      <c r="C538" s="19" t="n">
        <v>0.145504015157051</v>
      </c>
      <c r="D538" s="19" t="n">
        <v>0.154357080953577</v>
      </c>
      <c r="E538" s="19" t="n">
        <v>0.136924511146327</v>
      </c>
      <c r="F538" s="19"/>
      <c r="G538" s="19" t="n">
        <v>0.167381101874586</v>
      </c>
      <c r="H538" s="19" t="n">
        <v>0.151035490869075</v>
      </c>
      <c r="I538" s="19" t="n">
        <v>0.232522471444993</v>
      </c>
      <c r="J538" s="19" t="n">
        <v>0.173260932234459</v>
      </c>
      <c r="K538" s="19" t="n">
        <v>0.111508056072338</v>
      </c>
      <c r="L538" s="19" t="n">
        <v>0.0790897356471028</v>
      </c>
      <c r="M538" s="19"/>
      <c r="N538" s="19" t="n">
        <v>0.20549065376347</v>
      </c>
      <c r="O538" s="19" t="n">
        <v>0.168109132443058</v>
      </c>
      <c r="P538" s="19" t="n">
        <v>0.108395215708612</v>
      </c>
      <c r="Q538" s="19" t="n">
        <v>0.0591227111295624</v>
      </c>
      <c r="R538" s="19" t="n">
        <v>0.223765435475938</v>
      </c>
      <c r="S538" s="19"/>
      <c r="T538" s="19" t="n">
        <v>0.101233361249289</v>
      </c>
      <c r="U538" s="19" t="n">
        <v>0.0723659452939887</v>
      </c>
      <c r="V538" s="19" t="n">
        <v>0.121972675328153</v>
      </c>
      <c r="W538" s="19" t="n">
        <v>0.30815932981299</v>
      </c>
      <c r="X538" s="19"/>
      <c r="Y538" s="19" t="n">
        <v>0.199902089105206</v>
      </c>
      <c r="Z538" s="19" t="n">
        <v>0.101682682633178</v>
      </c>
      <c r="AA538" s="19" t="n">
        <v>0.0852294365416778</v>
      </c>
      <c r="AB538" s="19" t="n">
        <v>0.157464445422646</v>
      </c>
      <c r="AC538" s="19" t="n">
        <v>0.117667160739615</v>
      </c>
      <c r="AD538" s="19" t="n">
        <v>0.0294325969039036</v>
      </c>
      <c r="AE538" s="19"/>
      <c r="AF538" s="19" t="n">
        <v>0.16098262265666</v>
      </c>
      <c r="AG538" s="19"/>
      <c r="AH538" s="19" t="n">
        <v>0.148916371220475</v>
      </c>
      <c r="AI538" s="19"/>
      <c r="AJ538" s="19" t="n">
        <v>0.0719117182552273</v>
      </c>
      <c r="AK538" s="19" t="n">
        <v>0.1863057151529</v>
      </c>
      <c r="AL538" s="19" t="n">
        <v>0.140547698946685</v>
      </c>
    </row>
    <row r="539">
      <c r="B539" t="s">
        <v>249</v>
      </c>
      <c r="C539" s="19" t="n">
        <v>0.401574826213672</v>
      </c>
      <c r="D539" s="19" t="n">
        <v>0.3834786027418</v>
      </c>
      <c r="E539" s="19" t="n">
        <v>0.420477428797842</v>
      </c>
      <c r="F539" s="19"/>
      <c r="G539" s="19" t="n">
        <v>0.45310097059359</v>
      </c>
      <c r="H539" s="19" t="n">
        <v>0.607470286035167</v>
      </c>
      <c r="I539" s="19" t="n">
        <v>0.362568814305024</v>
      </c>
      <c r="J539" s="19" t="n">
        <v>0.379370864405461</v>
      </c>
      <c r="K539" s="19" t="n">
        <v>0.319678637841939</v>
      </c>
      <c r="L539" s="19" t="n">
        <v>0.340798418755435</v>
      </c>
      <c r="M539" s="19"/>
      <c r="N539" s="19" t="n">
        <v>0.305827774650255</v>
      </c>
      <c r="O539" s="19" t="n">
        <v>0.370752890047341</v>
      </c>
      <c r="P539" s="19" t="n">
        <v>0.382858009609733</v>
      </c>
      <c r="Q539" s="19" t="n">
        <v>0.485919426822374</v>
      </c>
      <c r="R539" s="19" t="n">
        <v>0.444323080766514</v>
      </c>
      <c r="S539" s="19"/>
      <c r="T539" s="19" t="n">
        <v>0.342272674369134</v>
      </c>
      <c r="U539" s="19" t="n">
        <v>0.430989103534906</v>
      </c>
      <c r="V539" s="19" t="n">
        <v>0.393591425227885</v>
      </c>
      <c r="W539" s="19" t="n">
        <v>0.449113318948502</v>
      </c>
      <c r="X539" s="19"/>
      <c r="Y539" s="19" t="n">
        <v>0.422677021744832</v>
      </c>
      <c r="Z539" s="19" t="n">
        <v>0.441614991225719</v>
      </c>
      <c r="AA539" s="19" t="n">
        <v>0.352462176113103</v>
      </c>
      <c r="AB539" s="19" t="n">
        <v>0.415993682801487</v>
      </c>
      <c r="AC539" s="19" t="n">
        <v>0.442340835050829</v>
      </c>
      <c r="AD539" s="19" t="n">
        <v>0.355396646667996</v>
      </c>
      <c r="AE539" s="19"/>
      <c r="AF539" s="19" t="n">
        <v>0.382032798357881</v>
      </c>
      <c r="AG539" s="19"/>
      <c r="AH539" s="19" t="n">
        <v>0.411500833831747</v>
      </c>
      <c r="AI539" s="19"/>
      <c r="AJ539" s="19" t="n">
        <v>0.372848567474997</v>
      </c>
      <c r="AK539" s="19" t="n">
        <v>0.420299708029158</v>
      </c>
      <c r="AL539" s="19" t="n">
        <v>0.383819499580318</v>
      </c>
    </row>
    <row r="540">
      <c r="B540" t="s">
        <v>250</v>
      </c>
      <c r="C540" s="19" t="n">
        <v>0.27617619693442</v>
      </c>
      <c r="D540" s="19" t="n">
        <v>0.283976427391863</v>
      </c>
      <c r="E540" s="19" t="n">
        <v>0.268906081636481</v>
      </c>
      <c r="F540" s="19"/>
      <c r="G540" s="19" t="n">
        <v>0.304651258773769</v>
      </c>
      <c r="H540" s="19" t="n">
        <v>0.157658097062357</v>
      </c>
      <c r="I540" s="19" t="n">
        <v>0.184379266937727</v>
      </c>
      <c r="J540" s="19" t="n">
        <v>0.227884041486922</v>
      </c>
      <c r="K540" s="19" t="n">
        <v>0.356691907368539</v>
      </c>
      <c r="L540" s="19" t="n">
        <v>0.382277889686718</v>
      </c>
      <c r="M540" s="19"/>
      <c r="N540" s="19" t="n">
        <v>0.32666166006127</v>
      </c>
      <c r="O540" s="19" t="n">
        <v>0.257087551924362</v>
      </c>
      <c r="P540" s="19" t="n">
        <v>0.305715929696107</v>
      </c>
      <c r="Q540" s="19" t="n">
        <v>0.298248963179757</v>
      </c>
      <c r="R540" s="19" t="n">
        <v>0.215023708288699</v>
      </c>
      <c r="S540" s="19"/>
      <c r="T540" s="19" t="n">
        <v>0.33182689966643</v>
      </c>
      <c r="U540" s="19" t="n">
        <v>0.329271322893512</v>
      </c>
      <c r="V540" s="19" t="n">
        <v>0.275916366510056</v>
      </c>
      <c r="W540" s="19" t="n">
        <v>0.144737476687404</v>
      </c>
      <c r="X540" s="19"/>
      <c r="Y540" s="19" t="n">
        <v>0.210147631159199</v>
      </c>
      <c r="Z540" s="19" t="n">
        <v>0.262588082090561</v>
      </c>
      <c r="AA540" s="19" t="n">
        <v>0.365692511550759</v>
      </c>
      <c r="AB540" s="19" t="n">
        <v>0.268069188281055</v>
      </c>
      <c r="AC540" s="19" t="n">
        <v>0.392939726333835</v>
      </c>
      <c r="AD540" s="19" t="n">
        <v>0.277752025611726</v>
      </c>
      <c r="AE540" s="19"/>
      <c r="AF540" s="19" t="n">
        <v>0.279089834429135</v>
      </c>
      <c r="AG540" s="19"/>
      <c r="AH540" s="19" t="n">
        <v>0.27235008975489</v>
      </c>
      <c r="AI540" s="19"/>
      <c r="AJ540" s="19" t="n">
        <v>0.352707517341075</v>
      </c>
      <c r="AK540" s="19" t="n">
        <v>0.235351699591207</v>
      </c>
      <c r="AL540" s="19" t="n">
        <v>0.272246516435249</v>
      </c>
    </row>
    <row r="541">
      <c r="B541" t="s">
        <v>251</v>
      </c>
      <c r="C541" s="19" t="n">
        <v>0.0427664097484603</v>
      </c>
      <c r="D541" s="19" t="n">
        <v>0.0517501011259584</v>
      </c>
      <c r="E541" s="19" t="n">
        <v>0.0338554139345079</v>
      </c>
      <c r="F541" s="19"/>
      <c r="G541" s="19" t="n">
        <v>0.0348109011861123</v>
      </c>
      <c r="H541" s="19" t="n">
        <v>0.0381121152665632</v>
      </c>
      <c r="I541" s="19" t="n">
        <v>0.0878631535466629</v>
      </c>
      <c r="J541" s="19" t="n">
        <v>0.0443734796185068</v>
      </c>
      <c r="K541" s="19" t="n">
        <v>0.0540763221600136</v>
      </c>
      <c r="L541" s="19" t="n">
        <v>0.010027514328627</v>
      </c>
      <c r="M541" s="19"/>
      <c r="N541" s="19" t="n">
        <v>0.0130561057976697</v>
      </c>
      <c r="O541" s="19" t="n">
        <v>0.0536434304752366</v>
      </c>
      <c r="P541" s="19" t="n">
        <v>0.0448768989395849</v>
      </c>
      <c r="Q541" s="19" t="n">
        <v>0.0363275800010264</v>
      </c>
      <c r="R541" s="19" t="n">
        <v>0.042269401447538</v>
      </c>
      <c r="S541" s="19"/>
      <c r="T541" s="19" t="n">
        <v>0.0675019051315668</v>
      </c>
      <c r="U541" s="19" t="n">
        <v>0.043975802649327</v>
      </c>
      <c r="V541" s="19" t="n">
        <v>0.0386971360749163</v>
      </c>
      <c r="W541" s="19" t="n">
        <v>0.0235690781366758</v>
      </c>
      <c r="X541" s="19"/>
      <c r="Y541" s="19" t="n">
        <v>0.0507240609734013</v>
      </c>
      <c r="Z541" s="19" t="n">
        <v>0.0485936449634524</v>
      </c>
      <c r="AA541" s="19" t="n">
        <v>0.00987658613684582</v>
      </c>
      <c r="AB541" s="19" t="n">
        <v>0.0499076651722851</v>
      </c>
      <c r="AC541" s="19" t="n">
        <v>0.0158944171685657</v>
      </c>
      <c r="AD541" s="19" t="n">
        <v>0.171945008045787</v>
      </c>
      <c r="AE541" s="19"/>
      <c r="AF541" s="19" t="n">
        <v>0.0454107942233739</v>
      </c>
      <c r="AG541" s="19"/>
      <c r="AH541" s="19" t="n">
        <v>0.0420380700948057</v>
      </c>
      <c r="AI541" s="19"/>
      <c r="AJ541" s="19" t="n">
        <v>0.0563481464294901</v>
      </c>
      <c r="AK541" s="19" t="n">
        <v>0.0297515032248744</v>
      </c>
      <c r="AL541" s="19" t="n">
        <v>0.0746913235428834</v>
      </c>
    </row>
    <row r="542">
      <c r="B542" t="s">
        <v>252</v>
      </c>
      <c r="C542" s="19" t="n">
        <v>0.0465538869131924</v>
      </c>
      <c r="D542" s="19" t="n">
        <v>0.0549245015077897</v>
      </c>
      <c r="E542" s="19" t="n">
        <v>0.0363105055056368</v>
      </c>
      <c r="F542" s="19"/>
      <c r="G542" s="19" t="n">
        <v>0.0226686736999939</v>
      </c>
      <c r="H542" s="19" t="n">
        <v>0.0235198367896771</v>
      </c>
      <c r="I542" s="19" t="n">
        <v>0.0642013901056149</v>
      </c>
      <c r="J542" s="19" t="n">
        <v>0.036861265486987</v>
      </c>
      <c r="K542" s="19" t="n">
        <v>0.0767479926240821</v>
      </c>
      <c r="L542" s="19" t="n">
        <v>0.0456512181972636</v>
      </c>
      <c r="M542" s="19"/>
      <c r="N542" s="19" t="n">
        <v>0.0437589324581047</v>
      </c>
      <c r="O542" s="19" t="n">
        <v>0.0412528210049219</v>
      </c>
      <c r="P542" s="19" t="n">
        <v>0.0500205429601096</v>
      </c>
      <c r="Q542" s="19" t="n">
        <v>0.0385917948852721</v>
      </c>
      <c r="R542" s="19" t="n">
        <v>0.0600089621617296</v>
      </c>
      <c r="S542" s="19"/>
      <c r="T542" s="19" t="n">
        <v>0.0134028843966113</v>
      </c>
      <c r="U542" s="19" t="n">
        <v>0.0437808641370315</v>
      </c>
      <c r="V542" s="19" t="n">
        <v>0.0820479472205229</v>
      </c>
      <c r="W542" s="19" t="n">
        <v>0.0483732787969043</v>
      </c>
      <c r="X542" s="19"/>
      <c r="Y542" s="19" t="n">
        <v>0.0509705308644556</v>
      </c>
      <c r="Z542" s="19" t="n">
        <v>0.0607798737850602</v>
      </c>
      <c r="AA542" s="19" t="n">
        <v>0.0531651790353708</v>
      </c>
      <c r="AB542" s="19" t="n">
        <v>0.0228743759781291</v>
      </c>
      <c r="AC542" s="19" t="n">
        <v>0</v>
      </c>
      <c r="AD542" s="19" t="n">
        <v>0.0634829508559207</v>
      </c>
      <c r="AE542" s="19"/>
      <c r="AF542" s="19" t="n">
        <v>0.0461210807994929</v>
      </c>
      <c r="AG542" s="19"/>
      <c r="AH542" s="19" t="n">
        <v>0.046106713576335</v>
      </c>
      <c r="AI542" s="19"/>
      <c r="AJ542" s="19" t="n">
        <v>0.0516840584158727</v>
      </c>
      <c r="AK542" s="19" t="n">
        <v>0.041307088055821</v>
      </c>
      <c r="AL542" s="19" t="n">
        <v>0.0604826659399168</v>
      </c>
    </row>
    <row r="543">
      <c r="B543" t="s">
        <v>56</v>
      </c>
      <c r="C543" s="19" t="n">
        <v>0.0874246650332048</v>
      </c>
      <c r="D543" s="19" t="n">
        <v>0.0715132862790121</v>
      </c>
      <c r="E543" s="19" t="n">
        <v>0.103526058979205</v>
      </c>
      <c r="F543" s="19"/>
      <c r="G543" s="19" t="n">
        <v>0.0173870938719483</v>
      </c>
      <c r="H543" s="19" t="n">
        <v>0.0222041739771606</v>
      </c>
      <c r="I543" s="19" t="n">
        <v>0.0684649036599782</v>
      </c>
      <c r="J543" s="19" t="n">
        <v>0.138249416767664</v>
      </c>
      <c r="K543" s="19" t="n">
        <v>0.0812970839330882</v>
      </c>
      <c r="L543" s="19" t="n">
        <v>0.142155223384853</v>
      </c>
      <c r="M543" s="19"/>
      <c r="N543" s="19" t="n">
        <v>0.10520487326923</v>
      </c>
      <c r="O543" s="19" t="n">
        <v>0.109154174105081</v>
      </c>
      <c r="P543" s="19" t="n">
        <v>0.108133403085854</v>
      </c>
      <c r="Q543" s="19" t="n">
        <v>0.0817895239820084</v>
      </c>
      <c r="R543" s="19" t="n">
        <v>0.0146094118595813</v>
      </c>
      <c r="S543" s="19"/>
      <c r="T543" s="19" t="n">
        <v>0.143762275186969</v>
      </c>
      <c r="U543" s="19" t="n">
        <v>0.0796169614912343</v>
      </c>
      <c r="V543" s="19" t="n">
        <v>0.0877744496384663</v>
      </c>
      <c r="W543" s="19" t="n">
        <v>0.026047517617524</v>
      </c>
      <c r="X543" s="19"/>
      <c r="Y543" s="19" t="n">
        <v>0.0655786661529058</v>
      </c>
      <c r="Z543" s="19" t="n">
        <v>0.0847407253020301</v>
      </c>
      <c r="AA543" s="19" t="n">
        <v>0.133574110622243</v>
      </c>
      <c r="AB543" s="19" t="n">
        <v>0.0856906423443976</v>
      </c>
      <c r="AC543" s="19" t="n">
        <v>0.031157860707156</v>
      </c>
      <c r="AD543" s="19" t="n">
        <v>0.101990771914667</v>
      </c>
      <c r="AE543" s="19"/>
      <c r="AF543" s="19" t="n">
        <v>0.0863628695334571</v>
      </c>
      <c r="AG543" s="19"/>
      <c r="AH543" s="19" t="n">
        <v>0.079087921521747</v>
      </c>
      <c r="AI543" s="19"/>
      <c r="AJ543" s="19" t="n">
        <v>0.094499992083338</v>
      </c>
      <c r="AK543" s="19" t="n">
        <v>0.0869842859460385</v>
      </c>
      <c r="AL543" s="19" t="n">
        <v>0.0682122955549479</v>
      </c>
    </row>
    <row r="544">
      <c r="B544" t="s">
        <v>253</v>
      </c>
      <c r="C544" s="19" t="n">
        <v>0.547078841370722</v>
      </c>
      <c r="D544" s="19" t="n">
        <v>0.537835683695377</v>
      </c>
      <c r="E544" s="19" t="n">
        <v>0.557401939944169</v>
      </c>
      <c r="F544" s="19"/>
      <c r="G544" s="19" t="n">
        <v>0.620482072468176</v>
      </c>
      <c r="H544" s="19" t="n">
        <v>0.758505776904242</v>
      </c>
      <c r="I544" s="19" t="n">
        <v>0.595091285750017</v>
      </c>
      <c r="J544" s="19" t="n">
        <v>0.55263179663992</v>
      </c>
      <c r="K544" s="19" t="n">
        <v>0.431186693914277</v>
      </c>
      <c r="L544" s="19" t="n">
        <v>0.419888154402538</v>
      </c>
      <c r="M544" s="19"/>
      <c r="N544" s="19" t="n">
        <v>0.511318428413725</v>
      </c>
      <c r="O544" s="19" t="n">
        <v>0.538862022490399</v>
      </c>
      <c r="P544" s="19" t="n">
        <v>0.491253225318344</v>
      </c>
      <c r="Q544" s="19" t="n">
        <v>0.545042137951936</v>
      </c>
      <c r="R544" s="19" t="n">
        <v>0.668088516242452</v>
      </c>
      <c r="S544" s="19"/>
      <c r="T544" s="19" t="n">
        <v>0.443506035618422</v>
      </c>
      <c r="U544" s="19" t="n">
        <v>0.503355048828895</v>
      </c>
      <c r="V544" s="19" t="n">
        <v>0.515564100556038</v>
      </c>
      <c r="W544" s="19" t="n">
        <v>0.757272648761492</v>
      </c>
      <c r="X544" s="19"/>
      <c r="Y544" s="19" t="n">
        <v>0.622579110850038</v>
      </c>
      <c r="Z544" s="19" t="n">
        <v>0.543297673858897</v>
      </c>
      <c r="AA544" s="19" t="n">
        <v>0.437691612654781</v>
      </c>
      <c r="AB544" s="19" t="n">
        <v>0.573458128224134</v>
      </c>
      <c r="AC544" s="19" t="n">
        <v>0.560007995790444</v>
      </c>
      <c r="AD544" s="19" t="n">
        <v>0.3848292435719</v>
      </c>
      <c r="AE544" s="19"/>
      <c r="AF544" s="19" t="n">
        <v>0.543015421014541</v>
      </c>
      <c r="AG544" s="19"/>
      <c r="AH544" s="19" t="n">
        <v>0.560417205052223</v>
      </c>
      <c r="AI544" s="19"/>
      <c r="AJ544" s="19" t="n">
        <v>0.444760285730225</v>
      </c>
      <c r="AK544" s="19" t="n">
        <v>0.606605423182059</v>
      </c>
      <c r="AL544" s="19" t="n">
        <v>0.524367198527003</v>
      </c>
    </row>
    <row r="545">
      <c r="B545" t="s">
        <v>254</v>
      </c>
      <c r="C545" s="19" t="n">
        <v>0.0893202966616527</v>
      </c>
      <c r="D545" s="19" t="n">
        <v>0.106674602633748</v>
      </c>
      <c r="E545" s="19" t="n">
        <v>0.0701659194401447</v>
      </c>
      <c r="F545" s="19"/>
      <c r="G545" s="19" t="n">
        <v>0.0574795748861062</v>
      </c>
      <c r="H545" s="19" t="n">
        <v>0.0616319520562402</v>
      </c>
      <c r="I545" s="19" t="n">
        <v>0.152064543652278</v>
      </c>
      <c r="J545" s="19" t="n">
        <v>0.0812347451054937</v>
      </c>
      <c r="K545" s="19" t="n">
        <v>0.130824314784096</v>
      </c>
      <c r="L545" s="19" t="n">
        <v>0.0556787325258906</v>
      </c>
      <c r="M545" s="19"/>
      <c r="N545" s="19" t="n">
        <v>0.0568150382557743</v>
      </c>
      <c r="O545" s="19" t="n">
        <v>0.0948962514801585</v>
      </c>
      <c r="P545" s="19" t="n">
        <v>0.0948974418996945</v>
      </c>
      <c r="Q545" s="19" t="n">
        <v>0.0749193748862985</v>
      </c>
      <c r="R545" s="19" t="n">
        <v>0.102278363609268</v>
      </c>
      <c r="S545" s="19"/>
      <c r="T545" s="19" t="n">
        <v>0.0809047895281781</v>
      </c>
      <c r="U545" s="19" t="n">
        <v>0.0877566667863585</v>
      </c>
      <c r="V545" s="19" t="n">
        <v>0.120745083295439</v>
      </c>
      <c r="W545" s="19" t="n">
        <v>0.07194235693358</v>
      </c>
      <c r="X545" s="19"/>
      <c r="Y545" s="19" t="n">
        <v>0.101694591837857</v>
      </c>
      <c r="Z545" s="19" t="n">
        <v>0.109373518748513</v>
      </c>
      <c r="AA545" s="19" t="n">
        <v>0.0630417651722167</v>
      </c>
      <c r="AB545" s="19" t="n">
        <v>0.0727820411504142</v>
      </c>
      <c r="AC545" s="19" t="n">
        <v>0.0158944171685657</v>
      </c>
      <c r="AD545" s="19" t="n">
        <v>0.235427958901707</v>
      </c>
      <c r="AE545" s="19"/>
      <c r="AF545" s="19" t="n">
        <v>0.0915318750228668</v>
      </c>
      <c r="AG545" s="19"/>
      <c r="AH545" s="19" t="n">
        <v>0.0881447836711407</v>
      </c>
      <c r="AI545" s="19"/>
      <c r="AJ545" s="19" t="n">
        <v>0.108032204845363</v>
      </c>
      <c r="AK545" s="19" t="n">
        <v>0.0710585912806954</v>
      </c>
      <c r="AL545" s="19" t="n">
        <v>0.1351739894828</v>
      </c>
    </row>
    <row r="546">
      <c r="B546" t="s">
        <v>239</v>
      </c>
      <c r="C546" s="19" t="n">
        <v>0.45775854470907</v>
      </c>
      <c r="D546" s="19" t="n">
        <v>0.431161081061628</v>
      </c>
      <c r="E546" s="19" t="n">
        <v>0.487236020504025</v>
      </c>
      <c r="F546" s="19"/>
      <c r="G546" s="19" t="n">
        <v>0.56300249758207</v>
      </c>
      <c r="H546" s="19" t="n">
        <v>0.696873824848002</v>
      </c>
      <c r="I546" s="19" t="n">
        <v>0.443026742097739</v>
      </c>
      <c r="J546" s="19" t="n">
        <v>0.471397051534426</v>
      </c>
      <c r="K546" s="19" t="n">
        <v>0.300362379130181</v>
      </c>
      <c r="L546" s="19" t="n">
        <v>0.364209421876648</v>
      </c>
      <c r="M546" s="19"/>
      <c r="N546" s="19" t="n">
        <v>0.454503390157951</v>
      </c>
      <c r="O546" s="19" t="n">
        <v>0.44396577101024</v>
      </c>
      <c r="P546" s="19" t="n">
        <v>0.39635578341865</v>
      </c>
      <c r="Q546" s="19" t="n">
        <v>0.470122763065638</v>
      </c>
      <c r="R546" s="19" t="n">
        <v>0.565810152633184</v>
      </c>
      <c r="S546" s="19"/>
      <c r="T546" s="19" t="n">
        <v>0.362601246090244</v>
      </c>
      <c r="U546" s="19" t="n">
        <v>0.415598382042536</v>
      </c>
      <c r="V546" s="19" t="n">
        <v>0.394819017260599</v>
      </c>
      <c r="W546" s="19" t="n">
        <v>0.685330291827911</v>
      </c>
      <c r="X546" s="19"/>
      <c r="Y546" s="19" t="n">
        <v>0.520884519012182</v>
      </c>
      <c r="Z546" s="19" t="n">
        <v>0.433924155110384</v>
      </c>
      <c r="AA546" s="19" t="n">
        <v>0.374649847482564</v>
      </c>
      <c r="AB546" s="19" t="n">
        <v>0.500676087073719</v>
      </c>
      <c r="AC546" s="19" t="n">
        <v>0.544113578621878</v>
      </c>
      <c r="AD546" s="19" t="n">
        <v>0.149401284670192</v>
      </c>
      <c r="AE546" s="19"/>
      <c r="AF546" s="19" t="n">
        <v>0.451483545991674</v>
      </c>
      <c r="AG546" s="19"/>
      <c r="AH546" s="19" t="n">
        <v>0.472272421381082</v>
      </c>
      <c r="AI546" s="19"/>
      <c r="AJ546" s="19" t="n">
        <v>0.336728080884862</v>
      </c>
      <c r="AK546" s="19" t="n">
        <v>0.535546831901363</v>
      </c>
      <c r="AL546" s="19" t="n">
        <v>0.389193209044203</v>
      </c>
    </row>
    <row r="547">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row>
    <row r="548">
      <c r="B548" s="7" t="s">
        <v>261</v>
      </c>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row>
    <row r="549">
      <c r="B549" s="26" t="s">
        <v>60</v>
      </c>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row>
    <row r="550">
      <c r="B550" t="s">
        <v>256</v>
      </c>
      <c r="C550" s="19" t="n">
        <v>0.108798946241019</v>
      </c>
      <c r="D550" s="19" t="n">
        <v>0.142227769663437</v>
      </c>
      <c r="E550" s="19" t="n">
        <v>0.0755422880929616</v>
      </c>
      <c r="F550" s="19"/>
      <c r="G550" s="19" t="n">
        <v>0.269428540692067</v>
      </c>
      <c r="H550" s="19" t="n">
        <v>0.0866308915563792</v>
      </c>
      <c r="I550" s="19" t="n">
        <v>0.185533073129118</v>
      </c>
      <c r="J550" s="19" t="n">
        <v>0.175636773500398</v>
      </c>
      <c r="K550" s="19" t="n">
        <v>0.0216805573824273</v>
      </c>
      <c r="L550" s="19" t="n">
        <v>0.0209361239845313</v>
      </c>
      <c r="M550" s="19"/>
      <c r="N550" s="19" t="n">
        <v>0.135005688623335</v>
      </c>
      <c r="O550" s="19" t="n">
        <v>0.120933171328899</v>
      </c>
      <c r="P550" s="19" t="n">
        <v>0.0508429601901504</v>
      </c>
      <c r="Q550" s="19" t="n">
        <v>0.0797945145127075</v>
      </c>
      <c r="R550" s="19" t="n">
        <v>0.194877230726823</v>
      </c>
      <c r="S550" s="19"/>
      <c r="T550" s="19" t="n">
        <v>0.0710818120804957</v>
      </c>
      <c r="U550" s="19" t="n">
        <v>0.0350300478473151</v>
      </c>
      <c r="V550" s="19" t="n">
        <v>0.0860588486301368</v>
      </c>
      <c r="W550" s="19" t="n">
        <v>0.280138691327495</v>
      </c>
      <c r="X550" s="19"/>
      <c r="Y550" s="19" t="n">
        <v>0.18075754387218</v>
      </c>
      <c r="Z550" s="19" t="n">
        <v>0.113083241069319</v>
      </c>
      <c r="AA550" s="19" t="n">
        <v>0.0226021209862642</v>
      </c>
      <c r="AB550" s="19" t="n">
        <v>0.0387474902649424</v>
      </c>
      <c r="AC550" s="19" t="n">
        <v>0.159156729748662</v>
      </c>
      <c r="AD550" s="19" t="n">
        <v>0.0294325969039036</v>
      </c>
      <c r="AE550" s="19"/>
      <c r="AF550" s="19" t="n">
        <v>0.116044898474165</v>
      </c>
      <c r="AG550" s="19"/>
      <c r="AH550" s="19" t="n">
        <v>0.110984502227435</v>
      </c>
      <c r="AI550" s="19"/>
      <c r="AJ550" s="19" t="n">
        <v>0.055431099925009</v>
      </c>
      <c r="AK550" s="19" t="n">
        <v>0.138799638973065</v>
      </c>
      <c r="AL550" s="19" t="n">
        <v>0.102875250552215</v>
      </c>
    </row>
    <row r="551">
      <c r="B551" t="s">
        <v>257</v>
      </c>
      <c r="C551" s="19" t="n">
        <v>0.293379716247609</v>
      </c>
      <c r="D551" s="19" t="n">
        <v>0.372694270199922</v>
      </c>
      <c r="E551" s="19" t="n">
        <v>0.2145424914826</v>
      </c>
      <c r="F551" s="19"/>
      <c r="G551" s="19" t="n">
        <v>0.428054930395606</v>
      </c>
      <c r="H551" s="19" t="n">
        <v>0.486743904218626</v>
      </c>
      <c r="I551" s="19" t="n">
        <v>0.338863230771147</v>
      </c>
      <c r="J551" s="19" t="n">
        <v>0.227521866061563</v>
      </c>
      <c r="K551" s="19" t="n">
        <v>0.209404234004441</v>
      </c>
      <c r="L551" s="19" t="n">
        <v>0.181080706890526</v>
      </c>
      <c r="M551" s="19"/>
      <c r="N551" s="19" t="n">
        <v>0.282129553389613</v>
      </c>
      <c r="O551" s="19" t="n">
        <v>0.251503394752796</v>
      </c>
      <c r="P551" s="19" t="n">
        <v>0.239694924209513</v>
      </c>
      <c r="Q551" s="19" t="n">
        <v>0.296574770417997</v>
      </c>
      <c r="R551" s="19" t="n">
        <v>0.451536713769248</v>
      </c>
      <c r="S551" s="19"/>
      <c r="T551" s="19" t="n">
        <v>0.137630049571663</v>
      </c>
      <c r="U551" s="19" t="n">
        <v>0.265156477012828</v>
      </c>
      <c r="V551" s="19" t="n">
        <v>0.380170854862719</v>
      </c>
      <c r="W551" s="19" t="n">
        <v>0.413968531135624</v>
      </c>
      <c r="X551" s="19"/>
      <c r="Y551" s="19" t="n">
        <v>0.395275952066229</v>
      </c>
      <c r="Z551" s="19" t="n">
        <v>0.136810641830567</v>
      </c>
      <c r="AA551" s="19" t="n">
        <v>0.177420748575678</v>
      </c>
      <c r="AB551" s="19" t="n">
        <v>0.200001985029939</v>
      </c>
      <c r="AC551" s="19" t="n">
        <v>0.483764497487623</v>
      </c>
      <c r="AD551" s="19" t="n">
        <v>0.193804959812656</v>
      </c>
      <c r="AE551" s="19"/>
      <c r="AF551" s="19" t="n">
        <v>0.287994583213227</v>
      </c>
      <c r="AG551" s="19"/>
      <c r="AH551" s="19" t="n">
        <v>0.304085849587712</v>
      </c>
      <c r="AI551" s="19"/>
      <c r="AJ551" s="19" t="n">
        <v>0.182132360381785</v>
      </c>
      <c r="AK551" s="19" t="n">
        <v>0.357810776272589</v>
      </c>
      <c r="AL551" s="19" t="n">
        <v>0.270326285733278</v>
      </c>
    </row>
    <row r="552">
      <c r="B552" t="s">
        <v>258</v>
      </c>
      <c r="C552" s="19" t="n">
        <v>0.398205269506518</v>
      </c>
      <c r="D552" s="19" t="n">
        <v>0.339771854853496</v>
      </c>
      <c r="E552" s="19" t="n">
        <v>0.457487210929374</v>
      </c>
      <c r="F552" s="19"/>
      <c r="G552" s="19" t="n">
        <v>0.245635689244569</v>
      </c>
      <c r="H552" s="19" t="n">
        <v>0.263179662954031</v>
      </c>
      <c r="I552" s="19" t="n">
        <v>0.337934795827461</v>
      </c>
      <c r="J552" s="19" t="n">
        <v>0.420781657091071</v>
      </c>
      <c r="K552" s="19" t="n">
        <v>0.465093299036823</v>
      </c>
      <c r="L552" s="19" t="n">
        <v>0.529872697180109</v>
      </c>
      <c r="M552" s="19"/>
      <c r="N552" s="19" t="n">
        <v>0.338470005899168</v>
      </c>
      <c r="O552" s="19" t="n">
        <v>0.422378635626726</v>
      </c>
      <c r="P552" s="19" t="n">
        <v>0.406871873372887</v>
      </c>
      <c r="Q552" s="19" t="n">
        <v>0.481327046789688</v>
      </c>
      <c r="R552" s="19" t="n">
        <v>0.286515877195245</v>
      </c>
      <c r="S552" s="19"/>
      <c r="T552" s="19" t="n">
        <v>0.533796872778817</v>
      </c>
      <c r="U552" s="19" t="n">
        <v>0.456386476095651</v>
      </c>
      <c r="V552" s="19" t="n">
        <v>0.42404545243145</v>
      </c>
      <c r="W552" s="19" t="n">
        <v>0.23176785317873</v>
      </c>
      <c r="X552" s="19"/>
      <c r="Y552" s="19" t="n">
        <v>0.27855834638173</v>
      </c>
      <c r="Z552" s="19" t="n">
        <v>0.555084310015567</v>
      </c>
      <c r="AA552" s="19" t="n">
        <v>0.518508214850332</v>
      </c>
      <c r="AB552" s="19" t="n">
        <v>0.499943854420177</v>
      </c>
      <c r="AC552" s="19" t="n">
        <v>0.265116444671772</v>
      </c>
      <c r="AD552" s="19" t="n">
        <v>0.532523983764177</v>
      </c>
      <c r="AE552" s="19"/>
      <c r="AF552" s="19" t="n">
        <v>0.396986885155722</v>
      </c>
      <c r="AG552" s="19"/>
      <c r="AH552" s="19" t="n">
        <v>0.397983580061323</v>
      </c>
      <c r="AI552" s="19"/>
      <c r="AJ552" s="19" t="n">
        <v>0.531084409242352</v>
      </c>
      <c r="AK552" s="19" t="n">
        <v>0.319300525486187</v>
      </c>
      <c r="AL552" s="19" t="n">
        <v>0.436739345547132</v>
      </c>
    </row>
    <row r="553">
      <c r="B553" t="s">
        <v>259</v>
      </c>
      <c r="C553" s="19" t="n">
        <v>0.169032444927894</v>
      </c>
      <c r="D553" s="19" t="n">
        <v>0.113232635781064</v>
      </c>
      <c r="E553" s="19" t="n">
        <v>0.223276284457676</v>
      </c>
      <c r="F553" s="19"/>
      <c r="G553" s="19" t="n">
        <v>0.0217366868357933</v>
      </c>
      <c r="H553" s="19" t="n">
        <v>0.119382703017902</v>
      </c>
      <c r="I553" s="19" t="n">
        <v>0.108257478943976</v>
      </c>
      <c r="J553" s="19" t="n">
        <v>0.157718350474959</v>
      </c>
      <c r="K553" s="19" t="n">
        <v>0.280926358876504</v>
      </c>
      <c r="L553" s="19" t="n">
        <v>0.234040588212185</v>
      </c>
      <c r="M553" s="19"/>
      <c r="N553" s="19" t="n">
        <v>0.233375885128358</v>
      </c>
      <c r="O553" s="19" t="n">
        <v>0.175494389410792</v>
      </c>
      <c r="P553" s="19" t="n">
        <v>0.248180407652745</v>
      </c>
      <c r="Q553" s="19" t="n">
        <v>0.12297405596912</v>
      </c>
      <c r="R553" s="19" t="n">
        <v>0.0504605813528898</v>
      </c>
      <c r="S553" s="19"/>
      <c r="T553" s="19" t="n">
        <v>0.189249641396603</v>
      </c>
      <c r="U553" s="19" t="n">
        <v>0.21233642657013</v>
      </c>
      <c r="V553" s="19" t="n">
        <v>0.0943651945701775</v>
      </c>
      <c r="W553" s="19" t="n">
        <v>0.063950513365551</v>
      </c>
      <c r="X553" s="19"/>
      <c r="Y553" s="19" t="n">
        <v>0.122125276363955</v>
      </c>
      <c r="Z553" s="19" t="n">
        <v>0.188915186942207</v>
      </c>
      <c r="AA553" s="19" t="n">
        <v>0.249872702704419</v>
      </c>
      <c r="AB553" s="19" t="n">
        <v>0.209891531957497</v>
      </c>
      <c r="AC553" s="19" t="n">
        <v>0.0191997808538368</v>
      </c>
      <c r="AD553" s="19" t="n">
        <v>0.206628416410131</v>
      </c>
      <c r="AE553" s="19"/>
      <c r="AF553" s="19" t="n">
        <v>0.178457490430811</v>
      </c>
      <c r="AG553" s="19"/>
      <c r="AH553" s="19" t="n">
        <v>0.161423781030837</v>
      </c>
      <c r="AI553" s="19"/>
      <c r="AJ553" s="19" t="n">
        <v>0.206988243841261</v>
      </c>
      <c r="AK553" s="19" t="n">
        <v>0.147052478213039</v>
      </c>
      <c r="AL553" s="19" t="n">
        <v>0.176881681225688</v>
      </c>
    </row>
    <row r="554">
      <c r="B554" t="s">
        <v>260</v>
      </c>
      <c r="C554" s="19" t="n">
        <v>0.0305836230769597</v>
      </c>
      <c r="D554" s="19" t="n">
        <v>0.0320734695020811</v>
      </c>
      <c r="E554" s="19" t="n">
        <v>0.0291517250373891</v>
      </c>
      <c r="F554" s="19"/>
      <c r="G554" s="19" t="n">
        <v>0.0351441528319659</v>
      </c>
      <c r="H554" s="19" t="n">
        <v>0.0440628382530611</v>
      </c>
      <c r="I554" s="19" t="n">
        <v>0.0294114213282991</v>
      </c>
      <c r="J554" s="19" t="n">
        <v>0.0183413528720087</v>
      </c>
      <c r="K554" s="19" t="n">
        <v>0.0228955506998046</v>
      </c>
      <c r="L554" s="19" t="n">
        <v>0.0340698837326481</v>
      </c>
      <c r="M554" s="19"/>
      <c r="N554" s="19" t="n">
        <v>0.0110188669595263</v>
      </c>
      <c r="O554" s="19" t="n">
        <v>0.0296904088807873</v>
      </c>
      <c r="P554" s="19" t="n">
        <v>0.0544098345747046</v>
      </c>
      <c r="Q554" s="19" t="n">
        <v>0.0193296123104863</v>
      </c>
      <c r="R554" s="19" t="n">
        <v>0.0166095969557942</v>
      </c>
      <c r="S554" s="19"/>
      <c r="T554" s="19" t="n">
        <v>0.068241624172421</v>
      </c>
      <c r="U554" s="19" t="n">
        <v>0.0310905724740769</v>
      </c>
      <c r="V554" s="19" t="n">
        <v>0.0153596495055158</v>
      </c>
      <c r="W554" s="19" t="n">
        <v>0.0101744109926002</v>
      </c>
      <c r="X554" s="19"/>
      <c r="Y554" s="19" t="n">
        <v>0.0232828813159057</v>
      </c>
      <c r="Z554" s="19" t="n">
        <v>0.00610662014234004</v>
      </c>
      <c r="AA554" s="19" t="n">
        <v>0.0315962128833065</v>
      </c>
      <c r="AB554" s="19" t="n">
        <v>0.051415138327444</v>
      </c>
      <c r="AC554" s="19" t="n">
        <v>0.0727625472381066</v>
      </c>
      <c r="AD554" s="19" t="n">
        <v>0.0376100431091328</v>
      </c>
      <c r="AE554" s="19"/>
      <c r="AF554" s="19" t="n">
        <v>0.0205161427260756</v>
      </c>
      <c r="AG554" s="19"/>
      <c r="AH554" s="19" t="n">
        <v>0.0255222870926932</v>
      </c>
      <c r="AI554" s="19"/>
      <c r="AJ554" s="19" t="n">
        <v>0.0243638866095926</v>
      </c>
      <c r="AK554" s="19" t="n">
        <v>0.0370365810551205</v>
      </c>
      <c r="AL554" s="19" t="n">
        <v>0.0131774369416866</v>
      </c>
    </row>
    <row r="555">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row>
    <row r="556">
      <c r="B556" s="7" t="s">
        <v>265</v>
      </c>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row>
    <row r="557">
      <c r="B557" s="26" t="s">
        <v>60</v>
      </c>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row>
    <row r="558">
      <c r="B558" t="s">
        <v>262</v>
      </c>
      <c r="C558" s="19" t="n">
        <v>0.471430287801476</v>
      </c>
      <c r="D558" s="19" t="n">
        <v>0.450013175726232</v>
      </c>
      <c r="E558" s="19" t="n">
        <v>0.493794260664545</v>
      </c>
      <c r="F558" s="19"/>
      <c r="G558" s="19" t="n">
        <v>0.44884451123824</v>
      </c>
      <c r="H558" s="19" t="n">
        <v>0.33804703780522</v>
      </c>
      <c r="I558" s="19" t="n">
        <v>0.415065531606576</v>
      </c>
      <c r="J558" s="19" t="n">
        <v>0.556261826243793</v>
      </c>
      <c r="K558" s="19" t="n">
        <v>0.588686976515371</v>
      </c>
      <c r="L558" s="19" t="n">
        <v>0.469521401655777</v>
      </c>
      <c r="M558" s="19"/>
      <c r="N558" s="19" t="n">
        <v>0.379830506671268</v>
      </c>
      <c r="O558" s="19" t="n">
        <v>0.539395740564971</v>
      </c>
      <c r="P558" s="19" t="n">
        <v>0.372313962424107</v>
      </c>
      <c r="Q558" s="19" t="n">
        <v>0.55556570464397</v>
      </c>
      <c r="R558" s="19" t="n">
        <v>0.466435283612972</v>
      </c>
      <c r="S558" s="19"/>
      <c r="T558" s="19" t="n">
        <v>0.450265231029067</v>
      </c>
      <c r="U558" s="19" t="n">
        <v>0.515481489790383</v>
      </c>
      <c r="V558" s="19" t="n">
        <v>0.467443284880285</v>
      </c>
      <c r="W558" s="19" t="n">
        <v>0.444561623726638</v>
      </c>
      <c r="X558" s="19"/>
      <c r="Y558" s="19" t="n">
        <v>0.435351914387947</v>
      </c>
      <c r="Z558" s="19" t="n">
        <v>0.583503810608089</v>
      </c>
      <c r="AA558" s="19" t="n">
        <v>0.492224113736874</v>
      </c>
      <c r="AB558" s="19" t="n">
        <v>0.508290636579098</v>
      </c>
      <c r="AC558" s="19" t="n">
        <v>0.426296702913955</v>
      </c>
      <c r="AD558" s="19" t="n">
        <v>0.465281949438158</v>
      </c>
      <c r="AE558" s="19"/>
      <c r="AF558" s="19" t="n">
        <v>0.499756628383554</v>
      </c>
      <c r="AG558" s="19"/>
      <c r="AH558" s="19" t="n">
        <v>0.474428460584926</v>
      </c>
      <c r="AI558" s="19"/>
      <c r="AJ558" s="19" t="n">
        <v>0.528366270888484</v>
      </c>
      <c r="AK558" s="19" t="n">
        <v>0.433267954970301</v>
      </c>
      <c r="AL558" s="19" t="n">
        <v>0.51255406760893</v>
      </c>
    </row>
    <row r="559">
      <c r="B559" t="s">
        <v>263</v>
      </c>
      <c r="C559" s="19" t="n">
        <v>0.28232346008801</v>
      </c>
      <c r="D559" s="19" t="n">
        <v>0.314475414050253</v>
      </c>
      <c r="E559" s="19" t="n">
        <v>0.250684211836393</v>
      </c>
      <c r="F559" s="19"/>
      <c r="G559" s="19" t="n">
        <v>0.382392865349442</v>
      </c>
      <c r="H559" s="19" t="n">
        <v>0.386386533970991</v>
      </c>
      <c r="I559" s="19" t="n">
        <v>0.351973601861608</v>
      </c>
      <c r="J559" s="19" t="n">
        <v>0.270627695528703</v>
      </c>
      <c r="K559" s="19" t="n">
        <v>0.174323533609081</v>
      </c>
      <c r="L559" s="19" t="n">
        <v>0.207363154088462</v>
      </c>
      <c r="M559" s="19"/>
      <c r="N559" s="19" t="n">
        <v>0.338714620966186</v>
      </c>
      <c r="O559" s="19" t="n">
        <v>0.220349741335693</v>
      </c>
      <c r="P559" s="19" t="n">
        <v>0.307992904908148</v>
      </c>
      <c r="Q559" s="19" t="n">
        <v>0.284178288684244</v>
      </c>
      <c r="R559" s="19" t="n">
        <v>0.319388962499094</v>
      </c>
      <c r="S559" s="19"/>
      <c r="T559" s="19" t="n">
        <v>0.229292869984928</v>
      </c>
      <c r="U559" s="19" t="n">
        <v>0.269718635685416</v>
      </c>
      <c r="V559" s="19" t="n">
        <v>0.292183095417061</v>
      </c>
      <c r="W559" s="19" t="n">
        <v>0.344735089242387</v>
      </c>
      <c r="X559" s="19"/>
      <c r="Y559" s="19" t="n">
        <v>0.35001875518885</v>
      </c>
      <c r="Z559" s="19" t="n">
        <v>0.200889589355238</v>
      </c>
      <c r="AA559" s="19" t="n">
        <v>0.196512839195435</v>
      </c>
      <c r="AB559" s="19" t="n">
        <v>0.253619974329195</v>
      </c>
      <c r="AC559" s="19" t="n">
        <v>0.384233574855981</v>
      </c>
      <c r="AD559" s="19" t="n">
        <v>0.243263512188928</v>
      </c>
      <c r="AE559" s="19"/>
      <c r="AF559" s="19" t="n">
        <v>0.274995215679313</v>
      </c>
      <c r="AG559" s="19"/>
      <c r="AH559" s="19" t="n">
        <v>0.287062091246777</v>
      </c>
      <c r="AI559" s="19"/>
      <c r="AJ559" s="19" t="n">
        <v>0.164347735029489</v>
      </c>
      <c r="AK559" s="19" t="n">
        <v>0.350279486671891</v>
      </c>
      <c r="AL559" s="19" t="n">
        <v>0.259978389533647</v>
      </c>
    </row>
    <row r="560">
      <c r="B560" t="s">
        <v>264</v>
      </c>
      <c r="C560" s="19" t="n">
        <v>0.0723256688700227</v>
      </c>
      <c r="D560" s="19" t="n">
        <v>0.082698751064747</v>
      </c>
      <c r="E560" s="19" t="n">
        <v>0.0601277485384511</v>
      </c>
      <c r="F560" s="19"/>
      <c r="G560" s="19" t="n">
        <v>0.0620856881073144</v>
      </c>
      <c r="H560" s="19" t="n">
        <v>0.169028403496357</v>
      </c>
      <c r="I560" s="19" t="n">
        <v>0.0987876166463729</v>
      </c>
      <c r="J560" s="19" t="n">
        <v>0.0575483007336214</v>
      </c>
      <c r="K560" s="19" t="n">
        <v>0.0292539988416041</v>
      </c>
      <c r="L560" s="19" t="n">
        <v>0.033956116117436</v>
      </c>
      <c r="M560" s="19"/>
      <c r="N560" s="19" t="n">
        <v>0.0647153278919999</v>
      </c>
      <c r="O560" s="19" t="n">
        <v>0.0493769146947223</v>
      </c>
      <c r="P560" s="19" t="n">
        <v>0.084895665290658</v>
      </c>
      <c r="Q560" s="19" t="n">
        <v>0.0415329670198648</v>
      </c>
      <c r="R560" s="19" t="n">
        <v>0.128290280650129</v>
      </c>
      <c r="S560" s="19"/>
      <c r="T560" s="19" t="n">
        <v>0.0197421069954677</v>
      </c>
      <c r="U560" s="19" t="n">
        <v>0.0343555004744174</v>
      </c>
      <c r="V560" s="19" t="n">
        <v>0.140086288541729</v>
      </c>
      <c r="W560" s="19" t="n">
        <v>0.142627737342588</v>
      </c>
      <c r="X560" s="19"/>
      <c r="Y560" s="19" t="n">
        <v>0.113611873472193</v>
      </c>
      <c r="Z560" s="19" t="n">
        <v>0.059892053985926</v>
      </c>
      <c r="AA560" s="19" t="n">
        <v>0.0248885865409721</v>
      </c>
      <c r="AB560" s="19" t="n">
        <v>0.0705958721937449</v>
      </c>
      <c r="AC560" s="19" t="n">
        <v>0.0229367336485029</v>
      </c>
      <c r="AD560" s="19" t="n">
        <v>0.0126743982193317</v>
      </c>
      <c r="AE560" s="19"/>
      <c r="AF560" s="19" t="n">
        <v>0.075297630273442</v>
      </c>
      <c r="AG560" s="19"/>
      <c r="AH560" s="19" t="n">
        <v>0.0743557116640236</v>
      </c>
      <c r="AI560" s="19"/>
      <c r="AJ560" s="19" t="n">
        <v>0.0467336637323028</v>
      </c>
      <c r="AK560" s="19" t="n">
        <v>0.0866864389607532</v>
      </c>
      <c r="AL560" s="19" t="n">
        <v>0.0696306383467835</v>
      </c>
    </row>
    <row r="561">
      <c r="B561" t="s">
        <v>260</v>
      </c>
      <c r="C561" s="19" t="n">
        <v>0.173920583240491</v>
      </c>
      <c r="D561" s="19" t="n">
        <v>0.152812659158768</v>
      </c>
      <c r="E561" s="19" t="n">
        <v>0.195393778960611</v>
      </c>
      <c r="F561" s="19"/>
      <c r="G561" s="19" t="n">
        <v>0.106676935305004</v>
      </c>
      <c r="H561" s="19" t="n">
        <v>0.106538024727432</v>
      </c>
      <c r="I561" s="19" t="n">
        <v>0.134173249885443</v>
      </c>
      <c r="J561" s="19" t="n">
        <v>0.115562177493883</v>
      </c>
      <c r="K561" s="19" t="n">
        <v>0.207735491033943</v>
      </c>
      <c r="L561" s="19" t="n">
        <v>0.289159328138324</v>
      </c>
      <c r="M561" s="19"/>
      <c r="N561" s="19" t="n">
        <v>0.216739544470546</v>
      </c>
      <c r="O561" s="19" t="n">
        <v>0.190877603404614</v>
      </c>
      <c r="P561" s="19" t="n">
        <v>0.234797467377087</v>
      </c>
      <c r="Q561" s="19" t="n">
        <v>0.118723039651921</v>
      </c>
      <c r="R561" s="19" t="n">
        <v>0.0858854732378044</v>
      </c>
      <c r="S561" s="19"/>
      <c r="T561" s="19" t="n">
        <v>0.300699791990537</v>
      </c>
      <c r="U561" s="19" t="n">
        <v>0.180444374049784</v>
      </c>
      <c r="V561" s="19" t="n">
        <v>0.100287331160925</v>
      </c>
      <c r="W561" s="19" t="n">
        <v>0.0680755496883882</v>
      </c>
      <c r="X561" s="19"/>
      <c r="Y561" s="19" t="n">
        <v>0.101017456951011</v>
      </c>
      <c r="Z561" s="19" t="n">
        <v>0.155714546050747</v>
      </c>
      <c r="AA561" s="19" t="n">
        <v>0.286374460526719</v>
      </c>
      <c r="AB561" s="19" t="n">
        <v>0.167493516897962</v>
      </c>
      <c r="AC561" s="19" t="n">
        <v>0.166532988581562</v>
      </c>
      <c r="AD561" s="19" t="n">
        <v>0.278780140153582</v>
      </c>
      <c r="AE561" s="19"/>
      <c r="AF561" s="19" t="n">
        <v>0.149950525663691</v>
      </c>
      <c r="AG561" s="19"/>
      <c r="AH561" s="19" t="n">
        <v>0.164153736504273</v>
      </c>
      <c r="AI561" s="19"/>
      <c r="AJ561" s="19" t="n">
        <v>0.260552330349723</v>
      </c>
      <c r="AK561" s="19" t="n">
        <v>0.129766119397055</v>
      </c>
      <c r="AL561" s="19" t="n">
        <v>0.157836904510639</v>
      </c>
    </row>
    <row r="562">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row>
    <row r="563">
      <c r="B563" s="7" t="s">
        <v>281</v>
      </c>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row>
    <row r="564">
      <c r="B564" s="26" t="s">
        <v>60</v>
      </c>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row>
    <row r="565">
      <c r="B565" t="s">
        <v>273</v>
      </c>
      <c r="C565" s="19" t="n">
        <v>0.196523845633254</v>
      </c>
      <c r="D565" s="19" t="n">
        <v>0.209853986935021</v>
      </c>
      <c r="E565" s="19" t="n">
        <v>0.183561529920871</v>
      </c>
      <c r="F565" s="19"/>
      <c r="G565" s="19" t="n">
        <v>0.210955065835253</v>
      </c>
      <c r="H565" s="19" t="n">
        <v>0.252438710033937</v>
      </c>
      <c r="I565" s="19" t="n">
        <v>0.233591037458075</v>
      </c>
      <c r="J565" s="19" t="n">
        <v>0.245867827544385</v>
      </c>
      <c r="K565" s="19" t="n">
        <v>0.120807525938616</v>
      </c>
      <c r="L565" s="19" t="n">
        <v>0.14720492316291</v>
      </c>
      <c r="M565" s="19"/>
      <c r="N565" s="19" t="n">
        <v>0.184467917860157</v>
      </c>
      <c r="O565" s="19" t="n">
        <v>0.174016165439721</v>
      </c>
      <c r="P565" s="19" t="n">
        <v>0.183335401769277</v>
      </c>
      <c r="Q565" s="19" t="n">
        <v>0.144782447283678</v>
      </c>
      <c r="R565" s="19" t="n">
        <v>0.315752655667561</v>
      </c>
      <c r="S565" s="19"/>
      <c r="T565" s="19" t="n">
        <v>0.166937244876074</v>
      </c>
      <c r="U565" s="19" t="n">
        <v>0.189993504004222</v>
      </c>
      <c r="V565" s="19" t="n">
        <v>0.185769346041937</v>
      </c>
      <c r="W565" s="19" t="n">
        <v>0.267066502797518</v>
      </c>
      <c r="X565" s="19"/>
      <c r="Y565" s="19" t="n">
        <v>0.228251655557449</v>
      </c>
      <c r="Z565" s="19" t="n">
        <v>0.268236910605792</v>
      </c>
      <c r="AA565" s="19" t="n">
        <v>0.141178095610893</v>
      </c>
      <c r="AB565" s="19" t="n">
        <v>0.170104854351885</v>
      </c>
      <c r="AC565" s="19" t="n">
        <v>0.173744201218707</v>
      </c>
      <c r="AD565" s="19" t="n">
        <v>0.237811326902865</v>
      </c>
      <c r="AE565" s="19"/>
      <c r="AF565" s="19" t="n">
        <v>0.212889406215674</v>
      </c>
      <c r="AG565" s="19"/>
      <c r="AH565" s="19" t="n">
        <v>0.203159514053587</v>
      </c>
      <c r="AI565" s="19"/>
      <c r="AJ565" s="19" t="n">
        <v>0.161462402645715</v>
      </c>
      <c r="AK565" s="19" t="n">
        <v>0.222646904099385</v>
      </c>
      <c r="AL565" s="19" t="n">
        <v>0.156372325776909</v>
      </c>
    </row>
    <row r="566">
      <c r="B566" t="s">
        <v>274</v>
      </c>
      <c r="C566" s="19" t="n">
        <v>0.312669338347384</v>
      </c>
      <c r="D566" s="19" t="n">
        <v>0.335870660314206</v>
      </c>
      <c r="E566" s="19" t="n">
        <v>0.290050818919304</v>
      </c>
      <c r="F566" s="19"/>
      <c r="G566" s="19" t="n">
        <v>0.305602746319388</v>
      </c>
      <c r="H566" s="19" t="n">
        <v>0.373089734287615</v>
      </c>
      <c r="I566" s="19" t="n">
        <v>0.319935379856974</v>
      </c>
      <c r="J566" s="19" t="n">
        <v>0.318073718120169</v>
      </c>
      <c r="K566" s="19" t="n">
        <v>0.278835323921157</v>
      </c>
      <c r="L566" s="19" t="n">
        <v>0.290059101193821</v>
      </c>
      <c r="M566" s="19"/>
      <c r="N566" s="19" t="n">
        <v>0.260125636137117</v>
      </c>
      <c r="O566" s="19" t="n">
        <v>0.28885715210253</v>
      </c>
      <c r="P566" s="19" t="n">
        <v>0.283506988575916</v>
      </c>
      <c r="Q566" s="19" t="n">
        <v>0.396068824736017</v>
      </c>
      <c r="R566" s="19" t="n">
        <v>0.338844523724285</v>
      </c>
      <c r="S566" s="19"/>
      <c r="T566" s="19" t="n">
        <v>0.232086136498294</v>
      </c>
      <c r="U566" s="19" t="n">
        <v>0.27494458251831</v>
      </c>
      <c r="V566" s="19" t="n">
        <v>0.357774823339017</v>
      </c>
      <c r="W566" s="19" t="n">
        <v>0.387724474456953</v>
      </c>
      <c r="X566" s="19"/>
      <c r="Y566" s="19" t="n">
        <v>0.359469222155897</v>
      </c>
      <c r="Z566" s="19" t="n">
        <v>0.322060361639002</v>
      </c>
      <c r="AA566" s="19" t="n">
        <v>0.260340703859194</v>
      </c>
      <c r="AB566" s="19" t="n">
        <v>0.322764170155198</v>
      </c>
      <c r="AC566" s="19" t="n">
        <v>0.222647794776829</v>
      </c>
      <c r="AD566" s="19" t="n">
        <v>0.258787392262633</v>
      </c>
      <c r="AE566" s="19"/>
      <c r="AF566" s="19" t="n">
        <v>0.289902259380315</v>
      </c>
      <c r="AG566" s="19"/>
      <c r="AH566" s="19" t="n">
        <v>0.320368656131948</v>
      </c>
      <c r="AI566" s="19"/>
      <c r="AJ566" s="19" t="n">
        <v>0.316265659220805</v>
      </c>
      <c r="AK566" s="19" t="n">
        <v>0.315898909242516</v>
      </c>
      <c r="AL566" s="19" t="n">
        <v>0.283378818684315</v>
      </c>
    </row>
    <row r="567">
      <c r="B567" t="s">
        <v>275</v>
      </c>
      <c r="C567" s="19" t="n">
        <v>0.223136123161551</v>
      </c>
      <c r="D567" s="19" t="n">
        <v>0.211856752059988</v>
      </c>
      <c r="E567" s="19" t="n">
        <v>0.234865039842404</v>
      </c>
      <c r="F567" s="19"/>
      <c r="G567" s="19" t="n">
        <v>0.225309185852967</v>
      </c>
      <c r="H567" s="19" t="n">
        <v>0.200722108551942</v>
      </c>
      <c r="I567" s="19" t="n">
        <v>0.257845296603562</v>
      </c>
      <c r="J567" s="19" t="n">
        <v>0.173592773753448</v>
      </c>
      <c r="K567" s="19" t="n">
        <v>0.258266519827897</v>
      </c>
      <c r="L567" s="19" t="n">
        <v>0.223203377049105</v>
      </c>
      <c r="M567" s="19"/>
      <c r="N567" s="19" t="n">
        <v>0.200044316532336</v>
      </c>
      <c r="O567" s="19" t="n">
        <v>0.2349530732952</v>
      </c>
      <c r="P567" s="19" t="n">
        <v>0.265786436744795</v>
      </c>
      <c r="Q567" s="19" t="n">
        <v>0.211557361568742</v>
      </c>
      <c r="R567" s="19" t="n">
        <v>0.160038397260779</v>
      </c>
      <c r="S567" s="19"/>
      <c r="T567" s="19" t="n">
        <v>0.186716097182131</v>
      </c>
      <c r="U567" s="19" t="n">
        <v>0.236415671086919</v>
      </c>
      <c r="V567" s="19" t="n">
        <v>0.23524021864434</v>
      </c>
      <c r="W567" s="19" t="n">
        <v>0.222312400850146</v>
      </c>
      <c r="X567" s="19"/>
      <c r="Y567" s="19" t="n">
        <v>0.241416960642217</v>
      </c>
      <c r="Z567" s="19" t="n">
        <v>0.171465388582845</v>
      </c>
      <c r="AA567" s="19" t="n">
        <v>0.226806814473583</v>
      </c>
      <c r="AB567" s="19" t="n">
        <v>0.167760943581703</v>
      </c>
      <c r="AC567" s="19" t="n">
        <v>0.248481640959691</v>
      </c>
      <c r="AD567" s="19" t="n">
        <v>0.222683681677725</v>
      </c>
      <c r="AE567" s="19"/>
      <c r="AF567" s="19" t="n">
        <v>0.235136591801466</v>
      </c>
      <c r="AG567" s="19"/>
      <c r="AH567" s="19" t="n">
        <v>0.21948063346102</v>
      </c>
      <c r="AI567" s="19"/>
      <c r="AJ567" s="19" t="n">
        <v>0.211669017212373</v>
      </c>
      <c r="AK567" s="19" t="n">
        <v>0.226177623649255</v>
      </c>
      <c r="AL567" s="19" t="n">
        <v>0.241113089613645</v>
      </c>
    </row>
    <row r="568">
      <c r="B568" t="s">
        <v>276</v>
      </c>
      <c r="C568" s="19" t="n">
        <v>0.0783370725631282</v>
      </c>
      <c r="D568" s="19" t="n">
        <v>0.0682709096191383</v>
      </c>
      <c r="E568" s="19" t="n">
        <v>0.0866148334430395</v>
      </c>
      <c r="F568" s="19"/>
      <c r="G568" s="19" t="n">
        <v>0.115469428645279</v>
      </c>
      <c r="H568" s="19" t="n">
        <v>0.0573190614919833</v>
      </c>
      <c r="I568" s="19" t="n">
        <v>0.102289022757283</v>
      </c>
      <c r="J568" s="19" t="n">
        <v>0.0919978012554643</v>
      </c>
      <c r="K568" s="19" t="n">
        <v>0.0783165465060601</v>
      </c>
      <c r="L568" s="19" t="n">
        <v>0.0518339244643049</v>
      </c>
      <c r="M568" s="19"/>
      <c r="N568" s="19" t="n">
        <v>0.0645179150752764</v>
      </c>
      <c r="O568" s="19" t="n">
        <v>0.0762350136147262</v>
      </c>
      <c r="P568" s="19" t="n">
        <v>0.0834445546293932</v>
      </c>
      <c r="Q568" s="19" t="n">
        <v>0.0810962932382197</v>
      </c>
      <c r="R568" s="19" t="n">
        <v>0.0780978944711985</v>
      </c>
      <c r="S568" s="19"/>
      <c r="T568" s="19" t="n">
        <v>0.115031905304857</v>
      </c>
      <c r="U568" s="19" t="n">
        <v>0.079386950346947</v>
      </c>
      <c r="V568" s="19" t="n">
        <v>0.130377190189989</v>
      </c>
      <c r="W568" s="19" t="n">
        <v>0.0373971294429086</v>
      </c>
      <c r="X568" s="19"/>
      <c r="Y568" s="19" t="n">
        <v>0.0596615227287496</v>
      </c>
      <c r="Z568" s="19" t="n">
        <v>0.111782100836232</v>
      </c>
      <c r="AA568" s="19" t="n">
        <v>0.0612781058944093</v>
      </c>
      <c r="AB568" s="19" t="n">
        <v>0.103158101622316</v>
      </c>
      <c r="AC568" s="19" t="n">
        <v>0.169736886723014</v>
      </c>
      <c r="AD568" s="19" t="n">
        <v>0.11333954838086</v>
      </c>
      <c r="AE568" s="19"/>
      <c r="AF568" s="19" t="n">
        <v>0.0924907447466878</v>
      </c>
      <c r="AG568" s="19"/>
      <c r="AH568" s="19" t="n">
        <v>0.078449360657944</v>
      </c>
      <c r="AI568" s="19"/>
      <c r="AJ568" s="19" t="n">
        <v>0.112212133277176</v>
      </c>
      <c r="AK568" s="19" t="n">
        <v>0.0522409120300835</v>
      </c>
      <c r="AL568" s="19" t="n">
        <v>0.121975515117445</v>
      </c>
    </row>
    <row r="569">
      <c r="B569" t="s">
        <v>277</v>
      </c>
      <c r="C569" s="19" t="n">
        <v>0.136649643668665</v>
      </c>
      <c r="D569" s="19" t="n">
        <v>0.126340927516096</v>
      </c>
      <c r="E569" s="19" t="n">
        <v>0.147237772594207</v>
      </c>
      <c r="F569" s="19"/>
      <c r="G569" s="19" t="n">
        <v>0.113088729335075</v>
      </c>
      <c r="H569" s="19" t="n">
        <v>0.0976018619077332</v>
      </c>
      <c r="I569" s="19" t="n">
        <v>0.0765634276745009</v>
      </c>
      <c r="J569" s="19" t="n">
        <v>0.0815303325666969</v>
      </c>
      <c r="K569" s="19" t="n">
        <v>0.186898161300536</v>
      </c>
      <c r="L569" s="19" t="n">
        <v>0.215304741967695</v>
      </c>
      <c r="M569" s="19"/>
      <c r="N569" s="19" t="n">
        <v>0.173426939007155</v>
      </c>
      <c r="O569" s="19" t="n">
        <v>0.170563995333004</v>
      </c>
      <c r="P569" s="19" t="n">
        <v>0.114165797402011</v>
      </c>
      <c r="Q569" s="19" t="n">
        <v>0.135712805218123</v>
      </c>
      <c r="R569" s="19" t="n">
        <v>0.095475428321971</v>
      </c>
      <c r="S569" s="19"/>
      <c r="T569" s="19" t="n">
        <v>0.201791086071327</v>
      </c>
      <c r="U569" s="19" t="n">
        <v>0.154706691463925</v>
      </c>
      <c r="V569" s="19" t="n">
        <v>0.0683154278597275</v>
      </c>
      <c r="W569" s="19" t="n">
        <v>0.06569127192649</v>
      </c>
      <c r="X569" s="19"/>
      <c r="Y569" s="19" t="n">
        <v>0.0889575499282516</v>
      </c>
      <c r="Z569" s="19" t="n">
        <v>0.0861266626472694</v>
      </c>
      <c r="AA569" s="19" t="n">
        <v>0.221355218170086</v>
      </c>
      <c r="AB569" s="19" t="n">
        <v>0.147356145188785</v>
      </c>
      <c r="AC569" s="19" t="n">
        <v>0.132391035239571</v>
      </c>
      <c r="AD569" s="19" t="n">
        <v>0.102997321970383</v>
      </c>
      <c r="AE569" s="19"/>
      <c r="AF569" s="19" t="n">
        <v>0.114477677181667</v>
      </c>
      <c r="AG569" s="19"/>
      <c r="AH569" s="19" t="n">
        <v>0.129773960585002</v>
      </c>
      <c r="AI569" s="19"/>
      <c r="AJ569" s="19" t="n">
        <v>0.13694702891407</v>
      </c>
      <c r="AK569" s="19" t="n">
        <v>0.134688975234474</v>
      </c>
      <c r="AL569" s="19" t="n">
        <v>0.146822789303471</v>
      </c>
    </row>
    <row r="570">
      <c r="B570" t="s">
        <v>56</v>
      </c>
      <c r="C570" s="19" t="n">
        <v>0.052683976626018</v>
      </c>
      <c r="D570" s="19" t="n">
        <v>0.0478067635555503</v>
      </c>
      <c r="E570" s="19" t="n">
        <v>0.0576700052801757</v>
      </c>
      <c r="F570" s="19"/>
      <c r="G570" s="19" t="n">
        <v>0.0295748440120371</v>
      </c>
      <c r="H570" s="19" t="n">
        <v>0.0188285237267894</v>
      </c>
      <c r="I570" s="19" t="n">
        <v>0.00977583564960467</v>
      </c>
      <c r="J570" s="19" t="n">
        <v>0.0889375467598371</v>
      </c>
      <c r="K570" s="19" t="n">
        <v>0.0768759225057334</v>
      </c>
      <c r="L570" s="19" t="n">
        <v>0.072393932162165</v>
      </c>
      <c r="M570" s="19"/>
      <c r="N570" s="19" t="n">
        <v>0.117417275387959</v>
      </c>
      <c r="O570" s="19" t="n">
        <v>0.0553746002148191</v>
      </c>
      <c r="P570" s="19" t="n">
        <v>0.0697608208786078</v>
      </c>
      <c r="Q570" s="19" t="n">
        <v>0.0307822679552214</v>
      </c>
      <c r="R570" s="19" t="n">
        <v>0.0117911005542063</v>
      </c>
      <c r="S570" s="19"/>
      <c r="T570" s="19" t="n">
        <v>0.0974375300673169</v>
      </c>
      <c r="U570" s="19" t="n">
        <v>0.0645526005796759</v>
      </c>
      <c r="V570" s="19" t="n">
        <v>0.0225229939249893</v>
      </c>
      <c r="W570" s="19" t="n">
        <v>0.0198082205259843</v>
      </c>
      <c r="X570" s="19"/>
      <c r="Y570" s="19" t="n">
        <v>0.0222430889874353</v>
      </c>
      <c r="Z570" s="19" t="n">
        <v>0.040328575688859</v>
      </c>
      <c r="AA570" s="19" t="n">
        <v>0.0890410619918346</v>
      </c>
      <c r="AB570" s="19" t="n">
        <v>0.0888557851001126</v>
      </c>
      <c r="AC570" s="19" t="n">
        <v>0.0529984410821878</v>
      </c>
      <c r="AD570" s="19" t="n">
        <v>0.0643807288055345</v>
      </c>
      <c r="AE570" s="19"/>
      <c r="AF570" s="19" t="n">
        <v>0.0551033206741899</v>
      </c>
      <c r="AG570" s="19"/>
      <c r="AH570" s="19" t="n">
        <v>0.0487678751104996</v>
      </c>
      <c r="AI570" s="19"/>
      <c r="AJ570" s="19" t="n">
        <v>0.0614437587298607</v>
      </c>
      <c r="AK570" s="19" t="n">
        <v>0.0483466757442862</v>
      </c>
      <c r="AL570" s="19" t="n">
        <v>0.0503374615042155</v>
      </c>
    </row>
    <row r="571">
      <c r="B571" t="s">
        <v>278</v>
      </c>
      <c r="C571" s="19" t="n">
        <v>0.509193183980638</v>
      </c>
      <c r="D571" s="19" t="n">
        <v>0.545724647249227</v>
      </c>
      <c r="E571" s="19" t="n">
        <v>0.473612348840175</v>
      </c>
      <c r="F571" s="19"/>
      <c r="G571" s="19" t="n">
        <v>0.516557812154642</v>
      </c>
      <c r="H571" s="19" t="n">
        <v>0.625528444321552</v>
      </c>
      <c r="I571" s="19" t="n">
        <v>0.553526417315049</v>
      </c>
      <c r="J571" s="19" t="n">
        <v>0.563941545664554</v>
      </c>
      <c r="K571" s="19" t="n">
        <v>0.399642849859773</v>
      </c>
      <c r="L571" s="19" t="n">
        <v>0.43726402435673</v>
      </c>
      <c r="M571" s="19"/>
      <c r="N571" s="19" t="n">
        <v>0.444593553997273</v>
      </c>
      <c r="O571" s="19" t="n">
        <v>0.462873317542251</v>
      </c>
      <c r="P571" s="19" t="n">
        <v>0.466842390345193</v>
      </c>
      <c r="Q571" s="19" t="n">
        <v>0.540851272019694</v>
      </c>
      <c r="R571" s="19" t="n">
        <v>0.654597179391845</v>
      </c>
      <c r="S571" s="19"/>
      <c r="T571" s="19" t="n">
        <v>0.399023381374368</v>
      </c>
      <c r="U571" s="19" t="n">
        <v>0.464938086522532</v>
      </c>
      <c r="V571" s="19" t="n">
        <v>0.543544169380954</v>
      </c>
      <c r="W571" s="19" t="n">
        <v>0.654790977254471</v>
      </c>
      <c r="X571" s="19"/>
      <c r="Y571" s="19" t="n">
        <v>0.587720877713346</v>
      </c>
      <c r="Z571" s="19" t="n">
        <v>0.590297272244794</v>
      </c>
      <c r="AA571" s="19" t="n">
        <v>0.401518799470087</v>
      </c>
      <c r="AB571" s="19" t="n">
        <v>0.492869024507083</v>
      </c>
      <c r="AC571" s="19" t="n">
        <v>0.396391995995537</v>
      </c>
      <c r="AD571" s="19" t="n">
        <v>0.496598719165498</v>
      </c>
      <c r="AE571" s="19"/>
      <c r="AF571" s="19" t="n">
        <v>0.502791665595989</v>
      </c>
      <c r="AG571" s="19"/>
      <c r="AH571" s="19" t="n">
        <v>0.523528170185535</v>
      </c>
      <c r="AI571" s="19"/>
      <c r="AJ571" s="19" t="n">
        <v>0.47772806186652</v>
      </c>
      <c r="AK571" s="19" t="n">
        <v>0.538545813341901</v>
      </c>
      <c r="AL571" s="19" t="n">
        <v>0.439751144461224</v>
      </c>
    </row>
    <row r="572">
      <c r="B572" t="s">
        <v>279</v>
      </c>
      <c r="C572" s="19" t="n">
        <v>0.214986716231793</v>
      </c>
      <c r="D572" s="19" t="n">
        <v>0.194611837135234</v>
      </c>
      <c r="E572" s="19" t="n">
        <v>0.233852606037246</v>
      </c>
      <c r="F572" s="19"/>
      <c r="G572" s="19" t="n">
        <v>0.228558157980355</v>
      </c>
      <c r="H572" s="19" t="n">
        <v>0.154920923399717</v>
      </c>
      <c r="I572" s="19" t="n">
        <v>0.178852450431784</v>
      </c>
      <c r="J572" s="19" t="n">
        <v>0.173528133822161</v>
      </c>
      <c r="K572" s="19" t="n">
        <v>0.265214707806596</v>
      </c>
      <c r="L572" s="19" t="n">
        <v>0.267138666432</v>
      </c>
      <c r="M572" s="19"/>
      <c r="N572" s="19" t="n">
        <v>0.237944854082431</v>
      </c>
      <c r="O572" s="19" t="n">
        <v>0.24679900894773</v>
      </c>
      <c r="P572" s="19" t="n">
        <v>0.197610352031405</v>
      </c>
      <c r="Q572" s="19" t="n">
        <v>0.216809098456342</v>
      </c>
      <c r="R572" s="19" t="n">
        <v>0.173573322793169</v>
      </c>
      <c r="S572" s="19"/>
      <c r="T572" s="19" t="n">
        <v>0.316822991376184</v>
      </c>
      <c r="U572" s="19" t="n">
        <v>0.234093641810872</v>
      </c>
      <c r="V572" s="19" t="n">
        <v>0.198692618049716</v>
      </c>
      <c r="W572" s="19" t="n">
        <v>0.103088401369399</v>
      </c>
      <c r="X572" s="19"/>
      <c r="Y572" s="19" t="n">
        <v>0.148619072657001</v>
      </c>
      <c r="Z572" s="19" t="n">
        <v>0.197908763483502</v>
      </c>
      <c r="AA572" s="19" t="n">
        <v>0.282633324064496</v>
      </c>
      <c r="AB572" s="19" t="n">
        <v>0.250514246811101</v>
      </c>
      <c r="AC572" s="19" t="n">
        <v>0.302127921962585</v>
      </c>
      <c r="AD572" s="19" t="n">
        <v>0.216336870351242</v>
      </c>
      <c r="AE572" s="19"/>
      <c r="AF572" s="19" t="n">
        <v>0.206968421928355</v>
      </c>
      <c r="AG572" s="19"/>
      <c r="AH572" s="19" t="n">
        <v>0.208223321242946</v>
      </c>
      <c r="AI572" s="19"/>
      <c r="AJ572" s="19" t="n">
        <v>0.249159162191246</v>
      </c>
      <c r="AK572" s="19" t="n">
        <v>0.186929887264558</v>
      </c>
      <c r="AL572" s="19" t="n">
        <v>0.268798304420915</v>
      </c>
    </row>
    <row r="573">
      <c r="B573" t="s">
        <v>239</v>
      </c>
      <c r="C573" s="19" t="n">
        <v>0.294206467748845</v>
      </c>
      <c r="D573" s="19" t="n">
        <v>0.351112810113993</v>
      </c>
      <c r="E573" s="19" t="n">
        <v>0.239759742802929</v>
      </c>
      <c r="F573" s="19"/>
      <c r="G573" s="19" t="n">
        <v>0.287999654174287</v>
      </c>
      <c r="H573" s="19" t="n">
        <v>0.470607520921836</v>
      </c>
      <c r="I573" s="19" t="n">
        <v>0.374673966883265</v>
      </c>
      <c r="J573" s="19" t="n">
        <v>0.390413411842393</v>
      </c>
      <c r="K573" s="19" t="n">
        <v>0.134428142053177</v>
      </c>
      <c r="L573" s="19" t="n">
        <v>0.170125357924731</v>
      </c>
      <c r="M573" s="19"/>
      <c r="N573" s="19" t="n">
        <v>0.206648699914842</v>
      </c>
      <c r="O573" s="19" t="n">
        <v>0.216074308594521</v>
      </c>
      <c r="P573" s="19" t="n">
        <v>0.269232038313788</v>
      </c>
      <c r="Q573" s="19" t="n">
        <v>0.324042173563352</v>
      </c>
      <c r="R573" s="19" t="n">
        <v>0.481023856598676</v>
      </c>
      <c r="S573" s="19"/>
      <c r="T573" s="19" t="n">
        <v>0.0822003899981842</v>
      </c>
      <c r="U573" s="19" t="n">
        <v>0.23084444471166</v>
      </c>
      <c r="V573" s="19" t="n">
        <v>0.344851551331238</v>
      </c>
      <c r="W573" s="19" t="n">
        <v>0.551702575885072</v>
      </c>
      <c r="X573" s="19"/>
      <c r="Y573" s="19" t="n">
        <v>0.439101805056345</v>
      </c>
      <c r="Z573" s="19" t="n">
        <v>0.392388508761293</v>
      </c>
      <c r="AA573" s="19" t="n">
        <v>0.118885475405591</v>
      </c>
      <c r="AB573" s="19" t="n">
        <v>0.242354777695982</v>
      </c>
      <c r="AC573" s="19" t="n">
        <v>0.094264074032952</v>
      </c>
      <c r="AD573" s="19" t="n">
        <v>0.280261848814256</v>
      </c>
      <c r="AE573" s="19"/>
      <c r="AF573" s="19" t="n">
        <v>0.295823243667635</v>
      </c>
      <c r="AG573" s="19"/>
      <c r="AH573" s="19" t="n">
        <v>0.31530484894259</v>
      </c>
      <c r="AI573" s="19"/>
      <c r="AJ573" s="19" t="n">
        <v>0.228568899675274</v>
      </c>
      <c r="AK573" s="19" t="n">
        <v>0.351615926077343</v>
      </c>
      <c r="AL573" s="19" t="n">
        <v>0.170952840040309</v>
      </c>
    </row>
    <row r="574">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row>
    <row r="575">
      <c r="B575" s="7" t="s">
        <v>282</v>
      </c>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row>
    <row r="576">
      <c r="B576" s="26" t="s">
        <v>60</v>
      </c>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row>
    <row r="577">
      <c r="B577" t="s">
        <v>273</v>
      </c>
      <c r="C577" s="19" t="n">
        <v>0.165950018949143</v>
      </c>
      <c r="D577" s="19" t="n">
        <v>0.177580639635959</v>
      </c>
      <c r="E577" s="19" t="n">
        <v>0.154629547906973</v>
      </c>
      <c r="F577" s="19"/>
      <c r="G577" s="19" t="n">
        <v>0.199390063986217</v>
      </c>
      <c r="H577" s="19" t="n">
        <v>0.28187240456801</v>
      </c>
      <c r="I577" s="19" t="n">
        <v>0.223320709819473</v>
      </c>
      <c r="J577" s="19" t="n">
        <v>0.178105810520243</v>
      </c>
      <c r="K577" s="19" t="n">
        <v>0.115229407960095</v>
      </c>
      <c r="L577" s="19" t="n">
        <v>0.0632282930294287</v>
      </c>
      <c r="M577" s="19"/>
      <c r="N577" s="19" t="n">
        <v>0.128519810998624</v>
      </c>
      <c r="O577" s="19" t="n">
        <v>0.168555320682201</v>
      </c>
      <c r="P577" s="19" t="n">
        <v>0.143140380763793</v>
      </c>
      <c r="Q577" s="19" t="n">
        <v>0.156323684022947</v>
      </c>
      <c r="R577" s="19" t="n">
        <v>0.22566515356704</v>
      </c>
      <c r="S577" s="19"/>
      <c r="T577" s="19" t="n">
        <v>0.117321481215442</v>
      </c>
      <c r="U577" s="19" t="n">
        <v>0.100599260900102</v>
      </c>
      <c r="V577" s="19" t="n">
        <v>0.156415171519124</v>
      </c>
      <c r="W577" s="19" t="n">
        <v>0.310493516270811</v>
      </c>
      <c r="X577" s="19"/>
      <c r="Y577" s="19" t="n">
        <v>0.248750298159938</v>
      </c>
      <c r="Z577" s="19" t="n">
        <v>0.134297749014319</v>
      </c>
      <c r="AA577" s="19" t="n">
        <v>0.058635457466228</v>
      </c>
      <c r="AB577" s="19" t="n">
        <v>0.15811866769304</v>
      </c>
      <c r="AC577" s="19" t="n">
        <v>0.14830346155383</v>
      </c>
      <c r="AD577" s="19" t="n">
        <v>0.103314261887799</v>
      </c>
      <c r="AE577" s="19"/>
      <c r="AF577" s="19" t="n">
        <v>0.164955581434798</v>
      </c>
      <c r="AG577" s="19"/>
      <c r="AH577" s="19" t="n">
        <v>0.170626188620021</v>
      </c>
      <c r="AI577" s="19"/>
      <c r="AJ577" s="19" t="n">
        <v>0.130638948349682</v>
      </c>
      <c r="AK577" s="19" t="n">
        <v>0.196546825110634</v>
      </c>
      <c r="AL577" s="19" t="n">
        <v>0.10127030258637</v>
      </c>
    </row>
    <row r="578">
      <c r="B578" t="s">
        <v>274</v>
      </c>
      <c r="C578" s="19" t="n">
        <v>0.324866009934452</v>
      </c>
      <c r="D578" s="19" t="n">
        <v>0.307124896310231</v>
      </c>
      <c r="E578" s="19" t="n">
        <v>0.343263215155305</v>
      </c>
      <c r="F578" s="19"/>
      <c r="G578" s="19" t="n">
        <v>0.385026322970265</v>
      </c>
      <c r="H578" s="19" t="n">
        <v>0.366538327115684</v>
      </c>
      <c r="I578" s="19" t="n">
        <v>0.338246853954923</v>
      </c>
      <c r="J578" s="19" t="n">
        <v>0.376108798866549</v>
      </c>
      <c r="K578" s="19" t="n">
        <v>0.219856990307371</v>
      </c>
      <c r="L578" s="19" t="n">
        <v>0.3009960311755</v>
      </c>
      <c r="M578" s="19"/>
      <c r="N578" s="19" t="n">
        <v>0.211438969382754</v>
      </c>
      <c r="O578" s="19" t="n">
        <v>0.304493598171596</v>
      </c>
      <c r="P578" s="19" t="n">
        <v>0.284527398140366</v>
      </c>
      <c r="Q578" s="19" t="n">
        <v>0.400491175905475</v>
      </c>
      <c r="R578" s="19" t="n">
        <v>0.401072532003959</v>
      </c>
      <c r="S578" s="19"/>
      <c r="T578" s="19" t="n">
        <v>0.205529364134003</v>
      </c>
      <c r="U578" s="19" t="n">
        <v>0.343571236153583</v>
      </c>
      <c r="V578" s="19" t="n">
        <v>0.358024628257401</v>
      </c>
      <c r="W578" s="19" t="n">
        <v>0.346200081095577</v>
      </c>
      <c r="X578" s="19"/>
      <c r="Y578" s="19" t="n">
        <v>0.352883910139459</v>
      </c>
      <c r="Z578" s="19" t="n">
        <v>0.444641979683665</v>
      </c>
      <c r="AA578" s="19" t="n">
        <v>0.282475625408224</v>
      </c>
      <c r="AB578" s="19" t="n">
        <v>0.278785353894247</v>
      </c>
      <c r="AC578" s="19" t="n">
        <v>0.305606569711269</v>
      </c>
      <c r="AD578" s="19" t="n">
        <v>0.23685313141004</v>
      </c>
      <c r="AE578" s="19"/>
      <c r="AF578" s="19" t="n">
        <v>0.327637346598517</v>
      </c>
      <c r="AG578" s="19"/>
      <c r="AH578" s="19" t="n">
        <v>0.333652596081132</v>
      </c>
      <c r="AI578" s="19"/>
      <c r="AJ578" s="19" t="n">
        <v>0.366814782400563</v>
      </c>
      <c r="AK578" s="19" t="n">
        <v>0.304426494001568</v>
      </c>
      <c r="AL578" s="19" t="n">
        <v>0.311758096009903</v>
      </c>
    </row>
    <row r="579">
      <c r="B579" t="s">
        <v>275</v>
      </c>
      <c r="C579" s="19" t="n">
        <v>0.248783709424919</v>
      </c>
      <c r="D579" s="19" t="n">
        <v>0.255438017772503</v>
      </c>
      <c r="E579" s="19" t="n">
        <v>0.242607386573854</v>
      </c>
      <c r="F579" s="19"/>
      <c r="G579" s="19" t="n">
        <v>0.221347190846002</v>
      </c>
      <c r="H579" s="19" t="n">
        <v>0.201175854140655</v>
      </c>
      <c r="I579" s="19" t="n">
        <v>0.200963428500987</v>
      </c>
      <c r="J579" s="19" t="n">
        <v>0.179446152293447</v>
      </c>
      <c r="K579" s="19" t="n">
        <v>0.340250089575521</v>
      </c>
      <c r="L579" s="19" t="n">
        <v>0.307800194043937</v>
      </c>
      <c r="M579" s="19"/>
      <c r="N579" s="19" t="n">
        <v>0.305053023829036</v>
      </c>
      <c r="O579" s="19" t="n">
        <v>0.230437987782875</v>
      </c>
      <c r="P579" s="19" t="n">
        <v>0.319504374117345</v>
      </c>
      <c r="Q579" s="19" t="n">
        <v>0.228264952511175</v>
      </c>
      <c r="R579" s="19" t="n">
        <v>0.163712691885917</v>
      </c>
      <c r="S579" s="19"/>
      <c r="T579" s="19" t="n">
        <v>0.329372876035722</v>
      </c>
      <c r="U579" s="19" t="n">
        <v>0.271313781850684</v>
      </c>
      <c r="V579" s="19" t="n">
        <v>0.234824533417378</v>
      </c>
      <c r="W579" s="19" t="n">
        <v>0.171396887551781</v>
      </c>
      <c r="X579" s="19"/>
      <c r="Y579" s="19" t="n">
        <v>0.196195905664715</v>
      </c>
      <c r="Z579" s="19" t="n">
        <v>0.194971389551245</v>
      </c>
      <c r="AA579" s="19" t="n">
        <v>0.311773661276732</v>
      </c>
      <c r="AB579" s="19" t="n">
        <v>0.283571633270871</v>
      </c>
      <c r="AC579" s="19" t="n">
        <v>0.342722373785615</v>
      </c>
      <c r="AD579" s="19" t="n">
        <v>0.292875166202535</v>
      </c>
      <c r="AE579" s="19"/>
      <c r="AF579" s="19" t="n">
        <v>0.257700913607745</v>
      </c>
      <c r="AG579" s="19"/>
      <c r="AH579" s="19" t="n">
        <v>0.244212250092682</v>
      </c>
      <c r="AI579" s="19"/>
      <c r="AJ579" s="19" t="n">
        <v>0.234547961263182</v>
      </c>
      <c r="AK579" s="19" t="n">
        <v>0.255039490716708</v>
      </c>
      <c r="AL579" s="19" t="n">
        <v>0.25707990427128</v>
      </c>
    </row>
    <row r="580">
      <c r="B580" t="s">
        <v>276</v>
      </c>
      <c r="C580" s="19" t="n">
        <v>0.0874194632919653</v>
      </c>
      <c r="D580" s="19" t="n">
        <v>0.072396003112283</v>
      </c>
      <c r="E580" s="19" t="n">
        <v>0.102631855827355</v>
      </c>
      <c r="F580" s="19"/>
      <c r="G580" s="19" t="n">
        <v>0.111527063853496</v>
      </c>
      <c r="H580" s="19" t="n">
        <v>0.0729207882290547</v>
      </c>
      <c r="I580" s="19" t="n">
        <v>0.117893093510213</v>
      </c>
      <c r="J580" s="19" t="n">
        <v>0.0930519734280488</v>
      </c>
      <c r="K580" s="19" t="n">
        <v>0.0784794772578116</v>
      </c>
      <c r="L580" s="19" t="n">
        <v>0.0690821171577475</v>
      </c>
      <c r="M580" s="19"/>
      <c r="N580" s="19" t="n">
        <v>0.0391439869071046</v>
      </c>
      <c r="O580" s="19" t="n">
        <v>0.0999588873358401</v>
      </c>
      <c r="P580" s="19" t="n">
        <v>0.0566461353878987</v>
      </c>
      <c r="Q580" s="19" t="n">
        <v>0.101138111813599</v>
      </c>
      <c r="R580" s="19" t="n">
        <v>0.123511281349103</v>
      </c>
      <c r="S580" s="19"/>
      <c r="T580" s="19" t="n">
        <v>0.0905180410729879</v>
      </c>
      <c r="U580" s="19" t="n">
        <v>0.0804847649987641</v>
      </c>
      <c r="V580" s="19" t="n">
        <v>0.155808170546344</v>
      </c>
      <c r="W580" s="19" t="n">
        <v>0.0759280136686719</v>
      </c>
      <c r="X580" s="19"/>
      <c r="Y580" s="19" t="n">
        <v>0.0949946271911137</v>
      </c>
      <c r="Z580" s="19" t="n">
        <v>0.103260944009327</v>
      </c>
      <c r="AA580" s="19" t="n">
        <v>0.0678220866021257</v>
      </c>
      <c r="AB580" s="19" t="n">
        <v>0.0822695168248496</v>
      </c>
      <c r="AC580" s="19" t="n">
        <v>0.10621694100612</v>
      </c>
      <c r="AD580" s="19" t="n">
        <v>0.0463962213245029</v>
      </c>
      <c r="AE580" s="19"/>
      <c r="AF580" s="19" t="n">
        <v>0.0955098457150668</v>
      </c>
      <c r="AG580" s="19"/>
      <c r="AH580" s="19" t="n">
        <v>0.0858108373114491</v>
      </c>
      <c r="AI580" s="19"/>
      <c r="AJ580" s="19" t="n">
        <v>0.106585650943433</v>
      </c>
      <c r="AK580" s="19" t="n">
        <v>0.0717345387276534</v>
      </c>
      <c r="AL580" s="19" t="n">
        <v>0.117311018897708</v>
      </c>
    </row>
    <row r="581">
      <c r="B581" t="s">
        <v>277</v>
      </c>
      <c r="C581" s="19" t="n">
        <v>0.115899151628185</v>
      </c>
      <c r="D581" s="19" t="n">
        <v>0.137158914978762</v>
      </c>
      <c r="E581" s="19" t="n">
        <v>0.0948401256901793</v>
      </c>
      <c r="F581" s="19"/>
      <c r="G581" s="19" t="n">
        <v>0.0588755227318682</v>
      </c>
      <c r="H581" s="19" t="n">
        <v>0.0430715190328877</v>
      </c>
      <c r="I581" s="19" t="n">
        <v>0.108464767441159</v>
      </c>
      <c r="J581" s="19" t="n">
        <v>0.0791470562868855</v>
      </c>
      <c r="K581" s="19" t="n">
        <v>0.172107050316606</v>
      </c>
      <c r="L581" s="19" t="n">
        <v>0.178945876904752</v>
      </c>
      <c r="M581" s="19"/>
      <c r="N581" s="19" t="n">
        <v>0.170090886965045</v>
      </c>
      <c r="O581" s="19" t="n">
        <v>0.133421095886259</v>
      </c>
      <c r="P581" s="19" t="n">
        <v>0.127093385786726</v>
      </c>
      <c r="Q581" s="19" t="n">
        <v>0.0872785719519843</v>
      </c>
      <c r="R581" s="19" t="n">
        <v>0.0707706618969562</v>
      </c>
      <c r="S581" s="19"/>
      <c r="T581" s="19" t="n">
        <v>0.136405901957966</v>
      </c>
      <c r="U581" s="19" t="n">
        <v>0.138658974723618</v>
      </c>
      <c r="V581" s="19" t="n">
        <v>0.067604184130326</v>
      </c>
      <c r="W581" s="19" t="n">
        <v>0.0800722612247011</v>
      </c>
      <c r="X581" s="19"/>
      <c r="Y581" s="19" t="n">
        <v>0.0830331501676385</v>
      </c>
      <c r="Z581" s="19" t="n">
        <v>0.0833549981257644</v>
      </c>
      <c r="AA581" s="19" t="n">
        <v>0.183834034729459</v>
      </c>
      <c r="AB581" s="19" t="n">
        <v>0.0971229809771165</v>
      </c>
      <c r="AC581" s="19" t="n">
        <v>0.0544401621502413</v>
      </c>
      <c r="AD581" s="19" t="n">
        <v>0.228232957666308</v>
      </c>
      <c r="AE581" s="19"/>
      <c r="AF581" s="19" t="n">
        <v>0.0994310401866042</v>
      </c>
      <c r="AG581" s="19"/>
      <c r="AH581" s="19" t="n">
        <v>0.111165039133807</v>
      </c>
      <c r="AI581" s="19"/>
      <c r="AJ581" s="19" t="n">
        <v>0.0947350822551557</v>
      </c>
      <c r="AK581" s="19" t="n">
        <v>0.121342601043427</v>
      </c>
      <c r="AL581" s="19" t="n">
        <v>0.15003943887659</v>
      </c>
    </row>
    <row r="582">
      <c r="B582" t="s">
        <v>56</v>
      </c>
      <c r="C582" s="19" t="n">
        <v>0.0570816467713358</v>
      </c>
      <c r="D582" s="19" t="n">
        <v>0.0503015281902615</v>
      </c>
      <c r="E582" s="19" t="n">
        <v>0.0620278688463338</v>
      </c>
      <c r="F582" s="19"/>
      <c r="G582" s="19" t="n">
        <v>0.0238338356121513</v>
      </c>
      <c r="H582" s="19" t="n">
        <v>0.0344211069137097</v>
      </c>
      <c r="I582" s="19" t="n">
        <v>0.0111111467732444</v>
      </c>
      <c r="J582" s="19" t="n">
        <v>0.0941402086048274</v>
      </c>
      <c r="K582" s="19" t="n">
        <v>0.0740769845825943</v>
      </c>
      <c r="L582" s="19" t="n">
        <v>0.079947487688635</v>
      </c>
      <c r="M582" s="19"/>
      <c r="N582" s="19" t="n">
        <v>0.145753321917437</v>
      </c>
      <c r="O582" s="19" t="n">
        <v>0.0631331101412297</v>
      </c>
      <c r="P582" s="19" t="n">
        <v>0.0690883258038717</v>
      </c>
      <c r="Q582" s="19" t="n">
        <v>0.0265035037948192</v>
      </c>
      <c r="R582" s="19" t="n">
        <v>0.0152676792970255</v>
      </c>
      <c r="S582" s="19"/>
      <c r="T582" s="19" t="n">
        <v>0.12085233558388</v>
      </c>
      <c r="U582" s="19" t="n">
        <v>0.0653719813732496</v>
      </c>
      <c r="V582" s="19" t="n">
        <v>0.0273233121294272</v>
      </c>
      <c r="W582" s="19" t="n">
        <v>0.0159092401884585</v>
      </c>
      <c r="X582" s="19"/>
      <c r="Y582" s="19" t="n">
        <v>0.0241421086771364</v>
      </c>
      <c r="Z582" s="19" t="n">
        <v>0.0394729396156802</v>
      </c>
      <c r="AA582" s="19" t="n">
        <v>0.0954591345172319</v>
      </c>
      <c r="AB582" s="19" t="n">
        <v>0.100131847339876</v>
      </c>
      <c r="AC582" s="19" t="n">
        <v>0.0427104917929251</v>
      </c>
      <c r="AD582" s="19" t="n">
        <v>0.0923282615088156</v>
      </c>
      <c r="AE582" s="19"/>
      <c r="AF582" s="19" t="n">
        <v>0.0547652724572685</v>
      </c>
      <c r="AG582" s="19"/>
      <c r="AH582" s="19" t="n">
        <v>0.0545330887609085</v>
      </c>
      <c r="AI582" s="19"/>
      <c r="AJ582" s="19" t="n">
        <v>0.0666775747879848</v>
      </c>
      <c r="AK582" s="19" t="n">
        <v>0.0509100504000099</v>
      </c>
      <c r="AL582" s="19" t="n">
        <v>0.0625412393581496</v>
      </c>
    </row>
    <row r="583">
      <c r="B583" t="s">
        <v>278</v>
      </c>
      <c r="C583" s="19" t="n">
        <v>0.490816028883596</v>
      </c>
      <c r="D583" s="19" t="n">
        <v>0.48470553594619</v>
      </c>
      <c r="E583" s="19" t="n">
        <v>0.497892763062278</v>
      </c>
      <c r="F583" s="19"/>
      <c r="G583" s="19" t="n">
        <v>0.584416386956482</v>
      </c>
      <c r="H583" s="19" t="n">
        <v>0.648410731683693</v>
      </c>
      <c r="I583" s="19" t="n">
        <v>0.561567563774396</v>
      </c>
      <c r="J583" s="19" t="n">
        <v>0.554214609386792</v>
      </c>
      <c r="K583" s="19" t="n">
        <v>0.335086398267467</v>
      </c>
      <c r="L583" s="19" t="n">
        <v>0.364224324204929</v>
      </c>
      <c r="M583" s="19"/>
      <c r="N583" s="19" t="n">
        <v>0.339958780381378</v>
      </c>
      <c r="O583" s="19" t="n">
        <v>0.473048918853797</v>
      </c>
      <c r="P583" s="19" t="n">
        <v>0.427667778904159</v>
      </c>
      <c r="Q583" s="19" t="n">
        <v>0.556814859928422</v>
      </c>
      <c r="R583" s="19" t="n">
        <v>0.626737685570999</v>
      </c>
      <c r="S583" s="19"/>
      <c r="T583" s="19" t="n">
        <v>0.322850845349445</v>
      </c>
      <c r="U583" s="19" t="n">
        <v>0.444170497053684</v>
      </c>
      <c r="V583" s="19" t="n">
        <v>0.514439799776525</v>
      </c>
      <c r="W583" s="19" t="n">
        <v>0.656693597366387</v>
      </c>
      <c r="X583" s="19"/>
      <c r="Y583" s="19" t="n">
        <v>0.601634208299396</v>
      </c>
      <c r="Z583" s="19" t="n">
        <v>0.578939728697984</v>
      </c>
      <c r="AA583" s="19" t="n">
        <v>0.341111082874452</v>
      </c>
      <c r="AB583" s="19" t="n">
        <v>0.436904021587286</v>
      </c>
      <c r="AC583" s="19" t="n">
        <v>0.453910031265099</v>
      </c>
      <c r="AD583" s="19" t="n">
        <v>0.340167393297839</v>
      </c>
      <c r="AE583" s="19"/>
      <c r="AF583" s="19" t="n">
        <v>0.492592928033316</v>
      </c>
      <c r="AG583" s="19"/>
      <c r="AH583" s="19" t="n">
        <v>0.504278784701153</v>
      </c>
      <c r="AI583" s="19"/>
      <c r="AJ583" s="19" t="n">
        <v>0.497453730750244</v>
      </c>
      <c r="AK583" s="19" t="n">
        <v>0.500973319112202</v>
      </c>
      <c r="AL583" s="19" t="n">
        <v>0.413028398596273</v>
      </c>
    </row>
    <row r="584">
      <c r="B584" t="s">
        <v>279</v>
      </c>
      <c r="C584" s="19" t="n">
        <v>0.20331861492015</v>
      </c>
      <c r="D584" s="19" t="n">
        <v>0.209554918091045</v>
      </c>
      <c r="E584" s="19" t="n">
        <v>0.197471981517534</v>
      </c>
      <c r="F584" s="19"/>
      <c r="G584" s="19" t="n">
        <v>0.170402586585364</v>
      </c>
      <c r="H584" s="19" t="n">
        <v>0.115992307261942</v>
      </c>
      <c r="I584" s="19" t="n">
        <v>0.226357860951372</v>
      </c>
      <c r="J584" s="19" t="n">
        <v>0.172199029714934</v>
      </c>
      <c r="K584" s="19" t="n">
        <v>0.250586527574418</v>
      </c>
      <c r="L584" s="19" t="n">
        <v>0.248027994062499</v>
      </c>
      <c r="M584" s="19"/>
      <c r="N584" s="19" t="n">
        <v>0.209234873872149</v>
      </c>
      <c r="O584" s="19" t="n">
        <v>0.233379983222099</v>
      </c>
      <c r="P584" s="19" t="n">
        <v>0.183739521174625</v>
      </c>
      <c r="Q584" s="19" t="n">
        <v>0.188416683765584</v>
      </c>
      <c r="R584" s="19" t="n">
        <v>0.194281943246059</v>
      </c>
      <c r="S584" s="19"/>
      <c r="T584" s="19" t="n">
        <v>0.226923943030954</v>
      </c>
      <c r="U584" s="19" t="n">
        <v>0.219143739722382</v>
      </c>
      <c r="V584" s="19" t="n">
        <v>0.22341235467667</v>
      </c>
      <c r="W584" s="19" t="n">
        <v>0.156000274893373</v>
      </c>
      <c r="X584" s="19"/>
      <c r="Y584" s="19" t="n">
        <v>0.178027777358752</v>
      </c>
      <c r="Z584" s="19" t="n">
        <v>0.186615942135091</v>
      </c>
      <c r="AA584" s="19" t="n">
        <v>0.251656121331585</v>
      </c>
      <c r="AB584" s="19" t="n">
        <v>0.179392497801966</v>
      </c>
      <c r="AC584" s="19" t="n">
        <v>0.160657103156361</v>
      </c>
      <c r="AD584" s="19" t="n">
        <v>0.27462917899081</v>
      </c>
      <c r="AE584" s="19"/>
      <c r="AF584" s="19" t="n">
        <v>0.194940885901671</v>
      </c>
      <c r="AG584" s="19"/>
      <c r="AH584" s="19" t="n">
        <v>0.196975876445256</v>
      </c>
      <c r="AI584" s="19"/>
      <c r="AJ584" s="19" t="n">
        <v>0.201320733198589</v>
      </c>
      <c r="AK584" s="19" t="n">
        <v>0.19307713977108</v>
      </c>
      <c r="AL584" s="19" t="n">
        <v>0.267350457774298</v>
      </c>
    </row>
    <row r="585">
      <c r="B585" t="s">
        <v>239</v>
      </c>
      <c r="C585" s="19" t="n">
        <v>0.287497413963445</v>
      </c>
      <c r="D585" s="19" t="n">
        <v>0.275150617855145</v>
      </c>
      <c r="E585" s="19" t="n">
        <v>0.300420781544744</v>
      </c>
      <c r="F585" s="19"/>
      <c r="G585" s="19" t="n">
        <v>0.414013800371118</v>
      </c>
      <c r="H585" s="19" t="n">
        <v>0.532418424421751</v>
      </c>
      <c r="I585" s="19" t="n">
        <v>0.335209702823024</v>
      </c>
      <c r="J585" s="19" t="n">
        <v>0.382015579671858</v>
      </c>
      <c r="K585" s="19" t="n">
        <v>0.0844998706930491</v>
      </c>
      <c r="L585" s="19" t="n">
        <v>0.11619633014243</v>
      </c>
      <c r="M585" s="19"/>
      <c r="N585" s="19" t="n">
        <v>0.130723906509229</v>
      </c>
      <c r="O585" s="19" t="n">
        <v>0.239668935631698</v>
      </c>
      <c r="P585" s="19" t="n">
        <v>0.243928257729534</v>
      </c>
      <c r="Q585" s="19" t="n">
        <v>0.368398176162838</v>
      </c>
      <c r="R585" s="19" t="n">
        <v>0.432455742324939</v>
      </c>
      <c r="S585" s="19"/>
      <c r="T585" s="19" t="n">
        <v>0.0959269023184911</v>
      </c>
      <c r="U585" s="19" t="n">
        <v>0.225026757331302</v>
      </c>
      <c r="V585" s="19" t="n">
        <v>0.291027445099855</v>
      </c>
      <c r="W585" s="19" t="n">
        <v>0.500693322473014</v>
      </c>
      <c r="X585" s="19"/>
      <c r="Y585" s="19" t="n">
        <v>0.423606430940644</v>
      </c>
      <c r="Z585" s="19" t="n">
        <v>0.392323786562893</v>
      </c>
      <c r="AA585" s="19" t="n">
        <v>0.0894549615428667</v>
      </c>
      <c r="AB585" s="19" t="n">
        <v>0.25751152378532</v>
      </c>
      <c r="AC585" s="19" t="n">
        <v>0.293252928108738</v>
      </c>
      <c r="AD585" s="19" t="n">
        <v>0.065538214307029</v>
      </c>
      <c r="AE585" s="19"/>
      <c r="AF585" s="19" t="n">
        <v>0.297652042131644</v>
      </c>
      <c r="AG585" s="19"/>
      <c r="AH585" s="19" t="n">
        <v>0.307302908255897</v>
      </c>
      <c r="AI585" s="19"/>
      <c r="AJ585" s="19" t="n">
        <v>0.296132997551656</v>
      </c>
      <c r="AK585" s="19" t="n">
        <v>0.307896179341122</v>
      </c>
      <c r="AL585" s="19" t="n">
        <v>0.145677940821975</v>
      </c>
    </row>
    <row r="586">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row>
    <row r="587">
      <c r="B587" s="7" t="s">
        <v>283</v>
      </c>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row>
    <row r="588">
      <c r="B588" s="26" t="s">
        <v>60</v>
      </c>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row>
    <row r="589">
      <c r="B589" t="s">
        <v>273</v>
      </c>
      <c r="C589" s="19" t="n">
        <v>0.230471015883712</v>
      </c>
      <c r="D589" s="19" t="n">
        <v>0.228300575519376</v>
      </c>
      <c r="E589" s="19" t="n">
        <v>0.233094327000917</v>
      </c>
      <c r="F589" s="19"/>
      <c r="G589" s="19" t="n">
        <v>0.260016366564786</v>
      </c>
      <c r="H589" s="19" t="n">
        <v>0.334747910137923</v>
      </c>
      <c r="I589" s="19" t="n">
        <v>0.264989380248286</v>
      </c>
      <c r="J589" s="19" t="n">
        <v>0.247762461794762</v>
      </c>
      <c r="K589" s="19" t="n">
        <v>0.173921657469084</v>
      </c>
      <c r="L589" s="19" t="n">
        <v>0.152958744588245</v>
      </c>
      <c r="M589" s="19"/>
      <c r="N589" s="19" t="n">
        <v>0.231929041766418</v>
      </c>
      <c r="O589" s="19" t="n">
        <v>0.243334719576871</v>
      </c>
      <c r="P589" s="19" t="n">
        <v>0.217828629406191</v>
      </c>
      <c r="Q589" s="19" t="n">
        <v>0.192512814477414</v>
      </c>
      <c r="R589" s="19" t="n">
        <v>0.266587991715494</v>
      </c>
      <c r="S589" s="19"/>
      <c r="T589" s="19" t="n">
        <v>0.148357694177957</v>
      </c>
      <c r="U589" s="19" t="n">
        <v>0.206475084252338</v>
      </c>
      <c r="V589" s="19" t="n">
        <v>0.243492354125849</v>
      </c>
      <c r="W589" s="19" t="n">
        <v>0.287239631602379</v>
      </c>
      <c r="X589" s="19"/>
      <c r="Y589" s="19" t="n">
        <v>0.264285501661505</v>
      </c>
      <c r="Z589" s="19" t="n">
        <v>0.330356625216215</v>
      </c>
      <c r="AA589" s="19" t="n">
        <v>0.152874010537408</v>
      </c>
      <c r="AB589" s="19" t="n">
        <v>0.243700818365527</v>
      </c>
      <c r="AC589" s="19" t="n">
        <v>0.270826072815642</v>
      </c>
      <c r="AD589" s="19" t="n">
        <v>0.136383594629093</v>
      </c>
      <c r="AE589" s="19"/>
      <c r="AF589" s="19" t="n">
        <v>0.222289388193903</v>
      </c>
      <c r="AG589" s="19"/>
      <c r="AH589" s="19" t="n">
        <v>0.237727282444077</v>
      </c>
      <c r="AI589" s="19"/>
      <c r="AJ589" s="19" t="n">
        <v>0.199804459470928</v>
      </c>
      <c r="AK589" s="19" t="n">
        <v>0.256281387043012</v>
      </c>
      <c r="AL589" s="19" t="n">
        <v>0.178606912556887</v>
      </c>
    </row>
    <row r="590">
      <c r="B590" t="s">
        <v>274</v>
      </c>
      <c r="C590" s="19" t="n">
        <v>0.36868470602078</v>
      </c>
      <c r="D590" s="19" t="n">
        <v>0.358528345373992</v>
      </c>
      <c r="E590" s="19" t="n">
        <v>0.379573599601938</v>
      </c>
      <c r="F590" s="19"/>
      <c r="G590" s="19" t="n">
        <v>0.357331732780206</v>
      </c>
      <c r="H590" s="19" t="n">
        <v>0.372710232209505</v>
      </c>
      <c r="I590" s="19" t="n">
        <v>0.416631754622844</v>
      </c>
      <c r="J590" s="19" t="n">
        <v>0.389548757873824</v>
      </c>
      <c r="K590" s="19" t="n">
        <v>0.328018887269124</v>
      </c>
      <c r="L590" s="19" t="n">
        <v>0.352329850055495</v>
      </c>
      <c r="M590" s="19"/>
      <c r="N590" s="19" t="n">
        <v>0.304867350805898</v>
      </c>
      <c r="O590" s="19" t="n">
        <v>0.339464560916188</v>
      </c>
      <c r="P590" s="19" t="n">
        <v>0.308599262905927</v>
      </c>
      <c r="Q590" s="19" t="n">
        <v>0.472040161398684</v>
      </c>
      <c r="R590" s="19" t="n">
        <v>0.437180340584202</v>
      </c>
      <c r="S590" s="19"/>
      <c r="T590" s="19" t="n">
        <v>0.3641033023781</v>
      </c>
      <c r="U590" s="19" t="n">
        <v>0.359474837767517</v>
      </c>
      <c r="V590" s="19" t="n">
        <v>0.439892629897533</v>
      </c>
      <c r="W590" s="19" t="n">
        <v>0.392381270043336</v>
      </c>
      <c r="X590" s="19"/>
      <c r="Y590" s="19" t="n">
        <v>0.408375602197686</v>
      </c>
      <c r="Z590" s="19" t="n">
        <v>0.319409337390297</v>
      </c>
      <c r="AA590" s="19" t="n">
        <v>0.328752116923277</v>
      </c>
      <c r="AB590" s="19" t="n">
        <v>0.360265072652513</v>
      </c>
      <c r="AC590" s="19" t="n">
        <v>0.311814128591604</v>
      </c>
      <c r="AD590" s="19" t="n">
        <v>0.41296429818016</v>
      </c>
      <c r="AE590" s="19"/>
      <c r="AF590" s="19" t="n">
        <v>0.369805314631117</v>
      </c>
      <c r="AG590" s="19"/>
      <c r="AH590" s="19" t="n">
        <v>0.375974426975362</v>
      </c>
      <c r="AI590" s="19"/>
      <c r="AJ590" s="19" t="n">
        <v>0.364963999203182</v>
      </c>
      <c r="AK590" s="19" t="n">
        <v>0.359076234733598</v>
      </c>
      <c r="AL590" s="19" t="n">
        <v>0.434422077094592</v>
      </c>
    </row>
    <row r="591">
      <c r="B591" t="s">
        <v>275</v>
      </c>
      <c r="C591" s="19" t="n">
        <v>0.210421699737189</v>
      </c>
      <c r="D591" s="19" t="n">
        <v>0.216012577078312</v>
      </c>
      <c r="E591" s="19" t="n">
        <v>0.205235148490856</v>
      </c>
      <c r="F591" s="19"/>
      <c r="G591" s="19" t="n">
        <v>0.270686120341375</v>
      </c>
      <c r="H591" s="19" t="n">
        <v>0.189348179917691</v>
      </c>
      <c r="I591" s="19" t="n">
        <v>0.191095293461685</v>
      </c>
      <c r="J591" s="19" t="n">
        <v>0.181159313944966</v>
      </c>
      <c r="K591" s="19" t="n">
        <v>0.263952455185745</v>
      </c>
      <c r="L591" s="19" t="n">
        <v>0.195715145507743</v>
      </c>
      <c r="M591" s="19"/>
      <c r="N591" s="19" t="n">
        <v>0.160315466486231</v>
      </c>
      <c r="O591" s="19" t="n">
        <v>0.205396967826766</v>
      </c>
      <c r="P591" s="19" t="n">
        <v>0.265096320548468</v>
      </c>
      <c r="Q591" s="19" t="n">
        <v>0.200522117811582</v>
      </c>
      <c r="R591" s="19" t="n">
        <v>0.169563154807657</v>
      </c>
      <c r="S591" s="19"/>
      <c r="T591" s="19" t="n">
        <v>0.194995726830616</v>
      </c>
      <c r="U591" s="19" t="n">
        <v>0.211845688056473</v>
      </c>
      <c r="V591" s="19" t="n">
        <v>0.175058449936206</v>
      </c>
      <c r="W591" s="19" t="n">
        <v>0.229863597635938</v>
      </c>
      <c r="X591" s="19"/>
      <c r="Y591" s="19" t="n">
        <v>0.210847023528611</v>
      </c>
      <c r="Z591" s="19" t="n">
        <v>0.185217895099467</v>
      </c>
      <c r="AA591" s="19" t="n">
        <v>0.205320794211637</v>
      </c>
      <c r="AB591" s="19" t="n">
        <v>0.20751420195759</v>
      </c>
      <c r="AC591" s="19" t="n">
        <v>0.269714347563184</v>
      </c>
      <c r="AD591" s="19" t="n">
        <v>0.235463814226103</v>
      </c>
      <c r="AE591" s="19"/>
      <c r="AF591" s="19" t="n">
        <v>0.232949191650264</v>
      </c>
      <c r="AG591" s="19"/>
      <c r="AH591" s="19" t="n">
        <v>0.20414704611224</v>
      </c>
      <c r="AI591" s="19"/>
      <c r="AJ591" s="19" t="n">
        <v>0.209005329984104</v>
      </c>
      <c r="AK591" s="19" t="n">
        <v>0.220153028960007</v>
      </c>
      <c r="AL591" s="19" t="n">
        <v>0.159746703277744</v>
      </c>
    </row>
    <row r="592">
      <c r="B592" t="s">
        <v>276</v>
      </c>
      <c r="C592" s="19" t="n">
        <v>0.0554588747887252</v>
      </c>
      <c r="D592" s="19" t="n">
        <v>0.0617683631138644</v>
      </c>
      <c r="E592" s="19" t="n">
        <v>0.0492501086984</v>
      </c>
      <c r="F592" s="19"/>
      <c r="G592" s="19" t="n">
        <v>0.0887347298339097</v>
      </c>
      <c r="H592" s="19" t="n">
        <v>0.0460207762571999</v>
      </c>
      <c r="I592" s="19" t="n">
        <v>0.0469572329681951</v>
      </c>
      <c r="J592" s="19" t="n">
        <v>0.0612670498567581</v>
      </c>
      <c r="K592" s="19" t="n">
        <v>0.0442789952636737</v>
      </c>
      <c r="L592" s="19" t="n">
        <v>0.0575581057610973</v>
      </c>
      <c r="M592" s="19"/>
      <c r="N592" s="19" t="n">
        <v>0.0665573201336863</v>
      </c>
      <c r="O592" s="19" t="n">
        <v>0.0540968176269858</v>
      </c>
      <c r="P592" s="19" t="n">
        <v>0.0683079303260909</v>
      </c>
      <c r="Q592" s="19" t="n">
        <v>0.0533410387287829</v>
      </c>
      <c r="R592" s="19" t="n">
        <v>0.0344820626258214</v>
      </c>
      <c r="S592" s="19"/>
      <c r="T592" s="19" t="n">
        <v>0.0686973516156184</v>
      </c>
      <c r="U592" s="19" t="n">
        <v>0.0659818416648971</v>
      </c>
      <c r="V592" s="19" t="n">
        <v>0.0598086837843282</v>
      </c>
      <c r="W592" s="19" t="n">
        <v>0.0286330135600933</v>
      </c>
      <c r="X592" s="19"/>
      <c r="Y592" s="19" t="n">
        <v>0.0453012293506396</v>
      </c>
      <c r="Z592" s="19" t="n">
        <v>0.0726811516667267</v>
      </c>
      <c r="AA592" s="19" t="n">
        <v>0.0568670285243379</v>
      </c>
      <c r="AB592" s="19" t="n">
        <v>0.0479650129518772</v>
      </c>
      <c r="AC592" s="19" t="n">
        <v>0.106015156728581</v>
      </c>
      <c r="AD592" s="19" t="n">
        <v>0.0183776452848237</v>
      </c>
      <c r="AE592" s="19"/>
      <c r="AF592" s="19" t="n">
        <v>0.0524876208790972</v>
      </c>
      <c r="AG592" s="19"/>
      <c r="AH592" s="19" t="n">
        <v>0.0564246382479483</v>
      </c>
      <c r="AI592" s="19"/>
      <c r="AJ592" s="19" t="n">
        <v>0.0936272842270444</v>
      </c>
      <c r="AK592" s="19" t="n">
        <v>0.0343167595643342</v>
      </c>
      <c r="AL592" s="19" t="n">
        <v>0.0579188857610146</v>
      </c>
    </row>
    <row r="593">
      <c r="B593" t="s">
        <v>277</v>
      </c>
      <c r="C593" s="19" t="n">
        <v>0.0768546815647531</v>
      </c>
      <c r="D593" s="19" t="n">
        <v>0.0839011461921229</v>
      </c>
      <c r="E593" s="19" t="n">
        <v>0.0679962454999212</v>
      </c>
      <c r="F593" s="19"/>
      <c r="G593" s="19" t="n">
        <v>0.0232310504797233</v>
      </c>
      <c r="H593" s="19" t="n">
        <v>0.0308644749213176</v>
      </c>
      <c r="I593" s="19" t="n">
        <v>0.0715848395362248</v>
      </c>
      <c r="J593" s="19" t="n">
        <v>0.0478284814735635</v>
      </c>
      <c r="K593" s="19" t="n">
        <v>0.115800703537637</v>
      </c>
      <c r="L593" s="19" t="n">
        <v>0.125830412554963</v>
      </c>
      <c r="M593" s="19"/>
      <c r="N593" s="19" t="n">
        <v>0.115978906577259</v>
      </c>
      <c r="O593" s="19" t="n">
        <v>0.100173564068</v>
      </c>
      <c r="P593" s="19" t="n">
        <v>0.0633056907310745</v>
      </c>
      <c r="Q593" s="19" t="n">
        <v>0.0550803637887176</v>
      </c>
      <c r="R593" s="19" t="n">
        <v>0.0605943062526041</v>
      </c>
      <c r="S593" s="19"/>
      <c r="T593" s="19" t="n">
        <v>0.102321992326851</v>
      </c>
      <c r="U593" s="19" t="n">
        <v>0.0983339504279261</v>
      </c>
      <c r="V593" s="19" t="n">
        <v>0.0331308799684058</v>
      </c>
      <c r="W593" s="19" t="n">
        <v>0.0449423059396522</v>
      </c>
      <c r="X593" s="19"/>
      <c r="Y593" s="19" t="n">
        <v>0.0494010476669929</v>
      </c>
      <c r="Z593" s="19" t="n">
        <v>0.0769230019256619</v>
      </c>
      <c r="AA593" s="19" t="n">
        <v>0.137402080945854</v>
      </c>
      <c r="AB593" s="19" t="n">
        <v>0.0351801812041029</v>
      </c>
      <c r="AC593" s="19" t="n">
        <v>0.0416302943009889</v>
      </c>
      <c r="AD593" s="19" t="n">
        <v>0.132429918874286</v>
      </c>
      <c r="AE593" s="19"/>
      <c r="AF593" s="19" t="n">
        <v>0.0723155595777308</v>
      </c>
      <c r="AG593" s="19"/>
      <c r="AH593" s="19" t="n">
        <v>0.0706253159549042</v>
      </c>
      <c r="AI593" s="19"/>
      <c r="AJ593" s="19" t="n">
        <v>0.06989451205912</v>
      </c>
      <c r="AK593" s="19" t="n">
        <v>0.0716833303544208</v>
      </c>
      <c r="AL593" s="19" t="n">
        <v>0.127441687179872</v>
      </c>
    </row>
    <row r="594">
      <c r="B594" t="s">
        <v>56</v>
      </c>
      <c r="C594" s="19" t="n">
        <v>0.0581090220048402</v>
      </c>
      <c r="D594" s="19" t="n">
        <v>0.0514889927223325</v>
      </c>
      <c r="E594" s="19" t="n">
        <v>0.0648505707079674</v>
      </c>
      <c r="F594" s="19"/>
      <c r="G594" s="19" t="n">
        <v>0</v>
      </c>
      <c r="H594" s="19" t="n">
        <v>0.0263084265563624</v>
      </c>
      <c r="I594" s="19" t="n">
        <v>0.00874149916276599</v>
      </c>
      <c r="J594" s="19" t="n">
        <v>0.0724339350561266</v>
      </c>
      <c r="K594" s="19" t="n">
        <v>0.0740273012747372</v>
      </c>
      <c r="L594" s="19" t="n">
        <v>0.115607741532456</v>
      </c>
      <c r="M594" s="19"/>
      <c r="N594" s="19" t="n">
        <v>0.120351914230507</v>
      </c>
      <c r="O594" s="19" t="n">
        <v>0.0575333699851884</v>
      </c>
      <c r="P594" s="19" t="n">
        <v>0.0768621660822484</v>
      </c>
      <c r="Q594" s="19" t="n">
        <v>0.0265035037948192</v>
      </c>
      <c r="R594" s="19" t="n">
        <v>0.0315921440142212</v>
      </c>
      <c r="S594" s="19"/>
      <c r="T594" s="19" t="n">
        <v>0.121523932670856</v>
      </c>
      <c r="U594" s="19" t="n">
        <v>0.0578885978308488</v>
      </c>
      <c r="V594" s="19" t="n">
        <v>0.0486170022876788</v>
      </c>
      <c r="W594" s="19" t="n">
        <v>0.0169401812186023</v>
      </c>
      <c r="X594" s="19"/>
      <c r="Y594" s="19" t="n">
        <v>0.0217895955945651</v>
      </c>
      <c r="Z594" s="19" t="n">
        <v>0.0154119887016328</v>
      </c>
      <c r="AA594" s="19" t="n">
        <v>0.118783968857486</v>
      </c>
      <c r="AB594" s="19" t="n">
        <v>0.10537471286839</v>
      </c>
      <c r="AC594" s="19" t="n">
        <v>0</v>
      </c>
      <c r="AD594" s="19" t="n">
        <v>0.0643807288055345</v>
      </c>
      <c r="AE594" s="19"/>
      <c r="AF594" s="19" t="n">
        <v>0.0501529250678883</v>
      </c>
      <c r="AG594" s="19"/>
      <c r="AH594" s="19" t="n">
        <v>0.0551012902654686</v>
      </c>
      <c r="AI594" s="19"/>
      <c r="AJ594" s="19" t="n">
        <v>0.0627044150556219</v>
      </c>
      <c r="AK594" s="19" t="n">
        <v>0.0584892593446283</v>
      </c>
      <c r="AL594" s="19" t="n">
        <v>0.0418637341298906</v>
      </c>
    </row>
    <row r="595">
      <c r="B595" t="s">
        <v>278</v>
      </c>
      <c r="C595" s="19" t="n">
        <v>0.599155721904492</v>
      </c>
      <c r="D595" s="19" t="n">
        <v>0.586828920893368</v>
      </c>
      <c r="E595" s="19" t="n">
        <v>0.612667926602856</v>
      </c>
      <c r="F595" s="19"/>
      <c r="G595" s="19" t="n">
        <v>0.617348099344992</v>
      </c>
      <c r="H595" s="19" t="n">
        <v>0.707458142347429</v>
      </c>
      <c r="I595" s="19" t="n">
        <v>0.681621134871129</v>
      </c>
      <c r="J595" s="19" t="n">
        <v>0.637311219668586</v>
      </c>
      <c r="K595" s="19" t="n">
        <v>0.501940544738208</v>
      </c>
      <c r="L595" s="19" t="n">
        <v>0.50528859464374</v>
      </c>
      <c r="M595" s="19"/>
      <c r="N595" s="19" t="n">
        <v>0.536796392572316</v>
      </c>
      <c r="O595" s="19" t="n">
        <v>0.58279928049306</v>
      </c>
      <c r="P595" s="19" t="n">
        <v>0.526427892312119</v>
      </c>
      <c r="Q595" s="19" t="n">
        <v>0.664552975876098</v>
      </c>
      <c r="R595" s="19" t="n">
        <v>0.703768332299696</v>
      </c>
      <c r="S595" s="19"/>
      <c r="T595" s="19" t="n">
        <v>0.512460996556058</v>
      </c>
      <c r="U595" s="19" t="n">
        <v>0.565949922019855</v>
      </c>
      <c r="V595" s="19" t="n">
        <v>0.683384984023381</v>
      </c>
      <c r="W595" s="19" t="n">
        <v>0.679620901645715</v>
      </c>
      <c r="X595" s="19"/>
      <c r="Y595" s="19" t="n">
        <v>0.672661103859191</v>
      </c>
      <c r="Z595" s="19" t="n">
        <v>0.649765962606512</v>
      </c>
      <c r="AA595" s="19" t="n">
        <v>0.481626127460685</v>
      </c>
      <c r="AB595" s="19" t="n">
        <v>0.60396589101804</v>
      </c>
      <c r="AC595" s="19" t="n">
        <v>0.582640201407246</v>
      </c>
      <c r="AD595" s="19" t="n">
        <v>0.549347892809253</v>
      </c>
      <c r="AE595" s="19"/>
      <c r="AF595" s="19" t="n">
        <v>0.59209470282502</v>
      </c>
      <c r="AG595" s="19"/>
      <c r="AH595" s="19" t="n">
        <v>0.613701709419439</v>
      </c>
      <c r="AI595" s="19"/>
      <c r="AJ595" s="19" t="n">
        <v>0.56476845867411</v>
      </c>
      <c r="AK595" s="19" t="n">
        <v>0.61535762177661</v>
      </c>
      <c r="AL595" s="19" t="n">
        <v>0.613028989651479</v>
      </c>
    </row>
    <row r="596">
      <c r="B596" t="s">
        <v>279</v>
      </c>
      <c r="C596" s="19" t="n">
        <v>0.132313556353478</v>
      </c>
      <c r="D596" s="19" t="n">
        <v>0.145669509305987</v>
      </c>
      <c r="E596" s="19" t="n">
        <v>0.117246354198321</v>
      </c>
      <c r="F596" s="19"/>
      <c r="G596" s="19" t="n">
        <v>0.111965780313633</v>
      </c>
      <c r="H596" s="19" t="n">
        <v>0.0768852511785176</v>
      </c>
      <c r="I596" s="19" t="n">
        <v>0.11854207250442</v>
      </c>
      <c r="J596" s="19" t="n">
        <v>0.109095531330322</v>
      </c>
      <c r="K596" s="19" t="n">
        <v>0.16007969880131</v>
      </c>
      <c r="L596" s="19" t="n">
        <v>0.183388518316061</v>
      </c>
      <c r="M596" s="19"/>
      <c r="N596" s="19" t="n">
        <v>0.182536226710946</v>
      </c>
      <c r="O596" s="19" t="n">
        <v>0.154270381694986</v>
      </c>
      <c r="P596" s="19" t="n">
        <v>0.131613621057165</v>
      </c>
      <c r="Q596" s="19" t="n">
        <v>0.1084214025175</v>
      </c>
      <c r="R596" s="19" t="n">
        <v>0.0950763688784256</v>
      </c>
      <c r="S596" s="19"/>
      <c r="T596" s="19" t="n">
        <v>0.171019343942469</v>
      </c>
      <c r="U596" s="19" t="n">
        <v>0.164315792092823</v>
      </c>
      <c r="V596" s="19" t="n">
        <v>0.092939563752734</v>
      </c>
      <c r="W596" s="19" t="n">
        <v>0.0735753194997455</v>
      </c>
      <c r="X596" s="19"/>
      <c r="Y596" s="19" t="n">
        <v>0.0947022770176325</v>
      </c>
      <c r="Z596" s="19" t="n">
        <v>0.149604153592389</v>
      </c>
      <c r="AA596" s="19" t="n">
        <v>0.194269109470192</v>
      </c>
      <c r="AB596" s="19" t="n">
        <v>0.0831451941559801</v>
      </c>
      <c r="AC596" s="19" t="n">
        <v>0.14764545102957</v>
      </c>
      <c r="AD596" s="19" t="n">
        <v>0.15080756415911</v>
      </c>
      <c r="AE596" s="19"/>
      <c r="AF596" s="19" t="n">
        <v>0.124803180456828</v>
      </c>
      <c r="AG596" s="19"/>
      <c r="AH596" s="19" t="n">
        <v>0.127049954202853</v>
      </c>
      <c r="AI596" s="19"/>
      <c r="AJ596" s="19" t="n">
        <v>0.163521796286164</v>
      </c>
      <c r="AK596" s="19" t="n">
        <v>0.106000089918755</v>
      </c>
      <c r="AL596" s="19" t="n">
        <v>0.185360572940887</v>
      </c>
    </row>
    <row r="597">
      <c r="B597" t="s">
        <v>239</v>
      </c>
      <c r="C597" s="19" t="n">
        <v>0.466842165551014</v>
      </c>
      <c r="D597" s="19" t="n">
        <v>0.441159411587381</v>
      </c>
      <c r="E597" s="19" t="n">
        <v>0.495421572404534</v>
      </c>
      <c r="F597" s="19"/>
      <c r="G597" s="19" t="n">
        <v>0.505382319031359</v>
      </c>
      <c r="H597" s="19" t="n">
        <v>0.630572891168911</v>
      </c>
      <c r="I597" s="19" t="n">
        <v>0.563079062366709</v>
      </c>
      <c r="J597" s="19" t="n">
        <v>0.528215688338264</v>
      </c>
      <c r="K597" s="19" t="n">
        <v>0.341860845936898</v>
      </c>
      <c r="L597" s="19" t="n">
        <v>0.321900076327679</v>
      </c>
      <c r="M597" s="19"/>
      <c r="N597" s="19" t="n">
        <v>0.354260165861371</v>
      </c>
      <c r="O597" s="19" t="n">
        <v>0.428528898798074</v>
      </c>
      <c r="P597" s="19" t="n">
        <v>0.394814271254953</v>
      </c>
      <c r="Q597" s="19" t="n">
        <v>0.556131573358597</v>
      </c>
      <c r="R597" s="19" t="n">
        <v>0.608691963421271</v>
      </c>
      <c r="S597" s="19"/>
      <c r="T597" s="19" t="n">
        <v>0.341441652613588</v>
      </c>
      <c r="U597" s="19" t="n">
        <v>0.401634129927032</v>
      </c>
      <c r="V597" s="19" t="n">
        <v>0.590445420270647</v>
      </c>
      <c r="W597" s="19" t="n">
        <v>0.606045582145969</v>
      </c>
      <c r="X597" s="19"/>
      <c r="Y597" s="19" t="n">
        <v>0.577958826841559</v>
      </c>
      <c r="Z597" s="19" t="n">
        <v>0.500161809014123</v>
      </c>
      <c r="AA597" s="19" t="n">
        <v>0.287357017990493</v>
      </c>
      <c r="AB597" s="19" t="n">
        <v>0.52082069686206</v>
      </c>
      <c r="AC597" s="19" t="n">
        <v>0.434994750377676</v>
      </c>
      <c r="AD597" s="19" t="n">
        <v>0.398540328650143</v>
      </c>
      <c r="AE597" s="19"/>
      <c r="AF597" s="19" t="n">
        <v>0.467291522368192</v>
      </c>
      <c r="AG597" s="19"/>
      <c r="AH597" s="19" t="n">
        <v>0.486651755216587</v>
      </c>
      <c r="AI597" s="19"/>
      <c r="AJ597" s="19" t="n">
        <v>0.401246662387945</v>
      </c>
      <c r="AK597" s="19" t="n">
        <v>0.509357531857855</v>
      </c>
      <c r="AL597" s="19" t="n">
        <v>0.427668416710592</v>
      </c>
    </row>
    <row r="598">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row>
    <row r="599">
      <c r="B599" s="7" t="s">
        <v>284</v>
      </c>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row>
    <row r="600">
      <c r="B600" s="26" t="s">
        <v>60</v>
      </c>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row>
    <row r="601">
      <c r="B601" t="s">
        <v>273</v>
      </c>
      <c r="C601" s="19" t="n">
        <v>0.278657621526436</v>
      </c>
      <c r="D601" s="19" t="n">
        <v>0.285276369492134</v>
      </c>
      <c r="E601" s="19" t="n">
        <v>0.272575263758664</v>
      </c>
      <c r="F601" s="19"/>
      <c r="G601" s="19" t="n">
        <v>0.316496496574038</v>
      </c>
      <c r="H601" s="19" t="n">
        <v>0.312968079601194</v>
      </c>
      <c r="I601" s="19" t="n">
        <v>0.278868744281668</v>
      </c>
      <c r="J601" s="19" t="n">
        <v>0.334120820281963</v>
      </c>
      <c r="K601" s="19" t="n">
        <v>0.2390811588385</v>
      </c>
      <c r="L601" s="19" t="n">
        <v>0.229907698140469</v>
      </c>
      <c r="M601" s="19"/>
      <c r="N601" s="19" t="n">
        <v>0.275491431031153</v>
      </c>
      <c r="O601" s="19" t="n">
        <v>0.298475734532277</v>
      </c>
      <c r="P601" s="19" t="n">
        <v>0.259801644418268</v>
      </c>
      <c r="Q601" s="19" t="n">
        <v>0.248928423228431</v>
      </c>
      <c r="R601" s="19" t="n">
        <v>0.306172588395652</v>
      </c>
      <c r="S601" s="19"/>
      <c r="T601" s="19" t="n">
        <v>0.252523692553883</v>
      </c>
      <c r="U601" s="19" t="n">
        <v>0.244432956403376</v>
      </c>
      <c r="V601" s="19" t="n">
        <v>0.311072374186444</v>
      </c>
      <c r="W601" s="19" t="n">
        <v>0.350566570707633</v>
      </c>
      <c r="X601" s="19"/>
      <c r="Y601" s="19" t="n">
        <v>0.324226868016974</v>
      </c>
      <c r="Z601" s="19" t="n">
        <v>0.266186289302916</v>
      </c>
      <c r="AA601" s="19" t="n">
        <v>0.215615944677683</v>
      </c>
      <c r="AB601" s="19" t="n">
        <v>0.255202326198088</v>
      </c>
      <c r="AC601" s="19" t="n">
        <v>0.267056182503469</v>
      </c>
      <c r="AD601" s="19" t="n">
        <v>0.279631127064498</v>
      </c>
      <c r="AE601" s="19"/>
      <c r="AF601" s="19" t="n">
        <v>0.295190204449682</v>
      </c>
      <c r="AG601" s="19"/>
      <c r="AH601" s="19" t="n">
        <v>0.288915682376559</v>
      </c>
      <c r="AI601" s="19"/>
      <c r="AJ601" s="19" t="n">
        <v>0.233394892520591</v>
      </c>
      <c r="AK601" s="19" t="n">
        <v>0.309297803084238</v>
      </c>
      <c r="AL601" s="19" t="n">
        <v>0.244257465727171</v>
      </c>
    </row>
    <row r="602">
      <c r="B602" t="s">
        <v>274</v>
      </c>
      <c r="C602" s="19" t="n">
        <v>0.364531615814873</v>
      </c>
      <c r="D602" s="19" t="n">
        <v>0.355763971760725</v>
      </c>
      <c r="E602" s="19" t="n">
        <v>0.374022001640534</v>
      </c>
      <c r="F602" s="19"/>
      <c r="G602" s="19" t="n">
        <v>0.405808798664904</v>
      </c>
      <c r="H602" s="19" t="n">
        <v>0.348860999007699</v>
      </c>
      <c r="I602" s="19" t="n">
        <v>0.443401405351414</v>
      </c>
      <c r="J602" s="19" t="n">
        <v>0.392273498696659</v>
      </c>
      <c r="K602" s="19" t="n">
        <v>0.32204363378933</v>
      </c>
      <c r="L602" s="19" t="n">
        <v>0.315580774841412</v>
      </c>
      <c r="M602" s="19"/>
      <c r="N602" s="19" t="n">
        <v>0.256562567800497</v>
      </c>
      <c r="O602" s="19" t="n">
        <v>0.368575546958959</v>
      </c>
      <c r="P602" s="19" t="n">
        <v>0.308613351482848</v>
      </c>
      <c r="Q602" s="19" t="n">
        <v>0.435136901753153</v>
      </c>
      <c r="R602" s="19" t="n">
        <v>0.425208122548413</v>
      </c>
      <c r="S602" s="19"/>
      <c r="T602" s="19" t="n">
        <v>0.319602359735878</v>
      </c>
      <c r="U602" s="19" t="n">
        <v>0.357771322119794</v>
      </c>
      <c r="V602" s="19" t="n">
        <v>0.431219392882972</v>
      </c>
      <c r="W602" s="19" t="n">
        <v>0.380264065816027</v>
      </c>
      <c r="X602" s="19"/>
      <c r="Y602" s="19" t="n">
        <v>0.385539129151628</v>
      </c>
      <c r="Z602" s="19" t="n">
        <v>0.448464282311898</v>
      </c>
      <c r="AA602" s="19" t="n">
        <v>0.307240054729544</v>
      </c>
      <c r="AB602" s="19" t="n">
        <v>0.374650985485234</v>
      </c>
      <c r="AC602" s="19" t="n">
        <v>0.35277444381952</v>
      </c>
      <c r="AD602" s="19" t="n">
        <v>0.391916415522436</v>
      </c>
      <c r="AE602" s="19"/>
      <c r="AF602" s="19" t="n">
        <v>0.365563278739392</v>
      </c>
      <c r="AG602" s="19"/>
      <c r="AH602" s="19" t="n">
        <v>0.368469424311129</v>
      </c>
      <c r="AI602" s="19"/>
      <c r="AJ602" s="19" t="n">
        <v>0.374482274174865</v>
      </c>
      <c r="AK602" s="19" t="n">
        <v>0.359916890059545</v>
      </c>
      <c r="AL602" s="19" t="n">
        <v>0.360100834346562</v>
      </c>
    </row>
    <row r="603">
      <c r="B603" t="s">
        <v>275</v>
      </c>
      <c r="C603" s="19" t="n">
        <v>0.172504925984396</v>
      </c>
      <c r="D603" s="19" t="n">
        <v>0.16264949960099</v>
      </c>
      <c r="E603" s="19" t="n">
        <v>0.182709264491853</v>
      </c>
      <c r="F603" s="19"/>
      <c r="G603" s="19" t="n">
        <v>0.144859530320858</v>
      </c>
      <c r="H603" s="19" t="n">
        <v>0.187418736471245</v>
      </c>
      <c r="I603" s="19" t="n">
        <v>0.156933118444725</v>
      </c>
      <c r="J603" s="19" t="n">
        <v>0.120074369122259</v>
      </c>
      <c r="K603" s="19" t="n">
        <v>0.232968026596303</v>
      </c>
      <c r="L603" s="19" t="n">
        <v>0.178238780994025</v>
      </c>
      <c r="M603" s="19"/>
      <c r="N603" s="19" t="n">
        <v>0.224210788150359</v>
      </c>
      <c r="O603" s="19" t="n">
        <v>0.12340784920297</v>
      </c>
      <c r="P603" s="19" t="n">
        <v>0.226049028853522</v>
      </c>
      <c r="Q603" s="19" t="n">
        <v>0.184015792814895</v>
      </c>
      <c r="R603" s="19" t="n">
        <v>0.136303522725586</v>
      </c>
      <c r="S603" s="19"/>
      <c r="T603" s="19" t="n">
        <v>0.227632760438663</v>
      </c>
      <c r="U603" s="19" t="n">
        <v>0.171029837473614</v>
      </c>
      <c r="V603" s="19" t="n">
        <v>0.137004364716652</v>
      </c>
      <c r="W603" s="19" t="n">
        <v>0.17355080342764</v>
      </c>
      <c r="X603" s="19"/>
      <c r="Y603" s="19" t="n">
        <v>0.166935655377047</v>
      </c>
      <c r="Z603" s="19" t="n">
        <v>0.130246005916507</v>
      </c>
      <c r="AA603" s="19" t="n">
        <v>0.185030935566276</v>
      </c>
      <c r="AB603" s="19" t="n">
        <v>0.188862424992681</v>
      </c>
      <c r="AC603" s="19" t="n">
        <v>0.187789236223138</v>
      </c>
      <c r="AD603" s="19" t="n">
        <v>0.173748804856481</v>
      </c>
      <c r="AE603" s="19"/>
      <c r="AF603" s="19" t="n">
        <v>0.172422679314055</v>
      </c>
      <c r="AG603" s="19"/>
      <c r="AH603" s="19" t="n">
        <v>0.168301853840723</v>
      </c>
      <c r="AI603" s="19"/>
      <c r="AJ603" s="19" t="n">
        <v>0.179266214572064</v>
      </c>
      <c r="AK603" s="19" t="n">
        <v>0.174161717502197</v>
      </c>
      <c r="AL603" s="19" t="n">
        <v>0.142398729138886</v>
      </c>
    </row>
    <row r="604">
      <c r="B604" t="s">
        <v>276</v>
      </c>
      <c r="C604" s="19" t="n">
        <v>0.0556680149097672</v>
      </c>
      <c r="D604" s="19" t="n">
        <v>0.0562259562743894</v>
      </c>
      <c r="E604" s="19" t="n">
        <v>0.0552181526679053</v>
      </c>
      <c r="F604" s="19"/>
      <c r="G604" s="19" t="n">
        <v>0.115806326387038</v>
      </c>
      <c r="H604" s="19" t="n">
        <v>0.0763788097793475</v>
      </c>
      <c r="I604" s="19" t="n">
        <v>0.0678877070660019</v>
      </c>
      <c r="J604" s="19" t="n">
        <v>0.0222076180509404</v>
      </c>
      <c r="K604" s="19" t="n">
        <v>0.0245022801106089</v>
      </c>
      <c r="L604" s="19" t="n">
        <v>0.0530154286322811</v>
      </c>
      <c r="M604" s="19"/>
      <c r="N604" s="19" t="n">
        <v>0.0472275011673018</v>
      </c>
      <c r="O604" s="19" t="n">
        <v>0.0682552173369227</v>
      </c>
      <c r="P604" s="19" t="n">
        <v>0.0507066835643081</v>
      </c>
      <c r="Q604" s="19" t="n">
        <v>0.046864211493636</v>
      </c>
      <c r="R604" s="19" t="n">
        <v>0.0549941699428989</v>
      </c>
      <c r="S604" s="19"/>
      <c r="T604" s="19" t="n">
        <v>0.0312980284952358</v>
      </c>
      <c r="U604" s="19" t="n">
        <v>0.0576831096310116</v>
      </c>
      <c r="V604" s="19" t="n">
        <v>0.0438231315707158</v>
      </c>
      <c r="W604" s="19" t="n">
        <v>0.0418970191810618</v>
      </c>
      <c r="X604" s="19"/>
      <c r="Y604" s="19" t="n">
        <v>0.054566654895499</v>
      </c>
      <c r="Z604" s="19" t="n">
        <v>0.0563183291269354</v>
      </c>
      <c r="AA604" s="19" t="n">
        <v>0.0513748302390008</v>
      </c>
      <c r="AB604" s="19" t="n">
        <v>0.0211002992018271</v>
      </c>
      <c r="AC604" s="19" t="n">
        <v>0.173180356600037</v>
      </c>
      <c r="AD604" s="19" t="n">
        <v>0.0268399728951302</v>
      </c>
      <c r="AE604" s="19"/>
      <c r="AF604" s="19" t="n">
        <v>0.0575189761688876</v>
      </c>
      <c r="AG604" s="19"/>
      <c r="AH604" s="19" t="n">
        <v>0.0546799378085067</v>
      </c>
      <c r="AI604" s="19"/>
      <c r="AJ604" s="19" t="n">
        <v>0.0734780156433373</v>
      </c>
      <c r="AK604" s="19" t="n">
        <v>0.0421737530009176</v>
      </c>
      <c r="AL604" s="19" t="n">
        <v>0.0773337434520244</v>
      </c>
    </row>
    <row r="605">
      <c r="B605" t="s">
        <v>277</v>
      </c>
      <c r="C605" s="19" t="n">
        <v>0.0611247192619882</v>
      </c>
      <c r="D605" s="19" t="n">
        <v>0.066174305731686</v>
      </c>
      <c r="E605" s="19" t="n">
        <v>0.05618844589198</v>
      </c>
      <c r="F605" s="19"/>
      <c r="G605" s="19" t="n">
        <v>0.0170288480531618</v>
      </c>
      <c r="H605" s="19" t="n">
        <v>0.0394165644089866</v>
      </c>
      <c r="I605" s="19" t="n">
        <v>0.0402367903684636</v>
      </c>
      <c r="J605" s="19" t="n">
        <v>0.0415603897277913</v>
      </c>
      <c r="K605" s="19" t="n">
        <v>0.0959721862131435</v>
      </c>
      <c r="L605" s="19" t="n">
        <v>0.0969394732435848</v>
      </c>
      <c r="M605" s="19"/>
      <c r="N605" s="19" t="n">
        <v>0.101959568867584</v>
      </c>
      <c r="O605" s="19" t="n">
        <v>0.0703434843510832</v>
      </c>
      <c r="P605" s="19" t="n">
        <v>0.0557408515510497</v>
      </c>
      <c r="Q605" s="19" t="n">
        <v>0.0504161217423666</v>
      </c>
      <c r="R605" s="19" t="n">
        <v>0.0442001194689469</v>
      </c>
      <c r="S605" s="19"/>
      <c r="T605" s="19" t="n">
        <v>0.0571384180069459</v>
      </c>
      <c r="U605" s="19" t="n">
        <v>0.0943961458076043</v>
      </c>
      <c r="V605" s="19" t="n">
        <v>0.0178576795876228</v>
      </c>
      <c r="W605" s="19" t="n">
        <v>0.0251369423732106</v>
      </c>
      <c r="X605" s="19"/>
      <c r="Y605" s="19" t="n">
        <v>0.0363837853271909</v>
      </c>
      <c r="Z605" s="19" t="n">
        <v>0.0552965828326835</v>
      </c>
      <c r="AA605" s="19" t="n">
        <v>0.106496266597446</v>
      </c>
      <c r="AB605" s="19" t="n">
        <v>0.0520264923173688</v>
      </c>
      <c r="AC605" s="19" t="n">
        <v>0.0191997808538368</v>
      </c>
      <c r="AD605" s="19" t="n">
        <v>0.127863679661455</v>
      </c>
      <c r="AE605" s="19"/>
      <c r="AF605" s="19" t="n">
        <v>0.0510611091382228</v>
      </c>
      <c r="AG605" s="19"/>
      <c r="AH605" s="19" t="n">
        <v>0.0546047357029624</v>
      </c>
      <c r="AI605" s="19"/>
      <c r="AJ605" s="19" t="n">
        <v>0.0587867018041208</v>
      </c>
      <c r="AK605" s="19" t="n">
        <v>0.0537782243605092</v>
      </c>
      <c r="AL605" s="19" t="n">
        <v>0.109832090138232</v>
      </c>
    </row>
    <row r="606">
      <c r="B606" t="s">
        <v>56</v>
      </c>
      <c r="C606" s="19" t="n">
        <v>0.06751310250254</v>
      </c>
      <c r="D606" s="19" t="n">
        <v>0.0739098971400751</v>
      </c>
      <c r="E606" s="19" t="n">
        <v>0.059286871549064</v>
      </c>
      <c r="F606" s="19"/>
      <c r="G606" s="19" t="n">
        <v>0</v>
      </c>
      <c r="H606" s="19" t="n">
        <v>0.0349568107315274</v>
      </c>
      <c r="I606" s="19" t="n">
        <v>0.0126722344877274</v>
      </c>
      <c r="J606" s="19" t="n">
        <v>0.0897633041203879</v>
      </c>
      <c r="K606" s="19" t="n">
        <v>0.0854327144521146</v>
      </c>
      <c r="L606" s="19" t="n">
        <v>0.126317844148228</v>
      </c>
      <c r="M606" s="19"/>
      <c r="N606" s="19" t="n">
        <v>0.0945481429831053</v>
      </c>
      <c r="O606" s="19" t="n">
        <v>0.0709421676177888</v>
      </c>
      <c r="P606" s="19" t="n">
        <v>0.0990884401300043</v>
      </c>
      <c r="Q606" s="19" t="n">
        <v>0.0346385489675178</v>
      </c>
      <c r="R606" s="19" t="n">
        <v>0.0331214769185028</v>
      </c>
      <c r="S606" s="19"/>
      <c r="T606" s="19" t="n">
        <v>0.111804740769394</v>
      </c>
      <c r="U606" s="19" t="n">
        <v>0.0746866285645999</v>
      </c>
      <c r="V606" s="19" t="n">
        <v>0.0590230570555931</v>
      </c>
      <c r="W606" s="19" t="n">
        <v>0.0285845984944272</v>
      </c>
      <c r="X606" s="19"/>
      <c r="Y606" s="19" t="n">
        <v>0.0323479072316615</v>
      </c>
      <c r="Z606" s="19" t="n">
        <v>0.0434885105090604</v>
      </c>
      <c r="AA606" s="19" t="n">
        <v>0.13424196819005</v>
      </c>
      <c r="AB606" s="19" t="n">
        <v>0.108157471804801</v>
      </c>
      <c r="AC606" s="19" t="n">
        <v>0</v>
      </c>
      <c r="AD606" s="19" t="n">
        <v>0</v>
      </c>
      <c r="AE606" s="19"/>
      <c r="AF606" s="19" t="n">
        <v>0.0582437521897602</v>
      </c>
      <c r="AG606" s="19"/>
      <c r="AH606" s="19" t="n">
        <v>0.0650283659601205</v>
      </c>
      <c r="AI606" s="19"/>
      <c r="AJ606" s="19" t="n">
        <v>0.080591901285023</v>
      </c>
      <c r="AK606" s="19" t="n">
        <v>0.0606716119925931</v>
      </c>
      <c r="AL606" s="19" t="n">
        <v>0.0660771371971237</v>
      </c>
    </row>
    <row r="607">
      <c r="B607" t="s">
        <v>278</v>
      </c>
      <c r="C607" s="19" t="n">
        <v>0.643189237341309</v>
      </c>
      <c r="D607" s="19" t="n">
        <v>0.641040341252859</v>
      </c>
      <c r="E607" s="19" t="n">
        <v>0.646597265399197</v>
      </c>
      <c r="F607" s="19"/>
      <c r="G607" s="19" t="n">
        <v>0.722305295238942</v>
      </c>
      <c r="H607" s="19" t="n">
        <v>0.661829078608893</v>
      </c>
      <c r="I607" s="19" t="n">
        <v>0.722270149633082</v>
      </c>
      <c r="J607" s="19" t="n">
        <v>0.726394318978622</v>
      </c>
      <c r="K607" s="19" t="n">
        <v>0.56112479262783</v>
      </c>
      <c r="L607" s="19" t="n">
        <v>0.545488472981881</v>
      </c>
      <c r="M607" s="19"/>
      <c r="N607" s="19" t="n">
        <v>0.53205399883165</v>
      </c>
      <c r="O607" s="19" t="n">
        <v>0.667051281491236</v>
      </c>
      <c r="P607" s="19" t="n">
        <v>0.568414995901116</v>
      </c>
      <c r="Q607" s="19" t="n">
        <v>0.684065324981584</v>
      </c>
      <c r="R607" s="19" t="n">
        <v>0.731380710944065</v>
      </c>
      <c r="S607" s="19"/>
      <c r="T607" s="19" t="n">
        <v>0.572126052289761</v>
      </c>
      <c r="U607" s="19" t="n">
        <v>0.60220427852317</v>
      </c>
      <c r="V607" s="19" t="n">
        <v>0.742291767069416</v>
      </c>
      <c r="W607" s="19" t="n">
        <v>0.73083063652366</v>
      </c>
      <c r="X607" s="19"/>
      <c r="Y607" s="19" t="n">
        <v>0.709765997168602</v>
      </c>
      <c r="Z607" s="19" t="n">
        <v>0.714650571614814</v>
      </c>
      <c r="AA607" s="19" t="n">
        <v>0.522855999407227</v>
      </c>
      <c r="AB607" s="19" t="n">
        <v>0.629853311683323</v>
      </c>
      <c r="AC607" s="19" t="n">
        <v>0.619830626322989</v>
      </c>
      <c r="AD607" s="19" t="n">
        <v>0.671547542586934</v>
      </c>
      <c r="AE607" s="19"/>
      <c r="AF607" s="19" t="n">
        <v>0.660753483189074</v>
      </c>
      <c r="AG607" s="19"/>
      <c r="AH607" s="19" t="n">
        <v>0.657385106687688</v>
      </c>
      <c r="AI607" s="19"/>
      <c r="AJ607" s="19" t="n">
        <v>0.607877166695455</v>
      </c>
      <c r="AK607" s="19" t="n">
        <v>0.669214693143784</v>
      </c>
      <c r="AL607" s="19" t="n">
        <v>0.604358300073733</v>
      </c>
    </row>
    <row r="608">
      <c r="B608" t="s">
        <v>279</v>
      </c>
      <c r="C608" s="19" t="n">
        <v>0.116792734171755</v>
      </c>
      <c r="D608" s="19" t="n">
        <v>0.122400262006075</v>
      </c>
      <c r="E608" s="19" t="n">
        <v>0.111406598559885</v>
      </c>
      <c r="F608" s="19"/>
      <c r="G608" s="19" t="n">
        <v>0.132835174440199</v>
      </c>
      <c r="H608" s="19" t="n">
        <v>0.115795374188334</v>
      </c>
      <c r="I608" s="19" t="n">
        <v>0.108124497434466</v>
      </c>
      <c r="J608" s="19" t="n">
        <v>0.0637680077787317</v>
      </c>
      <c r="K608" s="19" t="n">
        <v>0.120474466323752</v>
      </c>
      <c r="L608" s="19" t="n">
        <v>0.149954901875866</v>
      </c>
      <c r="M608" s="19"/>
      <c r="N608" s="19" t="n">
        <v>0.149187070034886</v>
      </c>
      <c r="O608" s="19" t="n">
        <v>0.138598701688006</v>
      </c>
      <c r="P608" s="19" t="n">
        <v>0.106447535115358</v>
      </c>
      <c r="Q608" s="19" t="n">
        <v>0.0972803332360026</v>
      </c>
      <c r="R608" s="19" t="n">
        <v>0.0991942894118458</v>
      </c>
      <c r="S608" s="19"/>
      <c r="T608" s="19" t="n">
        <v>0.0884364465021817</v>
      </c>
      <c r="U608" s="19" t="n">
        <v>0.152079255438616</v>
      </c>
      <c r="V608" s="19" t="n">
        <v>0.0616808111583385</v>
      </c>
      <c r="W608" s="19" t="n">
        <v>0.0670339615542724</v>
      </c>
      <c r="X608" s="19"/>
      <c r="Y608" s="19" t="n">
        <v>0.0909504402226899</v>
      </c>
      <c r="Z608" s="19" t="n">
        <v>0.111614911959619</v>
      </c>
      <c r="AA608" s="19" t="n">
        <v>0.157871096836447</v>
      </c>
      <c r="AB608" s="19" t="n">
        <v>0.0731267915191958</v>
      </c>
      <c r="AC608" s="19" t="n">
        <v>0.192380137453873</v>
      </c>
      <c r="AD608" s="19" t="n">
        <v>0.154703652556585</v>
      </c>
      <c r="AE608" s="19"/>
      <c r="AF608" s="19" t="n">
        <v>0.10858008530711</v>
      </c>
      <c r="AG608" s="19"/>
      <c r="AH608" s="19" t="n">
        <v>0.109284673511469</v>
      </c>
      <c r="AI608" s="19"/>
      <c r="AJ608" s="19" t="n">
        <v>0.132264717447458</v>
      </c>
      <c r="AK608" s="19" t="n">
        <v>0.0959519773614267</v>
      </c>
      <c r="AL608" s="19" t="n">
        <v>0.187165833590257</v>
      </c>
    </row>
    <row r="609">
      <c r="B609" t="s">
        <v>239</v>
      </c>
      <c r="C609" s="19" t="n">
        <v>0.526396503169553</v>
      </c>
      <c r="D609" s="19" t="n">
        <v>0.518640079246784</v>
      </c>
      <c r="E609" s="19" t="n">
        <v>0.535190666839312</v>
      </c>
      <c r="F609" s="19"/>
      <c r="G609" s="19" t="n">
        <v>0.589470120798743</v>
      </c>
      <c r="H609" s="19" t="n">
        <v>0.546033704420559</v>
      </c>
      <c r="I609" s="19" t="n">
        <v>0.614145652198616</v>
      </c>
      <c r="J609" s="19" t="n">
        <v>0.66262631119989</v>
      </c>
      <c r="K609" s="19" t="n">
        <v>0.440650326304077</v>
      </c>
      <c r="L609" s="19" t="n">
        <v>0.395533571106015</v>
      </c>
      <c r="M609" s="19"/>
      <c r="N609" s="19" t="n">
        <v>0.382866928796765</v>
      </c>
      <c r="O609" s="19" t="n">
        <v>0.52845257980323</v>
      </c>
      <c r="P609" s="19" t="n">
        <v>0.461967460785758</v>
      </c>
      <c r="Q609" s="19" t="n">
        <v>0.586784991745582</v>
      </c>
      <c r="R609" s="19" t="n">
        <v>0.632186421532219</v>
      </c>
      <c r="S609" s="19"/>
      <c r="T609" s="19" t="n">
        <v>0.48368960578758</v>
      </c>
      <c r="U609" s="19" t="n">
        <v>0.450125023084554</v>
      </c>
      <c r="V609" s="19" t="n">
        <v>0.680610955911078</v>
      </c>
      <c r="W609" s="19" t="n">
        <v>0.663796674969388</v>
      </c>
      <c r="X609" s="19"/>
      <c r="Y609" s="19" t="n">
        <v>0.618815556945912</v>
      </c>
      <c r="Z609" s="19" t="n">
        <v>0.603035659655195</v>
      </c>
      <c r="AA609" s="19" t="n">
        <v>0.36498490257078</v>
      </c>
      <c r="AB609" s="19" t="n">
        <v>0.556726520164127</v>
      </c>
      <c r="AC609" s="19" t="n">
        <v>0.427450488869115</v>
      </c>
      <c r="AD609" s="19" t="n">
        <v>0.516843890030349</v>
      </c>
      <c r="AE609" s="19"/>
      <c r="AF609" s="19" t="n">
        <v>0.552173397881964</v>
      </c>
      <c r="AG609" s="19"/>
      <c r="AH609" s="19" t="n">
        <v>0.548100433176219</v>
      </c>
      <c r="AI609" s="19"/>
      <c r="AJ609" s="19" t="n">
        <v>0.475612449247997</v>
      </c>
      <c r="AK609" s="19" t="n">
        <v>0.573262715782357</v>
      </c>
      <c r="AL609" s="19" t="n">
        <v>0.417192466483477</v>
      </c>
    </row>
    <row r="610">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row>
    <row r="611">
      <c r="B611" s="7" t="s">
        <v>285</v>
      </c>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row>
    <row r="612">
      <c r="B612" s="26" t="s">
        <v>60</v>
      </c>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row>
    <row r="613">
      <c r="B613" t="s">
        <v>273</v>
      </c>
      <c r="C613" s="19" t="n">
        <v>0.17092873305781</v>
      </c>
      <c r="D613" s="19" t="n">
        <v>0.193367723600528</v>
      </c>
      <c r="E613" s="19" t="n">
        <v>0.148796561244253</v>
      </c>
      <c r="F613" s="19"/>
      <c r="G613" s="19" t="n">
        <v>0.16537893873577</v>
      </c>
      <c r="H613" s="19" t="n">
        <v>0.321349103726064</v>
      </c>
      <c r="I613" s="19" t="n">
        <v>0.26335399437008</v>
      </c>
      <c r="J613" s="19" t="n">
        <v>0.168356433757488</v>
      </c>
      <c r="K613" s="19" t="n">
        <v>0.0955990918291345</v>
      </c>
      <c r="L613" s="19" t="n">
        <v>0.0645476050166505</v>
      </c>
      <c r="M613" s="19"/>
      <c r="N613" s="19" t="n">
        <v>0.162196149272965</v>
      </c>
      <c r="O613" s="19" t="n">
        <v>0.159636338907622</v>
      </c>
      <c r="P613" s="19" t="n">
        <v>0.156572876526802</v>
      </c>
      <c r="Q613" s="19" t="n">
        <v>0.127458738106231</v>
      </c>
      <c r="R613" s="19" t="n">
        <v>0.262316466777563</v>
      </c>
      <c r="S613" s="19"/>
      <c r="T613" s="19" t="n">
        <v>0.13863836476348</v>
      </c>
      <c r="U613" s="19" t="n">
        <v>0.111661556107781</v>
      </c>
      <c r="V613" s="19" t="n">
        <v>0.165986072323568</v>
      </c>
      <c r="W613" s="19" t="n">
        <v>0.309482936133845</v>
      </c>
      <c r="X613" s="19"/>
      <c r="Y613" s="19" t="n">
        <v>0.26626329514587</v>
      </c>
      <c r="Z613" s="19" t="n">
        <v>0.112949873697684</v>
      </c>
      <c r="AA613" s="19" t="n">
        <v>0.0534275356086617</v>
      </c>
      <c r="AB613" s="19" t="n">
        <v>0.176086340171467</v>
      </c>
      <c r="AC613" s="19" t="n">
        <v>0.149310218875539</v>
      </c>
      <c r="AD613" s="19" t="n">
        <v>0.0611694672669103</v>
      </c>
      <c r="AE613" s="19"/>
      <c r="AF613" s="19" t="n">
        <v>0.176156296205405</v>
      </c>
      <c r="AG613" s="19"/>
      <c r="AH613" s="19" t="n">
        <v>0.173980250078017</v>
      </c>
      <c r="AI613" s="19"/>
      <c r="AJ613" s="19" t="n">
        <v>0.105146370799546</v>
      </c>
      <c r="AK613" s="19" t="n">
        <v>0.218409678914168</v>
      </c>
      <c r="AL613" s="19" t="n">
        <v>0.104253515719802</v>
      </c>
    </row>
    <row r="614">
      <c r="B614" t="s">
        <v>274</v>
      </c>
      <c r="C614" s="19" t="n">
        <v>0.324705992414301</v>
      </c>
      <c r="D614" s="19" t="n">
        <v>0.313094052343385</v>
      </c>
      <c r="E614" s="19" t="n">
        <v>0.336966306957941</v>
      </c>
      <c r="F614" s="19"/>
      <c r="G614" s="19" t="n">
        <v>0.507077508364287</v>
      </c>
      <c r="H614" s="19" t="n">
        <v>0.330805146116002</v>
      </c>
      <c r="I614" s="19" t="n">
        <v>0.31217016614667</v>
      </c>
      <c r="J614" s="19" t="n">
        <v>0.416390254649333</v>
      </c>
      <c r="K614" s="19" t="n">
        <v>0.234155840187527</v>
      </c>
      <c r="L614" s="19" t="n">
        <v>0.2545861283564</v>
      </c>
      <c r="M614" s="19"/>
      <c r="N614" s="19" t="n">
        <v>0.268614966394879</v>
      </c>
      <c r="O614" s="19" t="n">
        <v>0.31679644328571</v>
      </c>
      <c r="P614" s="19" t="n">
        <v>0.288582210143236</v>
      </c>
      <c r="Q614" s="19" t="n">
        <v>0.354162292093768</v>
      </c>
      <c r="R614" s="19" t="n">
        <v>0.39203688157852</v>
      </c>
      <c r="S614" s="19"/>
      <c r="T614" s="19" t="n">
        <v>0.255106512446807</v>
      </c>
      <c r="U614" s="19" t="n">
        <v>0.296411180429159</v>
      </c>
      <c r="V614" s="19" t="n">
        <v>0.353577876471015</v>
      </c>
      <c r="W614" s="19" t="n">
        <v>0.369072889973959</v>
      </c>
      <c r="X614" s="19"/>
      <c r="Y614" s="19" t="n">
        <v>0.364573231167918</v>
      </c>
      <c r="Z614" s="19" t="n">
        <v>0.445969841533246</v>
      </c>
      <c r="AA614" s="19" t="n">
        <v>0.241695090324579</v>
      </c>
      <c r="AB614" s="19" t="n">
        <v>0.252427569176306</v>
      </c>
      <c r="AC614" s="19" t="n">
        <v>0.417249944516539</v>
      </c>
      <c r="AD614" s="19" t="n">
        <v>0.311253094793958</v>
      </c>
      <c r="AE614" s="19"/>
      <c r="AF614" s="19" t="n">
        <v>0.31769305591135</v>
      </c>
      <c r="AG614" s="19"/>
      <c r="AH614" s="19" t="n">
        <v>0.335208874731499</v>
      </c>
      <c r="AI614" s="19"/>
      <c r="AJ614" s="19" t="n">
        <v>0.345546238530867</v>
      </c>
      <c r="AK614" s="19" t="n">
        <v>0.313328244116412</v>
      </c>
      <c r="AL614" s="19" t="n">
        <v>0.325110583644816</v>
      </c>
    </row>
    <row r="615">
      <c r="B615" t="s">
        <v>275</v>
      </c>
      <c r="C615" s="19" t="n">
        <v>0.257455196843953</v>
      </c>
      <c r="D615" s="19" t="n">
        <v>0.250438707672991</v>
      </c>
      <c r="E615" s="19" t="n">
        <v>0.264983127524153</v>
      </c>
      <c r="F615" s="19"/>
      <c r="G615" s="19" t="n">
        <v>0.177296959307103</v>
      </c>
      <c r="H615" s="19" t="n">
        <v>0.190102868128528</v>
      </c>
      <c r="I615" s="19" t="n">
        <v>0.229446598439808</v>
      </c>
      <c r="J615" s="19" t="n">
        <v>0.216241381129267</v>
      </c>
      <c r="K615" s="19" t="n">
        <v>0.352772184340454</v>
      </c>
      <c r="L615" s="19" t="n">
        <v>0.316306977001006</v>
      </c>
      <c r="M615" s="19"/>
      <c r="N615" s="19" t="n">
        <v>0.192428354446117</v>
      </c>
      <c r="O615" s="19" t="n">
        <v>0.263283196283869</v>
      </c>
      <c r="P615" s="19" t="n">
        <v>0.300002741145845</v>
      </c>
      <c r="Q615" s="19" t="n">
        <v>0.298218293048048</v>
      </c>
      <c r="R615" s="19" t="n">
        <v>0.171510247188437</v>
      </c>
      <c r="S615" s="19"/>
      <c r="T615" s="19" t="n">
        <v>0.299287569240556</v>
      </c>
      <c r="U615" s="19" t="n">
        <v>0.292351200701637</v>
      </c>
      <c r="V615" s="19" t="n">
        <v>0.262339165061335</v>
      </c>
      <c r="W615" s="19" t="n">
        <v>0.192837825298253</v>
      </c>
      <c r="X615" s="19"/>
      <c r="Y615" s="19" t="n">
        <v>0.2052084878885</v>
      </c>
      <c r="Z615" s="19" t="n">
        <v>0.254159062593119</v>
      </c>
      <c r="AA615" s="19" t="n">
        <v>0.319713743629839</v>
      </c>
      <c r="AB615" s="19" t="n">
        <v>0.329899608798124</v>
      </c>
      <c r="AC615" s="19" t="n">
        <v>0.20209195457164</v>
      </c>
      <c r="AD615" s="19" t="n">
        <v>0.31760576380661</v>
      </c>
      <c r="AE615" s="19"/>
      <c r="AF615" s="19" t="n">
        <v>0.277723901270949</v>
      </c>
      <c r="AG615" s="19"/>
      <c r="AH615" s="19" t="n">
        <v>0.254133756784118</v>
      </c>
      <c r="AI615" s="19"/>
      <c r="AJ615" s="19" t="n">
        <v>0.270441026859627</v>
      </c>
      <c r="AK615" s="19" t="n">
        <v>0.2424722836844</v>
      </c>
      <c r="AL615" s="19" t="n">
        <v>0.302334746486428</v>
      </c>
    </row>
    <row r="616">
      <c r="B616" t="s">
        <v>276</v>
      </c>
      <c r="C616" s="19" t="n">
        <v>0.0786905253448984</v>
      </c>
      <c r="D616" s="19" t="n">
        <v>0.0665208197773317</v>
      </c>
      <c r="E616" s="19" t="n">
        <v>0.0890750605959009</v>
      </c>
      <c r="F616" s="19"/>
      <c r="G616" s="19" t="n">
        <v>0.126851474440826</v>
      </c>
      <c r="H616" s="19" t="n">
        <v>0.0619697665278219</v>
      </c>
      <c r="I616" s="19" t="n">
        <v>0.0849116801565378</v>
      </c>
      <c r="J616" s="19" t="n">
        <v>0.0524395905697045</v>
      </c>
      <c r="K616" s="19" t="n">
        <v>0.0581580771840772</v>
      </c>
      <c r="L616" s="19" t="n">
        <v>0.0977163901414764</v>
      </c>
      <c r="M616" s="19"/>
      <c r="N616" s="19" t="n">
        <v>0.0596999261997982</v>
      </c>
      <c r="O616" s="19" t="n">
        <v>0.0881749012647735</v>
      </c>
      <c r="P616" s="19" t="n">
        <v>0.0620192698651161</v>
      </c>
      <c r="Q616" s="19" t="n">
        <v>0.0871770633950025</v>
      </c>
      <c r="R616" s="19" t="n">
        <v>0.0889017365006241</v>
      </c>
      <c r="S616" s="19"/>
      <c r="T616" s="19" t="n">
        <v>0.0509360557302602</v>
      </c>
      <c r="U616" s="19" t="n">
        <v>0.114803745341332</v>
      </c>
      <c r="V616" s="19" t="n">
        <v>0.0962427427060599</v>
      </c>
      <c r="W616" s="19" t="n">
        <v>0.0490728401280019</v>
      </c>
      <c r="X616" s="19"/>
      <c r="Y616" s="19" t="n">
        <v>0.0587873840360602</v>
      </c>
      <c r="Z616" s="19" t="n">
        <v>0.0943075707597051</v>
      </c>
      <c r="AA616" s="19" t="n">
        <v>0.0983764147511593</v>
      </c>
      <c r="AB616" s="19" t="n">
        <v>0.0405832921312754</v>
      </c>
      <c r="AC616" s="19" t="n">
        <v>0.210293486313818</v>
      </c>
      <c r="AD616" s="19" t="n">
        <v>0.0559661087429604</v>
      </c>
      <c r="AE616" s="19"/>
      <c r="AF616" s="19" t="n">
        <v>0.0708372921928542</v>
      </c>
      <c r="AG616" s="19"/>
      <c r="AH616" s="19" t="n">
        <v>0.0766053289965597</v>
      </c>
      <c r="AI616" s="19"/>
      <c r="AJ616" s="19" t="n">
        <v>0.115440306143939</v>
      </c>
      <c r="AK616" s="19" t="n">
        <v>0.0581980635954141</v>
      </c>
      <c r="AL616" s="19" t="n">
        <v>0.081828866054542</v>
      </c>
    </row>
    <row r="617">
      <c r="B617" t="s">
        <v>277</v>
      </c>
      <c r="C617" s="19" t="n">
        <v>0.109340127619763</v>
      </c>
      <c r="D617" s="19" t="n">
        <v>0.124840568204324</v>
      </c>
      <c r="E617" s="19" t="n">
        <v>0.0940345684288584</v>
      </c>
      <c r="F617" s="19"/>
      <c r="G617" s="19" t="n">
        <v>0.0233951191520142</v>
      </c>
      <c r="H617" s="19" t="n">
        <v>0.0569134045187178</v>
      </c>
      <c r="I617" s="19" t="n">
        <v>0.0835836127714546</v>
      </c>
      <c r="J617" s="19" t="n">
        <v>0.0741384048380822</v>
      </c>
      <c r="K617" s="19" t="n">
        <v>0.180064015717238</v>
      </c>
      <c r="L617" s="19" t="n">
        <v>0.171943426884007</v>
      </c>
      <c r="M617" s="19"/>
      <c r="N617" s="19" t="n">
        <v>0.199643328298282</v>
      </c>
      <c r="O617" s="19" t="n">
        <v>0.119961266776838</v>
      </c>
      <c r="P617" s="19" t="n">
        <v>0.109718783018694</v>
      </c>
      <c r="Q617" s="19" t="n">
        <v>0.0967974416463773</v>
      </c>
      <c r="R617" s="19" t="n">
        <v>0.0581336282721178</v>
      </c>
      <c r="S617" s="19"/>
      <c r="T617" s="19" t="n">
        <v>0.136545924202159</v>
      </c>
      <c r="U617" s="19" t="n">
        <v>0.120665243883509</v>
      </c>
      <c r="V617" s="19" t="n">
        <v>0.0935350390730337</v>
      </c>
      <c r="W617" s="19" t="n">
        <v>0.0616697077359245</v>
      </c>
      <c r="X617" s="19"/>
      <c r="Y617" s="19" t="n">
        <v>0.0788169392977613</v>
      </c>
      <c r="Z617" s="19" t="n">
        <v>0.0737232152192746</v>
      </c>
      <c r="AA617" s="19" t="n">
        <v>0.182552117223968</v>
      </c>
      <c r="AB617" s="19" t="n">
        <v>0.0734054235938002</v>
      </c>
      <c r="AC617" s="19" t="n">
        <v>0.0210543957224635</v>
      </c>
      <c r="AD617" s="19" t="n">
        <v>0.189624836584027</v>
      </c>
      <c r="AE617" s="19"/>
      <c r="AF617" s="19" t="n">
        <v>0.0972833937289939</v>
      </c>
      <c r="AG617" s="19"/>
      <c r="AH617" s="19" t="n">
        <v>0.103452135641213</v>
      </c>
      <c r="AI617" s="19"/>
      <c r="AJ617" s="19" t="n">
        <v>0.102007515466476</v>
      </c>
      <c r="AK617" s="19" t="n">
        <v>0.107689809617923</v>
      </c>
      <c r="AL617" s="19" t="n">
        <v>0.141162149369572</v>
      </c>
    </row>
    <row r="618">
      <c r="B618" t="s">
        <v>56</v>
      </c>
      <c r="C618" s="19" t="n">
        <v>0.058879424719275</v>
      </c>
      <c r="D618" s="19" t="n">
        <v>0.0517381284014401</v>
      </c>
      <c r="E618" s="19" t="n">
        <v>0.0661443752488938</v>
      </c>
      <c r="F618" s="19"/>
      <c r="G618" s="19" t="n">
        <v>0</v>
      </c>
      <c r="H618" s="19" t="n">
        <v>0.038859710982867</v>
      </c>
      <c r="I618" s="19" t="n">
        <v>0.0265339481154501</v>
      </c>
      <c r="J618" s="19" t="n">
        <v>0.0724339350561266</v>
      </c>
      <c r="K618" s="19" t="n">
        <v>0.079250790741569</v>
      </c>
      <c r="L618" s="19" t="n">
        <v>0.0948994726004605</v>
      </c>
      <c r="M618" s="19"/>
      <c r="N618" s="19" t="n">
        <v>0.117417275387959</v>
      </c>
      <c r="O618" s="19" t="n">
        <v>0.052147853481187</v>
      </c>
      <c r="P618" s="19" t="n">
        <v>0.0831041193003074</v>
      </c>
      <c r="Q618" s="19" t="n">
        <v>0.0361861717105738</v>
      </c>
      <c r="R618" s="19" t="n">
        <v>0.0271010396827377</v>
      </c>
      <c r="S618" s="19"/>
      <c r="T618" s="19" t="n">
        <v>0.119485573616737</v>
      </c>
      <c r="U618" s="19" t="n">
        <v>0.064107073536581</v>
      </c>
      <c r="V618" s="19" t="n">
        <v>0.0283191043649884</v>
      </c>
      <c r="W618" s="19" t="n">
        <v>0.0178638007300169</v>
      </c>
      <c r="X618" s="19"/>
      <c r="Y618" s="19" t="n">
        <v>0.0263506624638903</v>
      </c>
      <c r="Z618" s="19" t="n">
        <v>0.0188904361969718</v>
      </c>
      <c r="AA618" s="19" t="n">
        <v>0.104235098461793</v>
      </c>
      <c r="AB618" s="19" t="n">
        <v>0.127597766129027</v>
      </c>
      <c r="AC618" s="19" t="n">
        <v>0</v>
      </c>
      <c r="AD618" s="19" t="n">
        <v>0.0643807288055345</v>
      </c>
      <c r="AE618" s="19"/>
      <c r="AF618" s="19" t="n">
        <v>0.0603060606904484</v>
      </c>
      <c r="AG618" s="19"/>
      <c r="AH618" s="19" t="n">
        <v>0.056619653768593</v>
      </c>
      <c r="AI618" s="19"/>
      <c r="AJ618" s="19" t="n">
        <v>0.0614185421995441</v>
      </c>
      <c r="AK618" s="19" t="n">
        <v>0.0599019200716822</v>
      </c>
      <c r="AL618" s="19" t="n">
        <v>0.0453101387248395</v>
      </c>
    </row>
    <row r="619">
      <c r="B619" t="s">
        <v>278</v>
      </c>
      <c r="C619" s="19" t="n">
        <v>0.49563472547211</v>
      </c>
      <c r="D619" s="19" t="n">
        <v>0.506461775943913</v>
      </c>
      <c r="E619" s="19" t="n">
        <v>0.485762868202194</v>
      </c>
      <c r="F619" s="19"/>
      <c r="G619" s="19" t="n">
        <v>0.672456447100057</v>
      </c>
      <c r="H619" s="19" t="n">
        <v>0.652154249842065</v>
      </c>
      <c r="I619" s="19" t="n">
        <v>0.57552416051675</v>
      </c>
      <c r="J619" s="19" t="n">
        <v>0.58474668840682</v>
      </c>
      <c r="K619" s="19" t="n">
        <v>0.329754932016662</v>
      </c>
      <c r="L619" s="19" t="n">
        <v>0.31913373337305</v>
      </c>
      <c r="M619" s="19"/>
      <c r="N619" s="19" t="n">
        <v>0.430811115667844</v>
      </c>
      <c r="O619" s="19" t="n">
        <v>0.476432782193332</v>
      </c>
      <c r="P619" s="19" t="n">
        <v>0.445155086670038</v>
      </c>
      <c r="Q619" s="19" t="n">
        <v>0.481621030199999</v>
      </c>
      <c r="R619" s="19" t="n">
        <v>0.654353348356083</v>
      </c>
      <c r="S619" s="19"/>
      <c r="T619" s="19" t="n">
        <v>0.393744877210287</v>
      </c>
      <c r="U619" s="19" t="n">
        <v>0.40807273653694</v>
      </c>
      <c r="V619" s="19" t="n">
        <v>0.519563948794583</v>
      </c>
      <c r="W619" s="19" t="n">
        <v>0.678555826107804</v>
      </c>
      <c r="X619" s="19"/>
      <c r="Y619" s="19" t="n">
        <v>0.630836526313788</v>
      </c>
      <c r="Z619" s="19" t="n">
        <v>0.55891971523093</v>
      </c>
      <c r="AA619" s="19" t="n">
        <v>0.295122625933241</v>
      </c>
      <c r="AB619" s="19" t="n">
        <v>0.428513909347774</v>
      </c>
      <c r="AC619" s="19" t="n">
        <v>0.566560163392078</v>
      </c>
      <c r="AD619" s="19" t="n">
        <v>0.372422562060868</v>
      </c>
      <c r="AE619" s="19"/>
      <c r="AF619" s="19" t="n">
        <v>0.493849352116755</v>
      </c>
      <c r="AG619" s="19"/>
      <c r="AH619" s="19" t="n">
        <v>0.509189124809516</v>
      </c>
      <c r="AI619" s="19"/>
      <c r="AJ619" s="19" t="n">
        <v>0.450692609330414</v>
      </c>
      <c r="AK619" s="19" t="n">
        <v>0.53173792303058</v>
      </c>
      <c r="AL619" s="19" t="n">
        <v>0.429364099364618</v>
      </c>
    </row>
    <row r="620">
      <c r="B620" t="s">
        <v>279</v>
      </c>
      <c r="C620" s="19" t="n">
        <v>0.188030652964661</v>
      </c>
      <c r="D620" s="19" t="n">
        <v>0.191361387981655</v>
      </c>
      <c r="E620" s="19" t="n">
        <v>0.183109629024759</v>
      </c>
      <c r="F620" s="19"/>
      <c r="G620" s="19" t="n">
        <v>0.15024659359284</v>
      </c>
      <c r="H620" s="19" t="n">
        <v>0.11888317104654</v>
      </c>
      <c r="I620" s="19" t="n">
        <v>0.168495292927992</v>
      </c>
      <c r="J620" s="19" t="n">
        <v>0.126577995407787</v>
      </c>
      <c r="K620" s="19" t="n">
        <v>0.238222092901315</v>
      </c>
      <c r="L620" s="19" t="n">
        <v>0.269659817025483</v>
      </c>
      <c r="M620" s="19"/>
      <c r="N620" s="19" t="n">
        <v>0.259343254498081</v>
      </c>
      <c r="O620" s="19" t="n">
        <v>0.208136168041612</v>
      </c>
      <c r="P620" s="19" t="n">
        <v>0.17173805288381</v>
      </c>
      <c r="Q620" s="19" t="n">
        <v>0.18397450504138</v>
      </c>
      <c r="R620" s="19" t="n">
        <v>0.147035364772742</v>
      </c>
      <c r="S620" s="19"/>
      <c r="T620" s="19" t="n">
        <v>0.18748197993242</v>
      </c>
      <c r="U620" s="19" t="n">
        <v>0.235468989224841</v>
      </c>
      <c r="V620" s="19" t="n">
        <v>0.189777781779094</v>
      </c>
      <c r="W620" s="19" t="n">
        <v>0.110742547863926</v>
      </c>
      <c r="X620" s="19"/>
      <c r="Y620" s="19" t="n">
        <v>0.137604323333821</v>
      </c>
      <c r="Z620" s="19" t="n">
        <v>0.16803078597898</v>
      </c>
      <c r="AA620" s="19" t="n">
        <v>0.280928531975127</v>
      </c>
      <c r="AB620" s="19" t="n">
        <v>0.113988715725076</v>
      </c>
      <c r="AC620" s="19" t="n">
        <v>0.231347882036282</v>
      </c>
      <c r="AD620" s="19" t="n">
        <v>0.245590945326988</v>
      </c>
      <c r="AE620" s="19"/>
      <c r="AF620" s="19" t="n">
        <v>0.168120685921848</v>
      </c>
      <c r="AG620" s="19"/>
      <c r="AH620" s="19" t="n">
        <v>0.180057464637773</v>
      </c>
      <c r="AI620" s="19"/>
      <c r="AJ620" s="19" t="n">
        <v>0.217447821610415</v>
      </c>
      <c r="AK620" s="19" t="n">
        <v>0.165887873213338</v>
      </c>
      <c r="AL620" s="19" t="n">
        <v>0.222991015424114</v>
      </c>
    </row>
    <row r="621">
      <c r="B621" t="s">
        <v>239</v>
      </c>
      <c r="C621" s="19" t="n">
        <v>0.307604072507449</v>
      </c>
      <c r="D621" s="19" t="n">
        <v>0.315100387962258</v>
      </c>
      <c r="E621" s="19" t="n">
        <v>0.302653239177435</v>
      </c>
      <c r="F621" s="19"/>
      <c r="G621" s="19" t="n">
        <v>0.522209853507216</v>
      </c>
      <c r="H621" s="19" t="n">
        <v>0.533271078795526</v>
      </c>
      <c r="I621" s="19" t="n">
        <v>0.407028867588757</v>
      </c>
      <c r="J621" s="19" t="n">
        <v>0.458168692999034</v>
      </c>
      <c r="K621" s="19" t="n">
        <v>0.0915328391153461</v>
      </c>
      <c r="L621" s="19" t="n">
        <v>0.0494739163475673</v>
      </c>
      <c r="M621" s="19"/>
      <c r="N621" s="19" t="n">
        <v>0.171467861169763</v>
      </c>
      <c r="O621" s="19" t="n">
        <v>0.26829661415172</v>
      </c>
      <c r="P621" s="19" t="n">
        <v>0.273417033786228</v>
      </c>
      <c r="Q621" s="19" t="n">
        <v>0.297646525158619</v>
      </c>
      <c r="R621" s="19" t="n">
        <v>0.507317983583341</v>
      </c>
      <c r="S621" s="19"/>
      <c r="T621" s="19" t="n">
        <v>0.206262897277868</v>
      </c>
      <c r="U621" s="19" t="n">
        <v>0.172603747312099</v>
      </c>
      <c r="V621" s="19" t="n">
        <v>0.329786167015489</v>
      </c>
      <c r="W621" s="19" t="n">
        <v>0.567813278243878</v>
      </c>
      <c r="X621" s="19"/>
      <c r="Y621" s="19" t="n">
        <v>0.493232202979967</v>
      </c>
      <c r="Z621" s="19" t="n">
        <v>0.39088892925195</v>
      </c>
      <c r="AA621" s="19" t="n">
        <v>0.0141940939581134</v>
      </c>
      <c r="AB621" s="19" t="n">
        <v>0.314525193622698</v>
      </c>
      <c r="AC621" s="19" t="n">
        <v>0.335212281355796</v>
      </c>
      <c r="AD621" s="19" t="n">
        <v>0.12683161673388</v>
      </c>
      <c r="AE621" s="19"/>
      <c r="AF621" s="19" t="n">
        <v>0.325728666194907</v>
      </c>
      <c r="AG621" s="19"/>
      <c r="AH621" s="19" t="n">
        <v>0.329131660171744</v>
      </c>
      <c r="AI621" s="19"/>
      <c r="AJ621" s="19" t="n">
        <v>0.233244787719998</v>
      </c>
      <c r="AK621" s="19" t="n">
        <v>0.365850049817243</v>
      </c>
      <c r="AL621" s="19" t="n">
        <v>0.206373083940504</v>
      </c>
    </row>
    <row r="622">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row>
    <row r="623">
      <c r="B623" s="7" t="s">
        <v>286</v>
      </c>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row>
    <row r="624">
      <c r="B624" s="26" t="s">
        <v>60</v>
      </c>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row>
    <row r="625">
      <c r="B625" t="s">
        <v>273</v>
      </c>
      <c r="C625" s="19" t="n">
        <v>0.197371976308875</v>
      </c>
      <c r="D625" s="19" t="n">
        <v>0.211182514801954</v>
      </c>
      <c r="E625" s="19" t="n">
        <v>0.183930339958397</v>
      </c>
      <c r="F625" s="19"/>
      <c r="G625" s="19" t="n">
        <v>0.196251627186503</v>
      </c>
      <c r="H625" s="19" t="n">
        <v>0.36825935032236</v>
      </c>
      <c r="I625" s="19" t="n">
        <v>0.280959111209171</v>
      </c>
      <c r="J625" s="19" t="n">
        <v>0.236402689897032</v>
      </c>
      <c r="K625" s="19" t="n">
        <v>0.118390010583798</v>
      </c>
      <c r="L625" s="19" t="n">
        <v>0.0559122582672722</v>
      </c>
      <c r="M625" s="19"/>
      <c r="N625" s="19" t="n">
        <v>0.158694210724102</v>
      </c>
      <c r="O625" s="19" t="n">
        <v>0.197587730466973</v>
      </c>
      <c r="P625" s="19" t="n">
        <v>0.169385131969506</v>
      </c>
      <c r="Q625" s="19" t="n">
        <v>0.165186609795671</v>
      </c>
      <c r="R625" s="19" t="n">
        <v>0.293332945767837</v>
      </c>
      <c r="S625" s="19"/>
      <c r="T625" s="19" t="n">
        <v>0.139708893576616</v>
      </c>
      <c r="U625" s="19" t="n">
        <v>0.137145634302158</v>
      </c>
      <c r="V625" s="19" t="n">
        <v>0.218710741959686</v>
      </c>
      <c r="W625" s="19" t="n">
        <v>0.334735851728107</v>
      </c>
      <c r="X625" s="19"/>
      <c r="Y625" s="19" t="n">
        <v>0.300197500778741</v>
      </c>
      <c r="Z625" s="19" t="n">
        <v>0.0870722518622651</v>
      </c>
      <c r="AA625" s="19" t="n">
        <v>0.0652546126004821</v>
      </c>
      <c r="AB625" s="19" t="n">
        <v>0.214562487670622</v>
      </c>
      <c r="AC625" s="19" t="n">
        <v>0.167618162611329</v>
      </c>
      <c r="AD625" s="19" t="n">
        <v>0.190745112699776</v>
      </c>
      <c r="AE625" s="19"/>
      <c r="AF625" s="19" t="n">
        <v>0.207114535182254</v>
      </c>
      <c r="AG625" s="19"/>
      <c r="AH625" s="19" t="n">
        <v>0.202787484623327</v>
      </c>
      <c r="AI625" s="19"/>
      <c r="AJ625" s="19" t="n">
        <v>0.105701089039633</v>
      </c>
      <c r="AK625" s="19" t="n">
        <v>0.254191756580909</v>
      </c>
      <c r="AL625" s="19" t="n">
        <v>0.157304497837073</v>
      </c>
    </row>
    <row r="626">
      <c r="B626" t="s">
        <v>274</v>
      </c>
      <c r="C626" s="19" t="n">
        <v>0.335721723728587</v>
      </c>
      <c r="D626" s="19" t="n">
        <v>0.354401793726814</v>
      </c>
      <c r="E626" s="19" t="n">
        <v>0.31767495348123</v>
      </c>
      <c r="F626" s="19"/>
      <c r="G626" s="19" t="n">
        <v>0.456867101176368</v>
      </c>
      <c r="H626" s="19" t="n">
        <v>0.274134343578075</v>
      </c>
      <c r="I626" s="19" t="n">
        <v>0.349522513830431</v>
      </c>
      <c r="J626" s="19" t="n">
        <v>0.366488215816754</v>
      </c>
      <c r="K626" s="19" t="n">
        <v>0.300787072666031</v>
      </c>
      <c r="L626" s="19" t="n">
        <v>0.321013424436836</v>
      </c>
      <c r="M626" s="19"/>
      <c r="N626" s="19" t="n">
        <v>0.243680975583847</v>
      </c>
      <c r="O626" s="19" t="n">
        <v>0.334340236474124</v>
      </c>
      <c r="P626" s="19" t="n">
        <v>0.287199324522744</v>
      </c>
      <c r="Q626" s="19" t="n">
        <v>0.386857392373426</v>
      </c>
      <c r="R626" s="19" t="n">
        <v>0.406531311689166</v>
      </c>
      <c r="S626" s="19"/>
      <c r="T626" s="19" t="n">
        <v>0.34879772799932</v>
      </c>
      <c r="U626" s="19" t="n">
        <v>0.334303107478493</v>
      </c>
      <c r="V626" s="19" t="n">
        <v>0.356984757777305</v>
      </c>
      <c r="W626" s="19" t="n">
        <v>0.385518482041403</v>
      </c>
      <c r="X626" s="19"/>
      <c r="Y626" s="19" t="n">
        <v>0.360415076334966</v>
      </c>
      <c r="Z626" s="19" t="n">
        <v>0.382081249678638</v>
      </c>
      <c r="AA626" s="19" t="n">
        <v>0.294417378368472</v>
      </c>
      <c r="AB626" s="19" t="n">
        <v>0.307421375254384</v>
      </c>
      <c r="AC626" s="19" t="n">
        <v>0.333434673966527</v>
      </c>
      <c r="AD626" s="19" t="n">
        <v>0.297477071830851</v>
      </c>
      <c r="AE626" s="19"/>
      <c r="AF626" s="19" t="n">
        <v>0.341016418914784</v>
      </c>
      <c r="AG626" s="19"/>
      <c r="AH626" s="19" t="n">
        <v>0.340014197462217</v>
      </c>
      <c r="AI626" s="19"/>
      <c r="AJ626" s="19" t="n">
        <v>0.3024507539929</v>
      </c>
      <c r="AK626" s="19" t="n">
        <v>0.348019764827409</v>
      </c>
      <c r="AL626" s="19" t="n">
        <v>0.368242792762981</v>
      </c>
    </row>
    <row r="627">
      <c r="B627" t="s">
        <v>275</v>
      </c>
      <c r="C627" s="19" t="n">
        <v>0.219810922409095</v>
      </c>
      <c r="D627" s="19" t="n">
        <v>0.196278148113496</v>
      </c>
      <c r="E627" s="19" t="n">
        <v>0.243801549218345</v>
      </c>
      <c r="F627" s="19"/>
      <c r="G627" s="19" t="n">
        <v>0.20703936779135</v>
      </c>
      <c r="H627" s="19" t="n">
        <v>0.160332141954823</v>
      </c>
      <c r="I627" s="19" t="n">
        <v>0.150241265956761</v>
      </c>
      <c r="J627" s="19" t="n">
        <v>0.192478482961375</v>
      </c>
      <c r="K627" s="19" t="n">
        <v>0.279087580437188</v>
      </c>
      <c r="L627" s="19" t="n">
        <v>0.28905139500424</v>
      </c>
      <c r="M627" s="19"/>
      <c r="N627" s="19" t="n">
        <v>0.249213016001104</v>
      </c>
      <c r="O627" s="19" t="n">
        <v>0.205749231530122</v>
      </c>
      <c r="P627" s="19" t="n">
        <v>0.268458083991065</v>
      </c>
      <c r="Q627" s="19" t="n">
        <v>0.219727846016374</v>
      </c>
      <c r="R627" s="19" t="n">
        <v>0.153870959194015</v>
      </c>
      <c r="S627" s="19"/>
      <c r="T627" s="19" t="n">
        <v>0.201738534213926</v>
      </c>
      <c r="U627" s="19" t="n">
        <v>0.238272779253637</v>
      </c>
      <c r="V627" s="19" t="n">
        <v>0.177990886020213</v>
      </c>
      <c r="W627" s="19" t="n">
        <v>0.14757089197102</v>
      </c>
      <c r="X627" s="19"/>
      <c r="Y627" s="19" t="n">
        <v>0.174465051483569</v>
      </c>
      <c r="Z627" s="19" t="n">
        <v>0.271124300142502</v>
      </c>
      <c r="AA627" s="19" t="n">
        <v>0.278333861752923</v>
      </c>
      <c r="AB627" s="19" t="n">
        <v>0.183186365262418</v>
      </c>
      <c r="AC627" s="19" t="n">
        <v>0.325513644180277</v>
      </c>
      <c r="AD627" s="19" t="n">
        <v>0.187925448066131</v>
      </c>
      <c r="AE627" s="19"/>
      <c r="AF627" s="19" t="n">
        <v>0.2184055697445</v>
      </c>
      <c r="AG627" s="19"/>
      <c r="AH627" s="19" t="n">
        <v>0.220511490131</v>
      </c>
      <c r="AI627" s="19"/>
      <c r="AJ627" s="19" t="n">
        <v>0.269408708278965</v>
      </c>
      <c r="AK627" s="19" t="n">
        <v>0.197933900459445</v>
      </c>
      <c r="AL627" s="19" t="n">
        <v>0.191368568696649</v>
      </c>
    </row>
    <row r="628">
      <c r="B628" t="s">
        <v>276</v>
      </c>
      <c r="C628" s="19" t="n">
        <v>0.0896906596132446</v>
      </c>
      <c r="D628" s="19" t="n">
        <v>0.0760464040521803</v>
      </c>
      <c r="E628" s="19" t="n">
        <v>0.101573016114605</v>
      </c>
      <c r="F628" s="19"/>
      <c r="G628" s="19" t="n">
        <v>0.109541897618165</v>
      </c>
      <c r="H628" s="19" t="n">
        <v>0.0797590359882951</v>
      </c>
      <c r="I628" s="19" t="n">
        <v>0.127603637725504</v>
      </c>
      <c r="J628" s="19" t="n">
        <v>0.0525785928316017</v>
      </c>
      <c r="K628" s="19" t="n">
        <v>0.0807369899092446</v>
      </c>
      <c r="L628" s="19" t="n">
        <v>0.0939261292632999</v>
      </c>
      <c r="M628" s="19"/>
      <c r="N628" s="19" t="n">
        <v>0.0812136955885105</v>
      </c>
      <c r="O628" s="19" t="n">
        <v>0.0802502820224327</v>
      </c>
      <c r="P628" s="19" t="n">
        <v>0.113487165607916</v>
      </c>
      <c r="Q628" s="19" t="n">
        <v>0.0859393194299322</v>
      </c>
      <c r="R628" s="19" t="n">
        <v>0.0771850466427282</v>
      </c>
      <c r="S628" s="19"/>
      <c r="T628" s="19" t="n">
        <v>0.116885033090496</v>
      </c>
      <c r="U628" s="19" t="n">
        <v>0.0972483630657767</v>
      </c>
      <c r="V628" s="19" t="n">
        <v>0.121661523126978</v>
      </c>
      <c r="W628" s="19" t="n">
        <v>0.0514339056957487</v>
      </c>
      <c r="X628" s="19"/>
      <c r="Y628" s="19" t="n">
        <v>0.0717381614521222</v>
      </c>
      <c r="Z628" s="19" t="n">
        <v>0.104326563823191</v>
      </c>
      <c r="AA628" s="19" t="n">
        <v>0.0922282053792529</v>
      </c>
      <c r="AB628" s="19" t="n">
        <v>0.13530483683994</v>
      </c>
      <c r="AC628" s="19" t="n">
        <v>0.119135579608084</v>
      </c>
      <c r="AD628" s="19" t="n">
        <v>0.0731651508832349</v>
      </c>
      <c r="AE628" s="19"/>
      <c r="AF628" s="19" t="n">
        <v>0.0840956820005296</v>
      </c>
      <c r="AG628" s="19"/>
      <c r="AH628" s="19" t="n">
        <v>0.090592315349823</v>
      </c>
      <c r="AI628" s="19"/>
      <c r="AJ628" s="19" t="n">
        <v>0.140819731487869</v>
      </c>
      <c r="AK628" s="19" t="n">
        <v>0.0598922773664403</v>
      </c>
      <c r="AL628" s="19" t="n">
        <v>0.10133753300859</v>
      </c>
    </row>
    <row r="629">
      <c r="B629" t="s">
        <v>277</v>
      </c>
      <c r="C629" s="19" t="n">
        <v>0.0955395208517407</v>
      </c>
      <c r="D629" s="19" t="n">
        <v>0.107221551358693</v>
      </c>
      <c r="E629" s="19" t="n">
        <v>0.0840300237753076</v>
      </c>
      <c r="F629" s="19"/>
      <c r="G629" s="19" t="n">
        <v>0.0303000062276141</v>
      </c>
      <c r="H629" s="19" t="n">
        <v>0.0780412510951943</v>
      </c>
      <c r="I629" s="19" t="n">
        <v>0.0752955610334784</v>
      </c>
      <c r="J629" s="19" t="n">
        <v>0.0689707816071038</v>
      </c>
      <c r="K629" s="19" t="n">
        <v>0.133681931326862</v>
      </c>
      <c r="L629" s="19" t="n">
        <v>0.139252117826987</v>
      </c>
      <c r="M629" s="19"/>
      <c r="N629" s="19" t="n">
        <v>0.148899033489682</v>
      </c>
      <c r="O629" s="19" t="n">
        <v>0.118486934655261</v>
      </c>
      <c r="P629" s="19" t="n">
        <v>0.0819057612991845</v>
      </c>
      <c r="Q629" s="19" t="n">
        <v>0.0990844911053811</v>
      </c>
      <c r="R629" s="19" t="n">
        <v>0.0466027845759076</v>
      </c>
      <c r="S629" s="19"/>
      <c r="T629" s="19" t="n">
        <v>0.0975567114615139</v>
      </c>
      <c r="U629" s="19" t="n">
        <v>0.118411756875956</v>
      </c>
      <c r="V629" s="19" t="n">
        <v>0.0904267817199476</v>
      </c>
      <c r="W629" s="19" t="n">
        <v>0.0548909757448961</v>
      </c>
      <c r="X629" s="19"/>
      <c r="Y629" s="19" t="n">
        <v>0.0681518775473802</v>
      </c>
      <c r="Z629" s="19" t="n">
        <v>0.104753665763099</v>
      </c>
      <c r="AA629" s="19" t="n">
        <v>0.153294948128648</v>
      </c>
      <c r="AB629" s="19" t="n">
        <v>0.0598116512711574</v>
      </c>
      <c r="AC629" s="19" t="n">
        <v>0.0542979396337826</v>
      </c>
      <c r="AD629" s="19" t="n">
        <v>0.148696444605341</v>
      </c>
      <c r="AE629" s="19"/>
      <c r="AF629" s="19" t="n">
        <v>0.0847050704129304</v>
      </c>
      <c r="AG629" s="19"/>
      <c r="AH629" s="19" t="n">
        <v>0.0896198548886355</v>
      </c>
      <c r="AI629" s="19"/>
      <c r="AJ629" s="19" t="n">
        <v>0.0965344927609689</v>
      </c>
      <c r="AK629" s="19" t="n">
        <v>0.0871430850673558</v>
      </c>
      <c r="AL629" s="19" t="n">
        <v>0.139959792026495</v>
      </c>
    </row>
    <row r="630">
      <c r="B630" t="s">
        <v>56</v>
      </c>
      <c r="C630" s="19" t="n">
        <v>0.0618651970884572</v>
      </c>
      <c r="D630" s="19" t="n">
        <v>0.0548695879468632</v>
      </c>
      <c r="E630" s="19" t="n">
        <v>0.0689901174521164</v>
      </c>
      <c r="F630" s="19"/>
      <c r="G630" s="19" t="n">
        <v>0</v>
      </c>
      <c r="H630" s="19" t="n">
        <v>0.0394738770612515</v>
      </c>
      <c r="I630" s="19" t="n">
        <v>0.0163779102446541</v>
      </c>
      <c r="J630" s="19" t="n">
        <v>0.0830812368861336</v>
      </c>
      <c r="K630" s="19" t="n">
        <v>0.087316415076876</v>
      </c>
      <c r="L630" s="19" t="n">
        <v>0.100844675201365</v>
      </c>
      <c r="M630" s="19"/>
      <c r="N630" s="19" t="n">
        <v>0.118299068612754</v>
      </c>
      <c r="O630" s="19" t="n">
        <v>0.0635855848510862</v>
      </c>
      <c r="P630" s="19" t="n">
        <v>0.0795645326095834</v>
      </c>
      <c r="Q630" s="19" t="n">
        <v>0.0432043412792162</v>
      </c>
      <c r="R630" s="19" t="n">
        <v>0.0224769521303468</v>
      </c>
      <c r="S630" s="19"/>
      <c r="T630" s="19" t="n">
        <v>0.0953130996581279</v>
      </c>
      <c r="U630" s="19" t="n">
        <v>0.0746183590239798</v>
      </c>
      <c r="V630" s="19" t="n">
        <v>0.0342253093958699</v>
      </c>
      <c r="W630" s="19" t="n">
        <v>0.0258498928188239</v>
      </c>
      <c r="X630" s="19"/>
      <c r="Y630" s="19" t="n">
        <v>0.025032332403222</v>
      </c>
      <c r="Z630" s="19" t="n">
        <v>0.0506419687303058</v>
      </c>
      <c r="AA630" s="19" t="n">
        <v>0.116470993770222</v>
      </c>
      <c r="AB630" s="19" t="n">
        <v>0.0997132837014781</v>
      </c>
      <c r="AC630" s="19" t="n">
        <v>0</v>
      </c>
      <c r="AD630" s="19" t="n">
        <v>0.101990771914667</v>
      </c>
      <c r="AE630" s="19"/>
      <c r="AF630" s="19" t="n">
        <v>0.0646627237450021</v>
      </c>
      <c r="AG630" s="19"/>
      <c r="AH630" s="19" t="n">
        <v>0.056474657544998</v>
      </c>
      <c r="AI630" s="19"/>
      <c r="AJ630" s="19" t="n">
        <v>0.0850852244396651</v>
      </c>
      <c r="AK630" s="19" t="n">
        <v>0.0528192156984405</v>
      </c>
      <c r="AL630" s="19" t="n">
        <v>0.0417868156682118</v>
      </c>
    </row>
    <row r="631">
      <c r="B631" t="s">
        <v>278</v>
      </c>
      <c r="C631" s="19" t="n">
        <v>0.533093700037463</v>
      </c>
      <c r="D631" s="19" t="n">
        <v>0.565584308528768</v>
      </c>
      <c r="E631" s="19" t="n">
        <v>0.501605293439627</v>
      </c>
      <c r="F631" s="19"/>
      <c r="G631" s="19" t="n">
        <v>0.653118728362871</v>
      </c>
      <c r="H631" s="19" t="n">
        <v>0.642393693900436</v>
      </c>
      <c r="I631" s="19" t="n">
        <v>0.630481625039603</v>
      </c>
      <c r="J631" s="19" t="n">
        <v>0.602890905713786</v>
      </c>
      <c r="K631" s="19" t="n">
        <v>0.419177083249829</v>
      </c>
      <c r="L631" s="19" t="n">
        <v>0.376925682704108</v>
      </c>
      <c r="M631" s="19"/>
      <c r="N631" s="19" t="n">
        <v>0.402375186307949</v>
      </c>
      <c r="O631" s="19" t="n">
        <v>0.531927966941098</v>
      </c>
      <c r="P631" s="19" t="n">
        <v>0.456584456492251</v>
      </c>
      <c r="Q631" s="19" t="n">
        <v>0.552044002169097</v>
      </c>
      <c r="R631" s="19" t="n">
        <v>0.699864257457003</v>
      </c>
      <c r="S631" s="19"/>
      <c r="T631" s="19" t="n">
        <v>0.488506621575936</v>
      </c>
      <c r="U631" s="19" t="n">
        <v>0.47144874178065</v>
      </c>
      <c r="V631" s="19" t="n">
        <v>0.575695499736991</v>
      </c>
      <c r="W631" s="19" t="n">
        <v>0.720254333769511</v>
      </c>
      <c r="X631" s="19"/>
      <c r="Y631" s="19" t="n">
        <v>0.660612577113707</v>
      </c>
      <c r="Z631" s="19" t="n">
        <v>0.469153501540903</v>
      </c>
      <c r="AA631" s="19" t="n">
        <v>0.359671990968954</v>
      </c>
      <c r="AB631" s="19" t="n">
        <v>0.521983862925007</v>
      </c>
      <c r="AC631" s="19" t="n">
        <v>0.501052836577856</v>
      </c>
      <c r="AD631" s="19" t="n">
        <v>0.488222184530626</v>
      </c>
      <c r="AE631" s="19"/>
      <c r="AF631" s="19" t="n">
        <v>0.548130954097038</v>
      </c>
      <c r="AG631" s="19"/>
      <c r="AH631" s="19" t="n">
        <v>0.542801682085544</v>
      </c>
      <c r="AI631" s="19"/>
      <c r="AJ631" s="19" t="n">
        <v>0.408151843032533</v>
      </c>
      <c r="AK631" s="19" t="n">
        <v>0.602211521408318</v>
      </c>
      <c r="AL631" s="19" t="n">
        <v>0.525547290600054</v>
      </c>
    </row>
    <row r="632">
      <c r="B632" t="s">
        <v>279</v>
      </c>
      <c r="C632" s="19" t="n">
        <v>0.185230180464985</v>
      </c>
      <c r="D632" s="19" t="n">
        <v>0.183267955410873</v>
      </c>
      <c r="E632" s="19" t="n">
        <v>0.185603039889912</v>
      </c>
      <c r="F632" s="19"/>
      <c r="G632" s="19" t="n">
        <v>0.13984190384578</v>
      </c>
      <c r="H632" s="19" t="n">
        <v>0.157800287083489</v>
      </c>
      <c r="I632" s="19" t="n">
        <v>0.202899198758982</v>
      </c>
      <c r="J632" s="19" t="n">
        <v>0.121549374438706</v>
      </c>
      <c r="K632" s="19" t="n">
        <v>0.214418921236107</v>
      </c>
      <c r="L632" s="19" t="n">
        <v>0.233178247090287</v>
      </c>
      <c r="M632" s="19"/>
      <c r="N632" s="19" t="n">
        <v>0.230112729078192</v>
      </c>
      <c r="O632" s="19" t="n">
        <v>0.198737216677693</v>
      </c>
      <c r="P632" s="19" t="n">
        <v>0.195392926907101</v>
      </c>
      <c r="Q632" s="19" t="n">
        <v>0.185023810535313</v>
      </c>
      <c r="R632" s="19" t="n">
        <v>0.123787831218636</v>
      </c>
      <c r="S632" s="19"/>
      <c r="T632" s="19" t="n">
        <v>0.21444174455201</v>
      </c>
      <c r="U632" s="19" t="n">
        <v>0.215660119941733</v>
      </c>
      <c r="V632" s="19" t="n">
        <v>0.212088304846925</v>
      </c>
      <c r="W632" s="19" t="n">
        <v>0.106324881440645</v>
      </c>
      <c r="X632" s="19"/>
      <c r="Y632" s="19" t="n">
        <v>0.139890038999502</v>
      </c>
      <c r="Z632" s="19" t="n">
        <v>0.209080229586289</v>
      </c>
      <c r="AA632" s="19" t="n">
        <v>0.245523153507901</v>
      </c>
      <c r="AB632" s="19" t="n">
        <v>0.195116488111097</v>
      </c>
      <c r="AC632" s="19" t="n">
        <v>0.173433519241867</v>
      </c>
      <c r="AD632" s="19" t="n">
        <v>0.221861595488576</v>
      </c>
      <c r="AE632" s="19"/>
      <c r="AF632" s="19" t="n">
        <v>0.16880075241346</v>
      </c>
      <c r="AG632" s="19"/>
      <c r="AH632" s="19" t="n">
        <v>0.180212170238458</v>
      </c>
      <c r="AI632" s="19"/>
      <c r="AJ632" s="19" t="n">
        <v>0.237354224248837</v>
      </c>
      <c r="AK632" s="19" t="n">
        <v>0.147035362433796</v>
      </c>
      <c r="AL632" s="19" t="n">
        <v>0.241297325035085</v>
      </c>
    </row>
    <row r="633">
      <c r="B633" t="s">
        <v>239</v>
      </c>
      <c r="C633" s="19" t="n">
        <v>0.347863519572477</v>
      </c>
      <c r="D633" s="19" t="n">
        <v>0.382316353117894</v>
      </c>
      <c r="E633" s="19" t="n">
        <v>0.316002253549714</v>
      </c>
      <c r="F633" s="19"/>
      <c r="G633" s="19" t="n">
        <v>0.513276824517091</v>
      </c>
      <c r="H633" s="19" t="n">
        <v>0.484593406816946</v>
      </c>
      <c r="I633" s="19" t="n">
        <v>0.427582426280621</v>
      </c>
      <c r="J633" s="19" t="n">
        <v>0.48134153127508</v>
      </c>
      <c r="K633" s="19" t="n">
        <v>0.204758162013723</v>
      </c>
      <c r="L633" s="19" t="n">
        <v>0.143747435613821</v>
      </c>
      <c r="M633" s="19"/>
      <c r="N633" s="19" t="n">
        <v>0.172262457229757</v>
      </c>
      <c r="O633" s="19" t="n">
        <v>0.333190750263404</v>
      </c>
      <c r="P633" s="19" t="n">
        <v>0.26119152958515</v>
      </c>
      <c r="Q633" s="19" t="n">
        <v>0.367020191633783</v>
      </c>
      <c r="R633" s="19" t="n">
        <v>0.576076426238367</v>
      </c>
      <c r="S633" s="19"/>
      <c r="T633" s="19" t="n">
        <v>0.274064877023926</v>
      </c>
      <c r="U633" s="19" t="n">
        <v>0.255788621838917</v>
      </c>
      <c r="V633" s="19" t="n">
        <v>0.363607194890066</v>
      </c>
      <c r="W633" s="19" t="n">
        <v>0.613929452328866</v>
      </c>
      <c r="X633" s="19"/>
      <c r="Y633" s="19" t="n">
        <v>0.520722538114205</v>
      </c>
      <c r="Z633" s="19" t="n">
        <v>0.260073271954614</v>
      </c>
      <c r="AA633" s="19" t="n">
        <v>0.114148837461053</v>
      </c>
      <c r="AB633" s="19" t="n">
        <v>0.32686737481391</v>
      </c>
      <c r="AC633" s="19" t="n">
        <v>0.327619317335989</v>
      </c>
      <c r="AD633" s="19" t="n">
        <v>0.26636058904205</v>
      </c>
      <c r="AE633" s="19"/>
      <c r="AF633" s="19" t="n">
        <v>0.379330201683578</v>
      </c>
      <c r="AG633" s="19"/>
      <c r="AH633" s="19" t="n">
        <v>0.362589511847085</v>
      </c>
      <c r="AI633" s="19"/>
      <c r="AJ633" s="19" t="n">
        <v>0.170797618783695</v>
      </c>
      <c r="AK633" s="19" t="n">
        <v>0.455176158974522</v>
      </c>
      <c r="AL633" s="19" t="n">
        <v>0.284249965564969</v>
      </c>
    </row>
    <row r="634">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row>
    <row r="635">
      <c r="B635" s="7" t="s">
        <v>287</v>
      </c>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row>
    <row r="636">
      <c r="B636" s="26" t="s">
        <v>60</v>
      </c>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row>
    <row r="637">
      <c r="B637" t="s">
        <v>273</v>
      </c>
      <c r="C637" s="19" t="n">
        <v>0.190839804436238</v>
      </c>
      <c r="D637" s="19" t="n">
        <v>0.2181184226834</v>
      </c>
      <c r="E637" s="19" t="n">
        <v>0.163901056589271</v>
      </c>
      <c r="F637" s="19"/>
      <c r="G637" s="19" t="n">
        <v>0.242048965950622</v>
      </c>
      <c r="H637" s="19" t="n">
        <v>0.303174859919985</v>
      </c>
      <c r="I637" s="19" t="n">
        <v>0.283811946955316</v>
      </c>
      <c r="J637" s="19" t="n">
        <v>0.211776882447627</v>
      </c>
      <c r="K637" s="19" t="n">
        <v>0.157757244047587</v>
      </c>
      <c r="L637" s="19" t="n">
        <v>0.0413093260397587</v>
      </c>
      <c r="M637" s="19"/>
      <c r="N637" s="19" t="n">
        <v>0.197418368335157</v>
      </c>
      <c r="O637" s="19" t="n">
        <v>0.191054036807541</v>
      </c>
      <c r="P637" s="19" t="n">
        <v>0.12121531606915</v>
      </c>
      <c r="Q637" s="19" t="n">
        <v>0.206785747571323</v>
      </c>
      <c r="R637" s="19" t="n">
        <v>0.278793726103415</v>
      </c>
      <c r="S637" s="19"/>
      <c r="T637" s="19" t="n">
        <v>0.157740880433038</v>
      </c>
      <c r="U637" s="19" t="n">
        <v>0.137893743006555</v>
      </c>
      <c r="V637" s="19" t="n">
        <v>0.213866036999454</v>
      </c>
      <c r="W637" s="19" t="n">
        <v>0.315305681160947</v>
      </c>
      <c r="X637" s="19"/>
      <c r="Y637" s="19" t="n">
        <v>0.286328844111456</v>
      </c>
      <c r="Z637" s="19" t="n">
        <v>0.123527506225297</v>
      </c>
      <c r="AA637" s="19" t="n">
        <v>0.0526983071224202</v>
      </c>
      <c r="AB637" s="19" t="n">
        <v>0.18160110152804</v>
      </c>
      <c r="AC637" s="19" t="n">
        <v>0.251337352730322</v>
      </c>
      <c r="AD637" s="19" t="n">
        <v>0.159754605860639</v>
      </c>
      <c r="AE637" s="19"/>
      <c r="AF637" s="19" t="n">
        <v>0.213455670721024</v>
      </c>
      <c r="AG637" s="19"/>
      <c r="AH637" s="19" t="n">
        <v>0.193820513085913</v>
      </c>
      <c r="AI637" s="19"/>
      <c r="AJ637" s="19" t="n">
        <v>0.128937379789291</v>
      </c>
      <c r="AK637" s="19" t="n">
        <v>0.221893740770345</v>
      </c>
      <c r="AL637" s="19" t="n">
        <v>0.205139409223945</v>
      </c>
    </row>
    <row r="638">
      <c r="B638" t="s">
        <v>274</v>
      </c>
      <c r="C638" s="19" t="n">
        <v>0.312320226120322</v>
      </c>
      <c r="D638" s="19" t="n">
        <v>0.322240625071152</v>
      </c>
      <c r="E638" s="19" t="n">
        <v>0.302997992058835</v>
      </c>
      <c r="F638" s="19"/>
      <c r="G638" s="19" t="n">
        <v>0.355238523949596</v>
      </c>
      <c r="H638" s="19" t="n">
        <v>0.292590379151016</v>
      </c>
      <c r="I638" s="19" t="n">
        <v>0.384849154331332</v>
      </c>
      <c r="J638" s="19" t="n">
        <v>0.340649952797078</v>
      </c>
      <c r="K638" s="19" t="n">
        <v>0.233930474981376</v>
      </c>
      <c r="L638" s="19" t="n">
        <v>0.293897677074476</v>
      </c>
      <c r="M638" s="19"/>
      <c r="N638" s="19" t="n">
        <v>0.27833302619317</v>
      </c>
      <c r="O638" s="19" t="n">
        <v>0.286022268526175</v>
      </c>
      <c r="P638" s="19" t="n">
        <v>0.294398492734083</v>
      </c>
      <c r="Q638" s="19" t="n">
        <v>0.321241742840593</v>
      </c>
      <c r="R638" s="19" t="n">
        <v>0.393416707611324</v>
      </c>
      <c r="S638" s="19"/>
      <c r="T638" s="19" t="n">
        <v>0.225848837437475</v>
      </c>
      <c r="U638" s="19" t="n">
        <v>0.322740317437529</v>
      </c>
      <c r="V638" s="19" t="n">
        <v>0.379425605678001</v>
      </c>
      <c r="W638" s="19" t="n">
        <v>0.344114709607162</v>
      </c>
      <c r="X638" s="19"/>
      <c r="Y638" s="19" t="n">
        <v>0.339438103047715</v>
      </c>
      <c r="Z638" s="19" t="n">
        <v>0.390406638697114</v>
      </c>
      <c r="AA638" s="19" t="n">
        <v>0.25348029707347</v>
      </c>
      <c r="AB638" s="19" t="n">
        <v>0.318939503032786</v>
      </c>
      <c r="AC638" s="19" t="n">
        <v>0.333940529910885</v>
      </c>
      <c r="AD638" s="19" t="n">
        <v>0.234296008712169</v>
      </c>
      <c r="AE638" s="19"/>
      <c r="AF638" s="19" t="n">
        <v>0.302682375071591</v>
      </c>
      <c r="AG638" s="19"/>
      <c r="AH638" s="19" t="n">
        <v>0.318275717748292</v>
      </c>
      <c r="AI638" s="19"/>
      <c r="AJ638" s="19" t="n">
        <v>0.245811787750145</v>
      </c>
      <c r="AK638" s="19" t="n">
        <v>0.347912604276305</v>
      </c>
      <c r="AL638" s="19" t="n">
        <v>0.315088240393088</v>
      </c>
    </row>
    <row r="639">
      <c r="B639" t="s">
        <v>275</v>
      </c>
      <c r="C639" s="19" t="n">
        <v>0.210611387363073</v>
      </c>
      <c r="D639" s="19" t="n">
        <v>0.204489733656057</v>
      </c>
      <c r="E639" s="19" t="n">
        <v>0.217151887377891</v>
      </c>
      <c r="F639" s="19"/>
      <c r="G639" s="19" t="n">
        <v>0.212001047555789</v>
      </c>
      <c r="H639" s="19" t="n">
        <v>0.239537678183615</v>
      </c>
      <c r="I639" s="19" t="n">
        <v>0.188939727311044</v>
      </c>
      <c r="J639" s="19" t="n">
        <v>0.174570408311563</v>
      </c>
      <c r="K639" s="19" t="n">
        <v>0.205059938637664</v>
      </c>
      <c r="L639" s="19" t="n">
        <v>0.233462755346274</v>
      </c>
      <c r="M639" s="19"/>
      <c r="N639" s="19" t="n">
        <v>0.139191011149239</v>
      </c>
      <c r="O639" s="19" t="n">
        <v>0.200419547335474</v>
      </c>
      <c r="P639" s="19" t="n">
        <v>0.244951944596605</v>
      </c>
      <c r="Q639" s="19" t="n">
        <v>0.234075335676125</v>
      </c>
      <c r="R639" s="19" t="n">
        <v>0.186304086469819</v>
      </c>
      <c r="S639" s="19"/>
      <c r="T639" s="19" t="n">
        <v>0.228047481081871</v>
      </c>
      <c r="U639" s="19" t="n">
        <v>0.207884107343191</v>
      </c>
      <c r="V639" s="19" t="n">
        <v>0.164520194422112</v>
      </c>
      <c r="W639" s="19" t="n">
        <v>0.192106982038653</v>
      </c>
      <c r="X639" s="19"/>
      <c r="Y639" s="19" t="n">
        <v>0.197899649220586</v>
      </c>
      <c r="Z639" s="19" t="n">
        <v>0.195142736820238</v>
      </c>
      <c r="AA639" s="19" t="n">
        <v>0.232058856832395</v>
      </c>
      <c r="AB639" s="19" t="n">
        <v>0.174874022821217</v>
      </c>
      <c r="AC639" s="19" t="n">
        <v>0.249579710021103</v>
      </c>
      <c r="AD639" s="19" t="n">
        <v>0.305218349809243</v>
      </c>
      <c r="AE639" s="19"/>
      <c r="AF639" s="19" t="n">
        <v>0.216233752428834</v>
      </c>
      <c r="AG639" s="19"/>
      <c r="AH639" s="19" t="n">
        <v>0.208177671678295</v>
      </c>
      <c r="AI639" s="19"/>
      <c r="AJ639" s="19" t="n">
        <v>0.201971771290861</v>
      </c>
      <c r="AK639" s="19" t="n">
        <v>0.210607447909965</v>
      </c>
      <c r="AL639" s="19" t="n">
        <v>0.237134021261763</v>
      </c>
    </row>
    <row r="640">
      <c r="B640" t="s">
        <v>276</v>
      </c>
      <c r="C640" s="19" t="n">
        <v>0.0710434641708611</v>
      </c>
      <c r="D640" s="19" t="n">
        <v>0.0640414186477449</v>
      </c>
      <c r="E640" s="19" t="n">
        <v>0.078192759374858</v>
      </c>
      <c r="F640" s="19"/>
      <c r="G640" s="19" t="n">
        <v>0.154199655078967</v>
      </c>
      <c r="H640" s="19" t="n">
        <v>0.0727292061534604</v>
      </c>
      <c r="I640" s="19" t="n">
        <v>0.0555192123154655</v>
      </c>
      <c r="J640" s="19" t="n">
        <v>0.0761745075167912</v>
      </c>
      <c r="K640" s="19" t="n">
        <v>0.0478778240061736</v>
      </c>
      <c r="L640" s="19" t="n">
        <v>0.0586907830788564</v>
      </c>
      <c r="M640" s="19"/>
      <c r="N640" s="19" t="n">
        <v>0.044856821244057</v>
      </c>
      <c r="O640" s="19" t="n">
        <v>0.0683690978769427</v>
      </c>
      <c r="P640" s="19" t="n">
        <v>0.0851634675573031</v>
      </c>
      <c r="Q640" s="19" t="n">
        <v>0.0930176078801119</v>
      </c>
      <c r="R640" s="19" t="n">
        <v>0.0440230464611413</v>
      </c>
      <c r="S640" s="19"/>
      <c r="T640" s="19" t="n">
        <v>0.0886882435027609</v>
      </c>
      <c r="U640" s="19" t="n">
        <v>0.0785534190692015</v>
      </c>
      <c r="V640" s="19" t="n">
        <v>0.0899229007579441</v>
      </c>
      <c r="W640" s="19" t="n">
        <v>0.0581605332520252</v>
      </c>
      <c r="X640" s="19"/>
      <c r="Y640" s="19" t="n">
        <v>0.0794759894550229</v>
      </c>
      <c r="Z640" s="19" t="n">
        <v>0.0804464089773183</v>
      </c>
      <c r="AA640" s="19" t="n">
        <v>0.065364649722423</v>
      </c>
      <c r="AB640" s="19" t="n">
        <v>0.0370618701151298</v>
      </c>
      <c r="AC640" s="19" t="n">
        <v>0.13189886342637</v>
      </c>
      <c r="AD640" s="19" t="n">
        <v>0</v>
      </c>
      <c r="AE640" s="19"/>
      <c r="AF640" s="19" t="n">
        <v>0.0661676860311617</v>
      </c>
      <c r="AG640" s="19"/>
      <c r="AH640" s="19" t="n">
        <v>0.0724919635560472</v>
      </c>
      <c r="AI640" s="19"/>
      <c r="AJ640" s="19" t="n">
        <v>0.120015760697672</v>
      </c>
      <c r="AK640" s="19" t="n">
        <v>0.0476688855356834</v>
      </c>
      <c r="AL640" s="19" t="n">
        <v>0.052986633838476</v>
      </c>
    </row>
    <row r="641">
      <c r="B641" t="s">
        <v>277</v>
      </c>
      <c r="C641" s="19" t="n">
        <v>0.111327460742395</v>
      </c>
      <c r="D641" s="19" t="n">
        <v>0.100632483999529</v>
      </c>
      <c r="E641" s="19" t="n">
        <v>0.12029924517303</v>
      </c>
      <c r="F641" s="19"/>
      <c r="G641" s="19" t="n">
        <v>0.0301970580197249</v>
      </c>
      <c r="H641" s="19" t="n">
        <v>0.0620044954116604</v>
      </c>
      <c r="I641" s="19" t="n">
        <v>0.0544618499554843</v>
      </c>
      <c r="J641" s="19" t="n">
        <v>0.0720535610941065</v>
      </c>
      <c r="K641" s="19" t="n">
        <v>0.217046392971767</v>
      </c>
      <c r="L641" s="19" t="n">
        <v>0.169486318920806</v>
      </c>
      <c r="M641" s="19"/>
      <c r="N641" s="19" t="n">
        <v>0.137832242618705</v>
      </c>
      <c r="O641" s="19" t="n">
        <v>0.161667868174458</v>
      </c>
      <c r="P641" s="19" t="n">
        <v>0.108204463931927</v>
      </c>
      <c r="Q641" s="19" t="n">
        <v>0.0814267383267447</v>
      </c>
      <c r="R641" s="19" t="n">
        <v>0.0469143340227568</v>
      </c>
      <c r="S641" s="19"/>
      <c r="T641" s="19" t="n">
        <v>0.109675015430313</v>
      </c>
      <c r="U641" s="19" t="n">
        <v>0.141172004377681</v>
      </c>
      <c r="V641" s="19" t="n">
        <v>0.083233134839189</v>
      </c>
      <c r="W641" s="19" t="n">
        <v>0.055435467921641</v>
      </c>
      <c r="X641" s="19"/>
      <c r="Y641" s="19" t="n">
        <v>0.067048878618999</v>
      </c>
      <c r="Z641" s="19" t="n">
        <v>0.166790332622278</v>
      </c>
      <c r="AA641" s="19" t="n">
        <v>0.195976458626048</v>
      </c>
      <c r="AB641" s="19" t="n">
        <v>0.092821309484138</v>
      </c>
      <c r="AC641" s="19" t="n">
        <v>0.0332435439113191</v>
      </c>
      <c r="AD641" s="19" t="n">
        <v>0.0634829508559207</v>
      </c>
      <c r="AE641" s="19"/>
      <c r="AF641" s="19" t="n">
        <v>0.103665127241213</v>
      </c>
      <c r="AG641" s="19"/>
      <c r="AH641" s="19" t="n">
        <v>0.107172468964133</v>
      </c>
      <c r="AI641" s="19"/>
      <c r="AJ641" s="19" t="n">
        <v>0.156480090206124</v>
      </c>
      <c r="AK641" s="19" t="n">
        <v>0.0867336312557363</v>
      </c>
      <c r="AL641" s="19" t="n">
        <v>0.11188018131187</v>
      </c>
    </row>
    <row r="642">
      <c r="B642" t="s">
        <v>56</v>
      </c>
      <c r="C642" s="19" t="n">
        <v>0.103857657167111</v>
      </c>
      <c r="D642" s="19" t="n">
        <v>0.0904773159421179</v>
      </c>
      <c r="E642" s="19" t="n">
        <v>0.117457059426116</v>
      </c>
      <c r="F642" s="19"/>
      <c r="G642" s="19" t="n">
        <v>0.00631474944529987</v>
      </c>
      <c r="H642" s="19" t="n">
        <v>0.0299633811802635</v>
      </c>
      <c r="I642" s="19" t="n">
        <v>0.0324181091313581</v>
      </c>
      <c r="J642" s="19" t="n">
        <v>0.124774687832835</v>
      </c>
      <c r="K642" s="19" t="n">
        <v>0.138328125355432</v>
      </c>
      <c r="L642" s="19" t="n">
        <v>0.203153139539829</v>
      </c>
      <c r="M642" s="19"/>
      <c r="N642" s="19" t="n">
        <v>0.202368530459672</v>
      </c>
      <c r="O642" s="19" t="n">
        <v>0.0924671812794099</v>
      </c>
      <c r="P642" s="19" t="n">
        <v>0.146066315110933</v>
      </c>
      <c r="Q642" s="19" t="n">
        <v>0.0634528277051022</v>
      </c>
      <c r="R642" s="19" t="n">
        <v>0.0505480993315435</v>
      </c>
      <c r="S642" s="19"/>
      <c r="T642" s="19" t="n">
        <v>0.189999542114542</v>
      </c>
      <c r="U642" s="19" t="n">
        <v>0.111756408765842</v>
      </c>
      <c r="V642" s="19" t="n">
        <v>0.0690321273032998</v>
      </c>
      <c r="W642" s="19" t="n">
        <v>0.0348766260195725</v>
      </c>
      <c r="X642" s="19"/>
      <c r="Y642" s="19" t="n">
        <v>0.0298085355462218</v>
      </c>
      <c r="Z642" s="19" t="n">
        <v>0.0436863766577549</v>
      </c>
      <c r="AA642" s="19" t="n">
        <v>0.200421430623243</v>
      </c>
      <c r="AB642" s="19" t="n">
        <v>0.194702193018689</v>
      </c>
      <c r="AC642" s="19" t="n">
        <v>0</v>
      </c>
      <c r="AD642" s="19" t="n">
        <v>0.237248084762029</v>
      </c>
      <c r="AE642" s="19"/>
      <c r="AF642" s="19" t="n">
        <v>0.0977953885061763</v>
      </c>
      <c r="AG642" s="19"/>
      <c r="AH642" s="19" t="n">
        <v>0.10006166496732</v>
      </c>
      <c r="AI642" s="19"/>
      <c r="AJ642" s="19" t="n">
        <v>0.146783210265908</v>
      </c>
      <c r="AK642" s="19" t="n">
        <v>0.0851836902519653</v>
      </c>
      <c r="AL642" s="19" t="n">
        <v>0.077771513970858</v>
      </c>
    </row>
    <row r="643">
      <c r="B643" t="s">
        <v>278</v>
      </c>
      <c r="C643" s="19" t="n">
        <v>0.50316003055656</v>
      </c>
      <c r="D643" s="19" t="n">
        <v>0.540359047754552</v>
      </c>
      <c r="E643" s="19" t="n">
        <v>0.466899048648106</v>
      </c>
      <c r="F643" s="19"/>
      <c r="G643" s="19" t="n">
        <v>0.597287489900219</v>
      </c>
      <c r="H643" s="19" t="n">
        <v>0.595765239071001</v>
      </c>
      <c r="I643" s="19" t="n">
        <v>0.668661101286648</v>
      </c>
      <c r="J643" s="19" t="n">
        <v>0.552426835244704</v>
      </c>
      <c r="K643" s="19" t="n">
        <v>0.391687719028963</v>
      </c>
      <c r="L643" s="19" t="n">
        <v>0.335207003114235</v>
      </c>
      <c r="M643" s="19"/>
      <c r="N643" s="19" t="n">
        <v>0.475751394528327</v>
      </c>
      <c r="O643" s="19" t="n">
        <v>0.477076305333715</v>
      </c>
      <c r="P643" s="19" t="n">
        <v>0.415613808803232</v>
      </c>
      <c r="Q643" s="19" t="n">
        <v>0.528027490411916</v>
      </c>
      <c r="R643" s="19" t="n">
        <v>0.672210433714739</v>
      </c>
      <c r="S643" s="19"/>
      <c r="T643" s="19" t="n">
        <v>0.383589717870513</v>
      </c>
      <c r="U643" s="19" t="n">
        <v>0.460634060444084</v>
      </c>
      <c r="V643" s="19" t="n">
        <v>0.593291642677455</v>
      </c>
      <c r="W643" s="19" t="n">
        <v>0.659420390768109</v>
      </c>
      <c r="X643" s="19"/>
      <c r="Y643" s="19" t="n">
        <v>0.625766947159171</v>
      </c>
      <c r="Z643" s="19" t="n">
        <v>0.51393414492241</v>
      </c>
      <c r="AA643" s="19" t="n">
        <v>0.306178604195891</v>
      </c>
      <c r="AB643" s="19" t="n">
        <v>0.500540604560826</v>
      </c>
      <c r="AC643" s="19" t="n">
        <v>0.585277882641208</v>
      </c>
      <c r="AD643" s="19" t="n">
        <v>0.394050614572808</v>
      </c>
      <c r="AE643" s="19"/>
      <c r="AF643" s="19" t="n">
        <v>0.516138045792614</v>
      </c>
      <c r="AG643" s="19"/>
      <c r="AH643" s="19" t="n">
        <v>0.512096230834205</v>
      </c>
      <c r="AI643" s="19"/>
      <c r="AJ643" s="19" t="n">
        <v>0.374749167539436</v>
      </c>
      <c r="AK643" s="19" t="n">
        <v>0.56980634504665</v>
      </c>
      <c r="AL643" s="19" t="n">
        <v>0.520227649617033</v>
      </c>
    </row>
    <row r="644">
      <c r="B644" t="s">
        <v>279</v>
      </c>
      <c r="C644" s="19" t="n">
        <v>0.182370924913256</v>
      </c>
      <c r="D644" s="19" t="n">
        <v>0.164673902647273</v>
      </c>
      <c r="E644" s="19" t="n">
        <v>0.198492004547888</v>
      </c>
      <c r="F644" s="19"/>
      <c r="G644" s="19" t="n">
        <v>0.184396713098692</v>
      </c>
      <c r="H644" s="19" t="n">
        <v>0.134733701565121</v>
      </c>
      <c r="I644" s="19" t="n">
        <v>0.10998106227095</v>
      </c>
      <c r="J644" s="19" t="n">
        <v>0.148228068610898</v>
      </c>
      <c r="K644" s="19" t="n">
        <v>0.264924216977941</v>
      </c>
      <c r="L644" s="19" t="n">
        <v>0.228177101999662</v>
      </c>
      <c r="M644" s="19"/>
      <c r="N644" s="19" t="n">
        <v>0.182689063862762</v>
      </c>
      <c r="O644" s="19" t="n">
        <v>0.230036966051401</v>
      </c>
      <c r="P644" s="19" t="n">
        <v>0.19336793148923</v>
      </c>
      <c r="Q644" s="19" t="n">
        <v>0.174444346206857</v>
      </c>
      <c r="R644" s="19" t="n">
        <v>0.0909373804838981</v>
      </c>
      <c r="S644" s="19"/>
      <c r="T644" s="19" t="n">
        <v>0.198363258933074</v>
      </c>
      <c r="U644" s="19" t="n">
        <v>0.219725423446883</v>
      </c>
      <c r="V644" s="19" t="n">
        <v>0.173156035597133</v>
      </c>
      <c r="W644" s="19" t="n">
        <v>0.113596001173666</v>
      </c>
      <c r="X644" s="19"/>
      <c r="Y644" s="19" t="n">
        <v>0.146524868074022</v>
      </c>
      <c r="Z644" s="19" t="n">
        <v>0.247236741599597</v>
      </c>
      <c r="AA644" s="19" t="n">
        <v>0.261341108348471</v>
      </c>
      <c r="AB644" s="19" t="n">
        <v>0.129883179599268</v>
      </c>
      <c r="AC644" s="19" t="n">
        <v>0.16514240733769</v>
      </c>
      <c r="AD644" s="19" t="n">
        <v>0.0634829508559207</v>
      </c>
      <c r="AE644" s="19"/>
      <c r="AF644" s="19" t="n">
        <v>0.169832813272375</v>
      </c>
      <c r="AG644" s="19"/>
      <c r="AH644" s="19" t="n">
        <v>0.17966443252018</v>
      </c>
      <c r="AI644" s="19"/>
      <c r="AJ644" s="19" t="n">
        <v>0.276495850903796</v>
      </c>
      <c r="AK644" s="19" t="n">
        <v>0.13440251679142</v>
      </c>
      <c r="AL644" s="19" t="n">
        <v>0.164866815150346</v>
      </c>
    </row>
    <row r="645">
      <c r="B645" t="s">
        <v>239</v>
      </c>
      <c r="C645" s="19" t="n">
        <v>0.320789105643304</v>
      </c>
      <c r="D645" s="19" t="n">
        <v>0.375685145107279</v>
      </c>
      <c r="E645" s="19" t="n">
        <v>0.268407044100218</v>
      </c>
      <c r="F645" s="19"/>
      <c r="G645" s="19" t="n">
        <v>0.412890776801526</v>
      </c>
      <c r="H645" s="19" t="n">
        <v>0.46103153750588</v>
      </c>
      <c r="I645" s="19" t="n">
        <v>0.558680039015698</v>
      </c>
      <c r="J645" s="19" t="n">
        <v>0.404198766633807</v>
      </c>
      <c r="K645" s="19" t="n">
        <v>0.126763502051022</v>
      </c>
      <c r="L645" s="19" t="n">
        <v>0.107029901114573</v>
      </c>
      <c r="M645" s="19"/>
      <c r="N645" s="19" t="n">
        <v>0.293062330665565</v>
      </c>
      <c r="O645" s="19" t="n">
        <v>0.247039339282314</v>
      </c>
      <c r="P645" s="19" t="n">
        <v>0.222245877314002</v>
      </c>
      <c r="Q645" s="19" t="n">
        <v>0.353583144205059</v>
      </c>
      <c r="R645" s="19" t="n">
        <v>0.581273053230841</v>
      </c>
      <c r="S645" s="19"/>
      <c r="T645" s="19" t="n">
        <v>0.185226458937439</v>
      </c>
      <c r="U645" s="19" t="n">
        <v>0.240908636997201</v>
      </c>
      <c r="V645" s="19" t="n">
        <v>0.420135607080322</v>
      </c>
      <c r="W645" s="19" t="n">
        <v>0.545824389594443</v>
      </c>
      <c r="X645" s="19"/>
      <c r="Y645" s="19" t="n">
        <v>0.479242079085149</v>
      </c>
      <c r="Z645" s="19" t="n">
        <v>0.266697403322814</v>
      </c>
      <c r="AA645" s="19" t="n">
        <v>0.0448374958474192</v>
      </c>
      <c r="AB645" s="19" t="n">
        <v>0.370657424961559</v>
      </c>
      <c r="AC645" s="19" t="n">
        <v>0.420135475303518</v>
      </c>
      <c r="AD645" s="19" t="n">
        <v>0.330567663716887</v>
      </c>
      <c r="AE645" s="19"/>
      <c r="AF645" s="19" t="n">
        <v>0.346305232520239</v>
      </c>
      <c r="AG645" s="19"/>
      <c r="AH645" s="19" t="n">
        <v>0.332431798314025</v>
      </c>
      <c r="AI645" s="19"/>
      <c r="AJ645" s="19" t="n">
        <v>0.0982533166356398</v>
      </c>
      <c r="AK645" s="19" t="n">
        <v>0.43540382825523</v>
      </c>
      <c r="AL645" s="19" t="n">
        <v>0.355360834466687</v>
      </c>
    </row>
    <row r="646">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row>
    <row r="647">
      <c r="B647" s="7" t="s">
        <v>305</v>
      </c>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row>
    <row r="648">
      <c r="B648" s="26" t="s">
        <v>60</v>
      </c>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row>
    <row r="649">
      <c r="B649" t="s">
        <v>297</v>
      </c>
      <c r="C649" s="19" t="n">
        <v>0.217076509414976</v>
      </c>
      <c r="D649" s="19" t="n">
        <v>0.229737812269686</v>
      </c>
      <c r="E649" s="19" t="n">
        <v>0.204823991888056</v>
      </c>
      <c r="F649" s="19"/>
      <c r="G649" s="19" t="n">
        <v>0.303237133599919</v>
      </c>
      <c r="H649" s="19" t="n">
        <v>0.262205034647809</v>
      </c>
      <c r="I649" s="19" t="n">
        <v>0.191302986530496</v>
      </c>
      <c r="J649" s="19" t="n">
        <v>0.252256533998728</v>
      </c>
      <c r="K649" s="19" t="n">
        <v>0.176794764641129</v>
      </c>
      <c r="L649" s="19" t="n">
        <v>0.172925086170733</v>
      </c>
      <c r="M649" s="19"/>
      <c r="N649" s="19" t="n">
        <v>0.213273780248261</v>
      </c>
      <c r="O649" s="19" t="n">
        <v>0.232648179256776</v>
      </c>
      <c r="P649" s="19" t="n">
        <v>0.187246218266391</v>
      </c>
      <c r="Q649" s="19" t="n">
        <v>0.216892016480683</v>
      </c>
      <c r="R649" s="19" t="n">
        <v>0.238604733521842</v>
      </c>
      <c r="S649" s="19"/>
      <c r="T649" s="19" t="n">
        <v>0.227002287623281</v>
      </c>
      <c r="U649" s="19" t="n">
        <v>0.185896744871319</v>
      </c>
      <c r="V649" s="19" t="n">
        <v>0.228215916467434</v>
      </c>
      <c r="W649" s="19" t="n">
        <v>0.274332409987755</v>
      </c>
      <c r="X649" s="19"/>
      <c r="Y649" s="19" t="n">
        <v>0.257299918945401</v>
      </c>
      <c r="Z649" s="19" t="n">
        <v>0.19804956870695</v>
      </c>
      <c r="AA649" s="19" t="n">
        <v>0.164042992954028</v>
      </c>
      <c r="AB649" s="19" t="n">
        <v>0.201577340591734</v>
      </c>
      <c r="AC649" s="19" t="n">
        <v>0.186970764866936</v>
      </c>
      <c r="AD649" s="19" t="n">
        <v>0.276103997379489</v>
      </c>
      <c r="AE649" s="19"/>
      <c r="AF649" s="19" t="n">
        <v>0.2294929841977</v>
      </c>
      <c r="AG649" s="19"/>
      <c r="AH649" s="19" t="n">
        <v>0.224642505223947</v>
      </c>
      <c r="AI649" s="19"/>
      <c r="AJ649" s="19" t="n">
        <v>0.174124445643838</v>
      </c>
      <c r="AK649" s="19" t="n">
        <v>0.247132000754814</v>
      </c>
      <c r="AL649" s="19" t="n">
        <v>0.178894580906976</v>
      </c>
    </row>
    <row r="650">
      <c r="B650" t="s">
        <v>298</v>
      </c>
      <c r="C650" s="19" t="n">
        <v>0.393450795942199</v>
      </c>
      <c r="D650" s="19" t="n">
        <v>0.400335118305836</v>
      </c>
      <c r="E650" s="19" t="n">
        <v>0.387326803145352</v>
      </c>
      <c r="F650" s="19"/>
      <c r="G650" s="19" t="n">
        <v>0.406250400122683</v>
      </c>
      <c r="H650" s="19" t="n">
        <v>0.383884249738582</v>
      </c>
      <c r="I650" s="19" t="n">
        <v>0.445822740547538</v>
      </c>
      <c r="J650" s="19" t="n">
        <v>0.359989814241146</v>
      </c>
      <c r="K650" s="19" t="n">
        <v>0.354339455457245</v>
      </c>
      <c r="L650" s="19" t="n">
        <v>0.408871146522434</v>
      </c>
      <c r="M650" s="19"/>
      <c r="N650" s="19" t="n">
        <v>0.429878625149714</v>
      </c>
      <c r="O650" s="19" t="n">
        <v>0.353334950723222</v>
      </c>
      <c r="P650" s="19" t="n">
        <v>0.332804038882862</v>
      </c>
      <c r="Q650" s="19" t="n">
        <v>0.41178564141631</v>
      </c>
      <c r="R650" s="19" t="n">
        <v>0.51973895387292</v>
      </c>
      <c r="S650" s="19"/>
      <c r="T650" s="19" t="n">
        <v>0.398386669848145</v>
      </c>
      <c r="U650" s="19" t="n">
        <v>0.362250637093757</v>
      </c>
      <c r="V650" s="19" t="n">
        <v>0.410170910928707</v>
      </c>
      <c r="W650" s="19" t="n">
        <v>0.473185825905433</v>
      </c>
      <c r="X650" s="19"/>
      <c r="Y650" s="19" t="n">
        <v>0.41617122464447</v>
      </c>
      <c r="Z650" s="19" t="n">
        <v>0.355458033002564</v>
      </c>
      <c r="AA650" s="19" t="n">
        <v>0.392172377402832</v>
      </c>
      <c r="AB650" s="19" t="n">
        <v>0.333279242260958</v>
      </c>
      <c r="AC650" s="19" t="n">
        <v>0.39937554799033</v>
      </c>
      <c r="AD650" s="19" t="n">
        <v>0.387726488301621</v>
      </c>
      <c r="AE650" s="19"/>
      <c r="AF650" s="19" t="n">
        <v>0.379781670017553</v>
      </c>
      <c r="AG650" s="19"/>
      <c r="AH650" s="19" t="n">
        <v>0.39515434463767</v>
      </c>
      <c r="AI650" s="19"/>
      <c r="AJ650" s="19" t="n">
        <v>0.372276642626963</v>
      </c>
      <c r="AK650" s="19" t="n">
        <v>0.410703208122791</v>
      </c>
      <c r="AL650" s="19" t="n">
        <v>0.360855955032319</v>
      </c>
    </row>
    <row r="651">
      <c r="B651" t="s">
        <v>299</v>
      </c>
      <c r="C651" s="19" t="n">
        <v>0.200788720613885</v>
      </c>
      <c r="D651" s="19" t="n">
        <v>0.205509285661677</v>
      </c>
      <c r="E651" s="19" t="n">
        <v>0.196454714055473</v>
      </c>
      <c r="F651" s="19"/>
      <c r="G651" s="19" t="n">
        <v>0.185504526813496</v>
      </c>
      <c r="H651" s="19" t="n">
        <v>0.200822757215795</v>
      </c>
      <c r="I651" s="19" t="n">
        <v>0.200091061277641</v>
      </c>
      <c r="J651" s="19" t="n">
        <v>0.203481686377541</v>
      </c>
      <c r="K651" s="19" t="n">
        <v>0.195941588191471</v>
      </c>
      <c r="L651" s="19" t="n">
        <v>0.209007928356198</v>
      </c>
      <c r="M651" s="19"/>
      <c r="N651" s="19" t="n">
        <v>0.0974352356084936</v>
      </c>
      <c r="O651" s="19" t="n">
        <v>0.191601865230223</v>
      </c>
      <c r="P651" s="19" t="n">
        <v>0.262816233038832</v>
      </c>
      <c r="Q651" s="19" t="n">
        <v>0.213906454878234</v>
      </c>
      <c r="R651" s="19" t="n">
        <v>0.158484929069296</v>
      </c>
      <c r="S651" s="19"/>
      <c r="T651" s="19" t="n">
        <v>0.143480925716454</v>
      </c>
      <c r="U651" s="19" t="n">
        <v>0.223545144280933</v>
      </c>
      <c r="V651" s="19" t="n">
        <v>0.217550709168195</v>
      </c>
      <c r="W651" s="19" t="n">
        <v>0.152384408472418</v>
      </c>
      <c r="X651" s="19"/>
      <c r="Y651" s="19" t="n">
        <v>0.194966397887469</v>
      </c>
      <c r="Z651" s="19" t="n">
        <v>0.218274568720235</v>
      </c>
      <c r="AA651" s="19" t="n">
        <v>0.218539651754552</v>
      </c>
      <c r="AB651" s="19" t="n">
        <v>0.170586656776618</v>
      </c>
      <c r="AC651" s="19" t="n">
        <v>0.28924320877709</v>
      </c>
      <c r="AD651" s="19" t="n">
        <v>0.0478102421887273</v>
      </c>
      <c r="AE651" s="19"/>
      <c r="AF651" s="19" t="n">
        <v>0.215102615354424</v>
      </c>
      <c r="AG651" s="19"/>
      <c r="AH651" s="19" t="n">
        <v>0.19796267184959</v>
      </c>
      <c r="AI651" s="19"/>
      <c r="AJ651" s="19" t="n">
        <v>0.244710383428913</v>
      </c>
      <c r="AK651" s="19" t="n">
        <v>0.174855278444734</v>
      </c>
      <c r="AL651" s="19" t="n">
        <v>0.212691158666448</v>
      </c>
    </row>
    <row r="652">
      <c r="B652" t="s">
        <v>300</v>
      </c>
      <c r="C652" s="19" t="n">
        <v>0.0630876132482766</v>
      </c>
      <c r="D652" s="19" t="n">
        <v>0.0414656454321449</v>
      </c>
      <c r="E652" s="19" t="n">
        <v>0.0848589501682717</v>
      </c>
      <c r="F652" s="19"/>
      <c r="G652" s="19" t="n">
        <v>0.0398502261597619</v>
      </c>
      <c r="H652" s="19" t="n">
        <v>0.0461733087221384</v>
      </c>
      <c r="I652" s="19" t="n">
        <v>0.0884424853938993</v>
      </c>
      <c r="J652" s="19" t="n">
        <v>0.0668552742013273</v>
      </c>
      <c r="K652" s="19" t="n">
        <v>0.0685714349262938</v>
      </c>
      <c r="L652" s="19" t="n">
        <v>0.0605538871958013</v>
      </c>
      <c r="M652" s="19"/>
      <c r="N652" s="19" t="n">
        <v>0.0428001004271565</v>
      </c>
      <c r="O652" s="19" t="n">
        <v>0.087957531786603</v>
      </c>
      <c r="P652" s="19" t="n">
        <v>0.0529600815210674</v>
      </c>
      <c r="Q652" s="19" t="n">
        <v>0.0782392881838175</v>
      </c>
      <c r="R652" s="19" t="n">
        <v>0.0302500907734893</v>
      </c>
      <c r="S652" s="19"/>
      <c r="T652" s="19" t="n">
        <v>0.029787127123163</v>
      </c>
      <c r="U652" s="19" t="n">
        <v>0.0885926795128529</v>
      </c>
      <c r="V652" s="19" t="n">
        <v>0.0651142266928709</v>
      </c>
      <c r="W652" s="19" t="n">
        <v>0.0451811244385004</v>
      </c>
      <c r="X652" s="19"/>
      <c r="Y652" s="19" t="n">
        <v>0.0569241541072299</v>
      </c>
      <c r="Z652" s="19" t="n">
        <v>0.0887610641142256</v>
      </c>
      <c r="AA652" s="19" t="n">
        <v>0.0624360708871357</v>
      </c>
      <c r="AB652" s="19" t="n">
        <v>0.0874736989821047</v>
      </c>
      <c r="AC652" s="19" t="n">
        <v>0.0503576415609928</v>
      </c>
      <c r="AD652" s="19" t="n">
        <v>0.0358993444928563</v>
      </c>
      <c r="AE652" s="19"/>
      <c r="AF652" s="19" t="n">
        <v>0.0626239109409769</v>
      </c>
      <c r="AG652" s="19"/>
      <c r="AH652" s="19" t="n">
        <v>0.0614274369067719</v>
      </c>
      <c r="AI652" s="19"/>
      <c r="AJ652" s="19" t="n">
        <v>0.0711382145397926</v>
      </c>
      <c r="AK652" s="19" t="n">
        <v>0.0526368014022263</v>
      </c>
      <c r="AL652" s="19" t="n">
        <v>0.0974812243394682</v>
      </c>
    </row>
    <row r="653">
      <c r="B653" t="s">
        <v>301</v>
      </c>
      <c r="C653" s="19" t="n">
        <v>0.0577763778601371</v>
      </c>
      <c r="D653" s="19" t="n">
        <v>0.0702777026294441</v>
      </c>
      <c r="E653" s="19" t="n">
        <v>0.0434192203456044</v>
      </c>
      <c r="F653" s="19"/>
      <c r="G653" s="19" t="n">
        <v>0.0238338356121513</v>
      </c>
      <c r="H653" s="19" t="n">
        <v>0.0637407059348175</v>
      </c>
      <c r="I653" s="19" t="n">
        <v>0.0552420241634782</v>
      </c>
      <c r="J653" s="19" t="n">
        <v>0.029189237716348</v>
      </c>
      <c r="K653" s="19" t="n">
        <v>0.0814915948292557</v>
      </c>
      <c r="L653" s="19" t="n">
        <v>0.0724338667448441</v>
      </c>
      <c r="M653" s="19"/>
      <c r="N653" s="19" t="n">
        <v>0.0650119520273195</v>
      </c>
      <c r="O653" s="19" t="n">
        <v>0.0653816824744959</v>
      </c>
      <c r="P653" s="19" t="n">
        <v>0.0659658838070242</v>
      </c>
      <c r="Q653" s="19" t="n">
        <v>0.0404193599180583</v>
      </c>
      <c r="R653" s="19" t="n">
        <v>0.0463079413087351</v>
      </c>
      <c r="S653" s="19"/>
      <c r="T653" s="19" t="n">
        <v>0.0519020853467887</v>
      </c>
      <c r="U653" s="19" t="n">
        <v>0.0719486783984987</v>
      </c>
      <c r="V653" s="19" t="n">
        <v>0.0406528012811706</v>
      </c>
      <c r="W653" s="19" t="n">
        <v>0.0371485175582537</v>
      </c>
      <c r="X653" s="19"/>
      <c r="Y653" s="19" t="n">
        <v>0.0420653125419695</v>
      </c>
      <c r="Z653" s="19" t="n">
        <v>0.0900343912225561</v>
      </c>
      <c r="AA653" s="19" t="n">
        <v>0.0751111627735172</v>
      </c>
      <c r="AB653" s="19" t="n">
        <v>0.0869426613339696</v>
      </c>
      <c r="AC653" s="19" t="n">
        <v>0</v>
      </c>
      <c r="AD653" s="19" t="n">
        <v>0.0634829508559207</v>
      </c>
      <c r="AE653" s="19"/>
      <c r="AF653" s="19" t="n">
        <v>0.0470481801780915</v>
      </c>
      <c r="AG653" s="19"/>
      <c r="AH653" s="19" t="n">
        <v>0.0551852657590682</v>
      </c>
      <c r="AI653" s="19"/>
      <c r="AJ653" s="19" t="n">
        <v>0.0354335239194976</v>
      </c>
      <c r="AK653" s="19" t="n">
        <v>0.0643095454062715</v>
      </c>
      <c r="AL653" s="19" t="n">
        <v>0.0893712614172236</v>
      </c>
    </row>
    <row r="654">
      <c r="B654" t="s">
        <v>56</v>
      </c>
      <c r="C654" s="19" t="n">
        <v>0.0678199829205261</v>
      </c>
      <c r="D654" s="19" t="n">
        <v>0.0526744357012129</v>
      </c>
      <c r="E654" s="19" t="n">
        <v>0.0831163203972438</v>
      </c>
      <c r="F654" s="19"/>
      <c r="G654" s="19" t="n">
        <v>0.0413238776919888</v>
      </c>
      <c r="H654" s="19" t="n">
        <v>0.0431739437408581</v>
      </c>
      <c r="I654" s="19" t="n">
        <v>0.0190987020869473</v>
      </c>
      <c r="J654" s="19" t="n">
        <v>0.0882274534649092</v>
      </c>
      <c r="K654" s="19" t="n">
        <v>0.122861161954606</v>
      </c>
      <c r="L654" s="19" t="n">
        <v>0.0762080850099887</v>
      </c>
      <c r="M654" s="19"/>
      <c r="N654" s="19" t="n">
        <v>0.151600306539055</v>
      </c>
      <c r="O654" s="19" t="n">
        <v>0.06907579052868</v>
      </c>
      <c r="P654" s="19" t="n">
        <v>0.0982075444838234</v>
      </c>
      <c r="Q654" s="19" t="n">
        <v>0.0387572391228962</v>
      </c>
      <c r="R654" s="19" t="n">
        <v>0.00661335145371765</v>
      </c>
      <c r="S654" s="19"/>
      <c r="T654" s="19" t="n">
        <v>0.149440904342169</v>
      </c>
      <c r="U654" s="19" t="n">
        <v>0.0677661158426396</v>
      </c>
      <c r="V654" s="19" t="n">
        <v>0.0382954354616229</v>
      </c>
      <c r="W654" s="19" t="n">
        <v>0.0177677136376406</v>
      </c>
      <c r="X654" s="19"/>
      <c r="Y654" s="19" t="n">
        <v>0.0325729918734612</v>
      </c>
      <c r="Z654" s="19" t="n">
        <v>0.0494223742334694</v>
      </c>
      <c r="AA654" s="19" t="n">
        <v>0.0876977442279358</v>
      </c>
      <c r="AB654" s="19" t="n">
        <v>0.120140400054617</v>
      </c>
      <c r="AC654" s="19" t="n">
        <v>0.0740528368046512</v>
      </c>
      <c r="AD654" s="19" t="n">
        <v>0.188976976781386</v>
      </c>
      <c r="AE654" s="19"/>
      <c r="AF654" s="19" t="n">
        <v>0.0659506393112541</v>
      </c>
      <c r="AG654" s="19"/>
      <c r="AH654" s="19" t="n">
        <v>0.0656277756229529</v>
      </c>
      <c r="AI654" s="19"/>
      <c r="AJ654" s="19" t="n">
        <v>0.102316789840996</v>
      </c>
      <c r="AK654" s="19" t="n">
        <v>0.0503631658691622</v>
      </c>
      <c r="AL654" s="19" t="n">
        <v>0.0607058196375652</v>
      </c>
    </row>
    <row r="655">
      <c r="B655" t="s">
        <v>302</v>
      </c>
      <c r="C655" s="19" t="n">
        <v>0.610527305357175</v>
      </c>
      <c r="D655" s="19" t="n">
        <v>0.630072930575521</v>
      </c>
      <c r="E655" s="19" t="n">
        <v>0.592150795033408</v>
      </c>
      <c r="F655" s="19"/>
      <c r="G655" s="19" t="n">
        <v>0.709487533722602</v>
      </c>
      <c r="H655" s="19" t="n">
        <v>0.646089284386391</v>
      </c>
      <c r="I655" s="19" t="n">
        <v>0.637125727078034</v>
      </c>
      <c r="J655" s="19" t="n">
        <v>0.612246348239874</v>
      </c>
      <c r="K655" s="19" t="n">
        <v>0.531134220098374</v>
      </c>
      <c r="L655" s="19" t="n">
        <v>0.581796232693167</v>
      </c>
      <c r="M655" s="19"/>
      <c r="N655" s="19" t="n">
        <v>0.643152405397975</v>
      </c>
      <c r="O655" s="19" t="n">
        <v>0.585983129979998</v>
      </c>
      <c r="P655" s="19" t="n">
        <v>0.520050257149253</v>
      </c>
      <c r="Q655" s="19" t="n">
        <v>0.628677657896994</v>
      </c>
      <c r="R655" s="19" t="n">
        <v>0.758343687394762</v>
      </c>
      <c r="S655" s="19"/>
      <c r="T655" s="19" t="n">
        <v>0.625388957471426</v>
      </c>
      <c r="U655" s="19" t="n">
        <v>0.548147381965076</v>
      </c>
      <c r="V655" s="19" t="n">
        <v>0.638386827396141</v>
      </c>
      <c r="W655" s="19" t="n">
        <v>0.747518235893188</v>
      </c>
      <c r="X655" s="19"/>
      <c r="Y655" s="19" t="n">
        <v>0.67347114358987</v>
      </c>
      <c r="Z655" s="19" t="n">
        <v>0.553507601709514</v>
      </c>
      <c r="AA655" s="19" t="n">
        <v>0.55621537035686</v>
      </c>
      <c r="AB655" s="19" t="n">
        <v>0.534856582852691</v>
      </c>
      <c r="AC655" s="19" t="n">
        <v>0.586346312857266</v>
      </c>
      <c r="AD655" s="19" t="n">
        <v>0.66383048568111</v>
      </c>
      <c r="AE655" s="19"/>
      <c r="AF655" s="19" t="n">
        <v>0.609274654215253</v>
      </c>
      <c r="AG655" s="19"/>
      <c r="AH655" s="19" t="n">
        <v>0.619796849861617</v>
      </c>
      <c r="AI655" s="19"/>
      <c r="AJ655" s="19" t="n">
        <v>0.546401088270801</v>
      </c>
      <c r="AK655" s="19" t="n">
        <v>0.657835208877605</v>
      </c>
      <c r="AL655" s="19" t="n">
        <v>0.539750535939295</v>
      </c>
    </row>
    <row r="656">
      <c r="B656" t="s">
        <v>303</v>
      </c>
      <c r="C656" s="19" t="n">
        <v>0.120863991108414</v>
      </c>
      <c r="D656" s="19" t="n">
        <v>0.111743348061589</v>
      </c>
      <c r="E656" s="19" t="n">
        <v>0.128278170513876</v>
      </c>
      <c r="F656" s="19"/>
      <c r="G656" s="19" t="n">
        <v>0.0636840617719132</v>
      </c>
      <c r="H656" s="19" t="n">
        <v>0.109914014656956</v>
      </c>
      <c r="I656" s="19" t="n">
        <v>0.143684509557377</v>
      </c>
      <c r="J656" s="19" t="n">
        <v>0.0960445119176753</v>
      </c>
      <c r="K656" s="19" t="n">
        <v>0.15006302975555</v>
      </c>
      <c r="L656" s="19" t="n">
        <v>0.132987753940645</v>
      </c>
      <c r="M656" s="19"/>
      <c r="N656" s="19" t="n">
        <v>0.107812052454476</v>
      </c>
      <c r="O656" s="19" t="n">
        <v>0.153339214261099</v>
      </c>
      <c r="P656" s="19" t="n">
        <v>0.118925965328092</v>
      </c>
      <c r="Q656" s="19" t="n">
        <v>0.118658648101876</v>
      </c>
      <c r="R656" s="19" t="n">
        <v>0.0765580320822244</v>
      </c>
      <c r="S656" s="19"/>
      <c r="T656" s="19" t="n">
        <v>0.0816892124699516</v>
      </c>
      <c r="U656" s="19" t="n">
        <v>0.160541357911352</v>
      </c>
      <c r="V656" s="19" t="n">
        <v>0.105767027974041</v>
      </c>
      <c r="W656" s="19" t="n">
        <v>0.0823296419967541</v>
      </c>
      <c r="X656" s="19"/>
      <c r="Y656" s="19" t="n">
        <v>0.0989894666491994</v>
      </c>
      <c r="Z656" s="19" t="n">
        <v>0.178795455336782</v>
      </c>
      <c r="AA656" s="19" t="n">
        <v>0.137547233660653</v>
      </c>
      <c r="AB656" s="19" t="n">
        <v>0.174416360316074</v>
      </c>
      <c r="AC656" s="19" t="n">
        <v>0.0503576415609928</v>
      </c>
      <c r="AD656" s="19" t="n">
        <v>0.099382295348777</v>
      </c>
      <c r="AE656" s="19"/>
      <c r="AF656" s="19" t="n">
        <v>0.109672091119068</v>
      </c>
      <c r="AG656" s="19"/>
      <c r="AH656" s="19" t="n">
        <v>0.11661270266584</v>
      </c>
      <c r="AI656" s="19"/>
      <c r="AJ656" s="19" t="n">
        <v>0.10657173845929</v>
      </c>
      <c r="AK656" s="19" t="n">
        <v>0.116946346808498</v>
      </c>
      <c r="AL656" s="19" t="n">
        <v>0.186852485756692</v>
      </c>
    </row>
    <row r="657">
      <c r="B657" t="s">
        <v>239</v>
      </c>
      <c r="C657" s="19" t="n">
        <v>0.489663314248762</v>
      </c>
      <c r="D657" s="19" t="n">
        <v>0.518329582513932</v>
      </c>
      <c r="E657" s="19" t="n">
        <v>0.463872624519531</v>
      </c>
      <c r="F657" s="19"/>
      <c r="G657" s="19" t="n">
        <v>0.645803471950689</v>
      </c>
      <c r="H657" s="19" t="n">
        <v>0.536175269729435</v>
      </c>
      <c r="I657" s="19" t="n">
        <v>0.493441217520657</v>
      </c>
      <c r="J657" s="19" t="n">
        <v>0.516201836322199</v>
      </c>
      <c r="K657" s="19" t="n">
        <v>0.381071190342824</v>
      </c>
      <c r="L657" s="19" t="n">
        <v>0.448808478752522</v>
      </c>
      <c r="M657" s="19"/>
      <c r="N657" s="19" t="n">
        <v>0.535340352943499</v>
      </c>
      <c r="O657" s="19" t="n">
        <v>0.432643915718899</v>
      </c>
      <c r="P657" s="19" t="n">
        <v>0.401124291821161</v>
      </c>
      <c r="Q657" s="19" t="n">
        <v>0.510019009795118</v>
      </c>
      <c r="R657" s="19" t="n">
        <v>0.681785655312538</v>
      </c>
      <c r="S657" s="19"/>
      <c r="T657" s="19" t="n">
        <v>0.543699745001474</v>
      </c>
      <c r="U657" s="19" t="n">
        <v>0.387606024053724</v>
      </c>
      <c r="V657" s="19" t="n">
        <v>0.532619799422099</v>
      </c>
      <c r="W657" s="19" t="n">
        <v>0.665188593896433</v>
      </c>
      <c r="X657" s="19"/>
      <c r="Y657" s="19" t="n">
        <v>0.574481676940671</v>
      </c>
      <c r="Z657" s="19" t="n">
        <v>0.374712146372732</v>
      </c>
      <c r="AA657" s="19" t="n">
        <v>0.418668136696207</v>
      </c>
      <c r="AB657" s="19" t="n">
        <v>0.360440222536617</v>
      </c>
      <c r="AC657" s="19" t="n">
        <v>0.535988671296273</v>
      </c>
      <c r="AD657" s="19" t="n">
        <v>0.564448190332333</v>
      </c>
      <c r="AE657" s="19"/>
      <c r="AF657" s="19" t="n">
        <v>0.499602563096185</v>
      </c>
      <c r="AG657" s="19"/>
      <c r="AH657" s="19" t="n">
        <v>0.503184147195777</v>
      </c>
      <c r="AI657" s="19"/>
      <c r="AJ657" s="19" t="n">
        <v>0.439829349811511</v>
      </c>
      <c r="AK657" s="19" t="n">
        <v>0.540888862069108</v>
      </c>
      <c r="AL657" s="19" t="n">
        <v>0.352898050182603</v>
      </c>
    </row>
    <row r="658">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row>
    <row r="659">
      <c r="B659" s="7" t="s">
        <v>306</v>
      </c>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row>
    <row r="660">
      <c r="B660" s="26" t="s">
        <v>60</v>
      </c>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9"/>
      <c r="AG660" s="19"/>
      <c r="AH660" s="19"/>
      <c r="AI660" s="19"/>
      <c r="AJ660" s="19"/>
      <c r="AK660" s="19"/>
      <c r="AL660" s="19"/>
    </row>
    <row r="661">
      <c r="B661" t="s">
        <v>297</v>
      </c>
      <c r="C661" s="19" t="n">
        <v>0.171881037987142</v>
      </c>
      <c r="D661" s="19" t="n">
        <v>0.214979978508681</v>
      </c>
      <c r="E661" s="19" t="n">
        <v>0.129065817810359</v>
      </c>
      <c r="F661" s="19"/>
      <c r="G661" s="19" t="n">
        <v>0.2723466950144</v>
      </c>
      <c r="H661" s="19" t="n">
        <v>0.32173040069711</v>
      </c>
      <c r="I661" s="19" t="n">
        <v>0.186629197488298</v>
      </c>
      <c r="J661" s="19" t="n">
        <v>0.228681668954477</v>
      </c>
      <c r="K661" s="19" t="n">
        <v>0.0750432352314501</v>
      </c>
      <c r="L661" s="19" t="n">
        <v>0.0492242771579338</v>
      </c>
      <c r="M661" s="19"/>
      <c r="N661" s="19" t="n">
        <v>0.151078751745973</v>
      </c>
      <c r="O661" s="19" t="n">
        <v>0.175783807135088</v>
      </c>
      <c r="P661" s="19" t="n">
        <v>0.105464928520247</v>
      </c>
      <c r="Q661" s="19" t="n">
        <v>0.175626876584713</v>
      </c>
      <c r="R661" s="19" t="n">
        <v>0.27488073464777</v>
      </c>
      <c r="S661" s="19"/>
      <c r="T661" s="19" t="n">
        <v>0.142901568637999</v>
      </c>
      <c r="U661" s="19" t="n">
        <v>0.111052836345747</v>
      </c>
      <c r="V661" s="19" t="n">
        <v>0.156513571318027</v>
      </c>
      <c r="W661" s="19" t="n">
        <v>0.316974000410266</v>
      </c>
      <c r="X661" s="19"/>
      <c r="Y661" s="19" t="n">
        <v>0.276627454643083</v>
      </c>
      <c r="Z661" s="19" t="n">
        <v>0.0727462274034008</v>
      </c>
      <c r="AA661" s="19" t="n">
        <v>0.0487386856115124</v>
      </c>
      <c r="AB661" s="19" t="n">
        <v>0.149822841135814</v>
      </c>
      <c r="AC661" s="19" t="n">
        <v>0.211463488121742</v>
      </c>
      <c r="AD661" s="19" t="n">
        <v>0</v>
      </c>
      <c r="AE661" s="19"/>
      <c r="AF661" s="19" t="n">
        <v>0.180469834333583</v>
      </c>
      <c r="AG661" s="19"/>
      <c r="AH661" s="19" t="n">
        <v>0.178147846746115</v>
      </c>
      <c r="AI661" s="19"/>
      <c r="AJ661" s="19" t="n">
        <v>0.114546570763274</v>
      </c>
      <c r="AK661" s="19" t="n">
        <v>0.20920658879516</v>
      </c>
      <c r="AL661" s="19" t="n">
        <v>0.136710568461178</v>
      </c>
    </row>
    <row r="662">
      <c r="B662" t="s">
        <v>298</v>
      </c>
      <c r="C662" s="19" t="n">
        <v>0.26091833123539</v>
      </c>
      <c r="D662" s="19" t="n">
        <v>0.279488928643008</v>
      </c>
      <c r="E662" s="19" t="n">
        <v>0.242835029754497</v>
      </c>
      <c r="F662" s="19"/>
      <c r="G662" s="19" t="n">
        <v>0.318809637883143</v>
      </c>
      <c r="H662" s="19" t="n">
        <v>0.305832138789437</v>
      </c>
      <c r="I662" s="19" t="n">
        <v>0.332776543650292</v>
      </c>
      <c r="J662" s="19" t="n">
        <v>0.235896227517757</v>
      </c>
      <c r="K662" s="19" t="n">
        <v>0.198094033840274</v>
      </c>
      <c r="L662" s="19" t="n">
        <v>0.219112232367609</v>
      </c>
      <c r="M662" s="19"/>
      <c r="N662" s="19" t="n">
        <v>0.281966800775712</v>
      </c>
      <c r="O662" s="19" t="n">
        <v>0.236743619590274</v>
      </c>
      <c r="P662" s="19" t="n">
        <v>0.199872868089429</v>
      </c>
      <c r="Q662" s="19" t="n">
        <v>0.320885491320252</v>
      </c>
      <c r="R662" s="19" t="n">
        <v>0.324710200962387</v>
      </c>
      <c r="S662" s="19"/>
      <c r="T662" s="19" t="n">
        <v>0.177322740446524</v>
      </c>
      <c r="U662" s="19" t="n">
        <v>0.227899646112144</v>
      </c>
      <c r="V662" s="19" t="n">
        <v>0.330228653820149</v>
      </c>
      <c r="W662" s="19" t="n">
        <v>0.304402774831279</v>
      </c>
      <c r="X662" s="19"/>
      <c r="Y662" s="19" t="n">
        <v>0.283808813084076</v>
      </c>
      <c r="Z662" s="19" t="n">
        <v>0.379235755110969</v>
      </c>
      <c r="AA662" s="19" t="n">
        <v>0.196043292767585</v>
      </c>
      <c r="AB662" s="19" t="n">
        <v>0.20546597595751</v>
      </c>
      <c r="AC662" s="19" t="n">
        <v>0.375241890608446</v>
      </c>
      <c r="AD662" s="19" t="n">
        <v>0.277787526922628</v>
      </c>
      <c r="AE662" s="19"/>
      <c r="AF662" s="19" t="n">
        <v>0.258646604931187</v>
      </c>
      <c r="AG662" s="19"/>
      <c r="AH662" s="19" t="n">
        <v>0.266535001026703</v>
      </c>
      <c r="AI662" s="19"/>
      <c r="AJ662" s="19" t="n">
        <v>0.28674884386254</v>
      </c>
      <c r="AK662" s="19" t="n">
        <v>0.24877177649909</v>
      </c>
      <c r="AL662" s="19" t="n">
        <v>0.250362952936188</v>
      </c>
    </row>
    <row r="663">
      <c r="B663" t="s">
        <v>299</v>
      </c>
      <c r="C663" s="19" t="n">
        <v>0.275196097769153</v>
      </c>
      <c r="D663" s="19" t="n">
        <v>0.249786241465094</v>
      </c>
      <c r="E663" s="19" t="n">
        <v>0.29922067260494</v>
      </c>
      <c r="F663" s="19"/>
      <c r="G663" s="19" t="n">
        <v>0.245775411484651</v>
      </c>
      <c r="H663" s="19" t="n">
        <v>0.220716027276619</v>
      </c>
      <c r="I663" s="19" t="n">
        <v>0.280412513571514</v>
      </c>
      <c r="J663" s="19" t="n">
        <v>0.257137990089138</v>
      </c>
      <c r="K663" s="19" t="n">
        <v>0.259834941986636</v>
      </c>
      <c r="L663" s="19" t="n">
        <v>0.342742534984008</v>
      </c>
      <c r="M663" s="19"/>
      <c r="N663" s="19" t="n">
        <v>0.216088470433498</v>
      </c>
      <c r="O663" s="19" t="n">
        <v>0.262837394656393</v>
      </c>
      <c r="P663" s="19" t="n">
        <v>0.328393037139558</v>
      </c>
      <c r="Q663" s="19" t="n">
        <v>0.294831528246531</v>
      </c>
      <c r="R663" s="19" t="n">
        <v>0.223137173792882</v>
      </c>
      <c r="S663" s="19"/>
      <c r="T663" s="19" t="n">
        <v>0.314859578350226</v>
      </c>
      <c r="U663" s="19" t="n">
        <v>0.342535124341803</v>
      </c>
      <c r="V663" s="19" t="n">
        <v>0.226825907144215</v>
      </c>
      <c r="W663" s="19" t="n">
        <v>0.231709426338984</v>
      </c>
      <c r="X663" s="19"/>
      <c r="Y663" s="19" t="n">
        <v>0.250881543680199</v>
      </c>
      <c r="Z663" s="19" t="n">
        <v>0.245453167948978</v>
      </c>
      <c r="AA663" s="19" t="n">
        <v>0.338481247415919</v>
      </c>
      <c r="AB663" s="19" t="n">
        <v>0.258153398376399</v>
      </c>
      <c r="AC663" s="19" t="n">
        <v>0.246250270284337</v>
      </c>
      <c r="AD663" s="19" t="n">
        <v>0.260110025063962</v>
      </c>
      <c r="AE663" s="19"/>
      <c r="AF663" s="19" t="n">
        <v>0.266144860503778</v>
      </c>
      <c r="AG663" s="19"/>
      <c r="AH663" s="19" t="n">
        <v>0.275748588676387</v>
      </c>
      <c r="AI663" s="19"/>
      <c r="AJ663" s="19" t="n">
        <v>0.279968895277061</v>
      </c>
      <c r="AK663" s="19" t="n">
        <v>0.263474103218944</v>
      </c>
      <c r="AL663" s="19" t="n">
        <v>0.32683081306243</v>
      </c>
    </row>
    <row r="664">
      <c r="B664" t="s">
        <v>300</v>
      </c>
      <c r="C664" s="19" t="n">
        <v>0.111521147239865</v>
      </c>
      <c r="D664" s="19" t="n">
        <v>0.0835204244604953</v>
      </c>
      <c r="E664" s="19" t="n">
        <v>0.139773565010676</v>
      </c>
      <c r="F664" s="19"/>
      <c r="G664" s="19" t="n">
        <v>0.104193215381579</v>
      </c>
      <c r="H664" s="19" t="n">
        <v>0.0583230401814436</v>
      </c>
      <c r="I664" s="19" t="n">
        <v>0.0774912960126141</v>
      </c>
      <c r="J664" s="19" t="n">
        <v>0.0619911308049043</v>
      </c>
      <c r="K664" s="19" t="n">
        <v>0.174153225577701</v>
      </c>
      <c r="L664" s="19" t="n">
        <v>0.163190072535166</v>
      </c>
      <c r="M664" s="19"/>
      <c r="N664" s="19" t="n">
        <v>0.0707259780526554</v>
      </c>
      <c r="O664" s="19" t="n">
        <v>0.128006932926659</v>
      </c>
      <c r="P664" s="19" t="n">
        <v>0.148738822119615</v>
      </c>
      <c r="Q664" s="19" t="n">
        <v>0.0826735976138723</v>
      </c>
      <c r="R664" s="19" t="n">
        <v>0.0756160751191438</v>
      </c>
      <c r="S664" s="19"/>
      <c r="T664" s="19" t="n">
        <v>0.0890959671713404</v>
      </c>
      <c r="U664" s="19" t="n">
        <v>0.120232955763381</v>
      </c>
      <c r="V664" s="19" t="n">
        <v>0.14302623949651</v>
      </c>
      <c r="W664" s="19" t="n">
        <v>0.0728686325152621</v>
      </c>
      <c r="X664" s="19"/>
      <c r="Y664" s="19" t="n">
        <v>0.0775327716847445</v>
      </c>
      <c r="Z664" s="19" t="n">
        <v>0.105875024276414</v>
      </c>
      <c r="AA664" s="19" t="n">
        <v>0.166040290688301</v>
      </c>
      <c r="AB664" s="19" t="n">
        <v>0.124023688111334</v>
      </c>
      <c r="AC664" s="19" t="n">
        <v>0.0824095520521934</v>
      </c>
      <c r="AD664" s="19" t="n">
        <v>0.123015005762459</v>
      </c>
      <c r="AE664" s="19"/>
      <c r="AF664" s="19" t="n">
        <v>0.11451742993673</v>
      </c>
      <c r="AG664" s="19"/>
      <c r="AH664" s="19" t="n">
        <v>0.101884863683485</v>
      </c>
      <c r="AI664" s="19"/>
      <c r="AJ664" s="19" t="n">
        <v>0.107898463272836</v>
      </c>
      <c r="AK664" s="19" t="n">
        <v>0.106212442104466</v>
      </c>
      <c r="AL664" s="19" t="n">
        <v>0.152647635750413</v>
      </c>
    </row>
    <row r="665">
      <c r="B665" t="s">
        <v>301</v>
      </c>
      <c r="C665" s="19" t="n">
        <v>0.0993321713109013</v>
      </c>
      <c r="D665" s="19" t="n">
        <v>0.11860727799039</v>
      </c>
      <c r="E665" s="19" t="n">
        <v>0.0802278343720416</v>
      </c>
      <c r="F665" s="19"/>
      <c r="G665" s="19" t="n">
        <v>0.023292170944125</v>
      </c>
      <c r="H665" s="19" t="n">
        <v>0.0671555074288154</v>
      </c>
      <c r="I665" s="19" t="n">
        <v>0.0811635579653466</v>
      </c>
      <c r="J665" s="19" t="n">
        <v>0.104445735980227</v>
      </c>
      <c r="K665" s="19" t="n">
        <v>0.15481542112104</v>
      </c>
      <c r="L665" s="19" t="n">
        <v>0.122562478978531</v>
      </c>
      <c r="M665" s="19"/>
      <c r="N665" s="19" t="n">
        <v>0.0866803851747685</v>
      </c>
      <c r="O665" s="19" t="n">
        <v>0.11585950077007</v>
      </c>
      <c r="P665" s="19" t="n">
        <v>0.115461688186563</v>
      </c>
      <c r="Q665" s="19" t="n">
        <v>0.064562584659126</v>
      </c>
      <c r="R665" s="19" t="n">
        <v>0.088165940397654</v>
      </c>
      <c r="S665" s="19"/>
      <c r="T665" s="19" t="n">
        <v>0.0896655593008718</v>
      </c>
      <c r="U665" s="19" t="n">
        <v>0.0999190571725974</v>
      </c>
      <c r="V665" s="19" t="n">
        <v>0.109953533757838</v>
      </c>
      <c r="W665" s="19" t="n">
        <v>0.054822864273812</v>
      </c>
      <c r="X665" s="19"/>
      <c r="Y665" s="19" t="n">
        <v>0.0827112138457596</v>
      </c>
      <c r="Z665" s="19" t="n">
        <v>0.122603916836885</v>
      </c>
      <c r="AA665" s="19" t="n">
        <v>0.135344443134614</v>
      </c>
      <c r="AB665" s="19" t="n">
        <v>0.086224032872522</v>
      </c>
      <c r="AC665" s="19" t="n">
        <v>0.0208699114178933</v>
      </c>
      <c r="AD665" s="19" t="n">
        <v>0.0929155477598243</v>
      </c>
      <c r="AE665" s="19"/>
      <c r="AF665" s="19" t="n">
        <v>0.0975801417975346</v>
      </c>
      <c r="AG665" s="19"/>
      <c r="AH665" s="19" t="n">
        <v>0.0989827089350137</v>
      </c>
      <c r="AI665" s="19"/>
      <c r="AJ665" s="19" t="n">
        <v>0.0797905056133271</v>
      </c>
      <c r="AK665" s="19" t="n">
        <v>0.111304229857211</v>
      </c>
      <c r="AL665" s="19" t="n">
        <v>0.0915842956599013</v>
      </c>
    </row>
    <row r="666">
      <c r="B666" t="s">
        <v>56</v>
      </c>
      <c r="C666" s="19" t="n">
        <v>0.0811512144575482</v>
      </c>
      <c r="D666" s="19" t="n">
        <v>0.053617148932332</v>
      </c>
      <c r="E666" s="19" t="n">
        <v>0.108877080447487</v>
      </c>
      <c r="F666" s="19"/>
      <c r="G666" s="19" t="n">
        <v>0.035582869292103</v>
      </c>
      <c r="H666" s="19" t="n">
        <v>0.0262428856265748</v>
      </c>
      <c r="I666" s="19" t="n">
        <v>0.0415268913119359</v>
      </c>
      <c r="J666" s="19" t="n">
        <v>0.111847246653496</v>
      </c>
      <c r="K666" s="19" t="n">
        <v>0.138059142242898</v>
      </c>
      <c r="L666" s="19" t="n">
        <v>0.103168403976753</v>
      </c>
      <c r="M666" s="19"/>
      <c r="N666" s="19" t="n">
        <v>0.193459613817393</v>
      </c>
      <c r="O666" s="19" t="n">
        <v>0.0807687449215159</v>
      </c>
      <c r="P666" s="19" t="n">
        <v>0.102068655944588</v>
      </c>
      <c r="Q666" s="19" t="n">
        <v>0.0614199215755062</v>
      </c>
      <c r="R666" s="19" t="n">
        <v>0.0134898750801637</v>
      </c>
      <c r="S666" s="19"/>
      <c r="T666" s="19" t="n">
        <v>0.186154586093039</v>
      </c>
      <c r="U666" s="19" t="n">
        <v>0.0983603802643269</v>
      </c>
      <c r="V666" s="19" t="n">
        <v>0.0334520944632607</v>
      </c>
      <c r="W666" s="19" t="n">
        <v>0.0192223016303968</v>
      </c>
      <c r="X666" s="19"/>
      <c r="Y666" s="19" t="n">
        <v>0.0284382030621385</v>
      </c>
      <c r="Z666" s="19" t="n">
        <v>0.0740859084233536</v>
      </c>
      <c r="AA666" s="19" t="n">
        <v>0.115352040382069</v>
      </c>
      <c r="AB666" s="19" t="n">
        <v>0.176310063546421</v>
      </c>
      <c r="AC666" s="19" t="n">
        <v>0.0637648875153885</v>
      </c>
      <c r="AD666" s="19" t="n">
        <v>0.246171894491127</v>
      </c>
      <c r="AE666" s="19"/>
      <c r="AF666" s="19" t="n">
        <v>0.0826411284971875</v>
      </c>
      <c r="AG666" s="19"/>
      <c r="AH666" s="19" t="n">
        <v>0.0787009909322958</v>
      </c>
      <c r="AI666" s="19"/>
      <c r="AJ666" s="19" t="n">
        <v>0.131046721210963</v>
      </c>
      <c r="AK666" s="19" t="n">
        <v>0.0610308595251283</v>
      </c>
      <c r="AL666" s="19" t="n">
        <v>0.0418637341298906</v>
      </c>
    </row>
    <row r="667">
      <c r="B667" t="s">
        <v>302</v>
      </c>
      <c r="C667" s="19" t="n">
        <v>0.432799369222532</v>
      </c>
      <c r="D667" s="19" t="n">
        <v>0.494468907151689</v>
      </c>
      <c r="E667" s="19" t="n">
        <v>0.371900847564856</v>
      </c>
      <c r="F667" s="19"/>
      <c r="G667" s="19" t="n">
        <v>0.591156332897542</v>
      </c>
      <c r="H667" s="19" t="n">
        <v>0.627562539486547</v>
      </c>
      <c r="I667" s="19" t="n">
        <v>0.51940574113859</v>
      </c>
      <c r="J667" s="19" t="n">
        <v>0.464577896472235</v>
      </c>
      <c r="K667" s="19" t="n">
        <v>0.273137269071724</v>
      </c>
      <c r="L667" s="19" t="n">
        <v>0.268336509525542</v>
      </c>
      <c r="M667" s="19"/>
      <c r="N667" s="19" t="n">
        <v>0.433045552521685</v>
      </c>
      <c r="O667" s="19" t="n">
        <v>0.412527426725362</v>
      </c>
      <c r="P667" s="19" t="n">
        <v>0.305337796609676</v>
      </c>
      <c r="Q667" s="19" t="n">
        <v>0.496512367904965</v>
      </c>
      <c r="R667" s="19" t="n">
        <v>0.599590935610157</v>
      </c>
      <c r="S667" s="19"/>
      <c r="T667" s="19" t="n">
        <v>0.320224309084522</v>
      </c>
      <c r="U667" s="19" t="n">
        <v>0.338952482457891</v>
      </c>
      <c r="V667" s="19" t="n">
        <v>0.486742225138176</v>
      </c>
      <c r="W667" s="19" t="n">
        <v>0.621376775241545</v>
      </c>
      <c r="X667" s="19"/>
      <c r="Y667" s="19" t="n">
        <v>0.560436267727158</v>
      </c>
      <c r="Z667" s="19" t="n">
        <v>0.45198198251437</v>
      </c>
      <c r="AA667" s="19" t="n">
        <v>0.244781978379097</v>
      </c>
      <c r="AB667" s="19" t="n">
        <v>0.355288817093324</v>
      </c>
      <c r="AC667" s="19" t="n">
        <v>0.586705378730188</v>
      </c>
      <c r="AD667" s="19" t="n">
        <v>0.277787526922628</v>
      </c>
      <c r="AE667" s="19"/>
      <c r="AF667" s="19" t="n">
        <v>0.43911643926477</v>
      </c>
      <c r="AG667" s="19"/>
      <c r="AH667" s="19" t="n">
        <v>0.444682847772818</v>
      </c>
      <c r="AI667" s="19"/>
      <c r="AJ667" s="19" t="n">
        <v>0.401295414625813</v>
      </c>
      <c r="AK667" s="19" t="n">
        <v>0.45797836529425</v>
      </c>
      <c r="AL667" s="19" t="n">
        <v>0.387073521397365</v>
      </c>
    </row>
    <row r="668">
      <c r="B668" t="s">
        <v>303</v>
      </c>
      <c r="C668" s="19" t="n">
        <v>0.210853318550767</v>
      </c>
      <c r="D668" s="19" t="n">
        <v>0.202127702450886</v>
      </c>
      <c r="E668" s="19" t="n">
        <v>0.220001399382718</v>
      </c>
      <c r="F668" s="19"/>
      <c r="G668" s="19" t="n">
        <v>0.127485386325704</v>
      </c>
      <c r="H668" s="19" t="n">
        <v>0.125478547610259</v>
      </c>
      <c r="I668" s="19" t="n">
        <v>0.158654853977961</v>
      </c>
      <c r="J668" s="19" t="n">
        <v>0.166436866785132</v>
      </c>
      <c r="K668" s="19" t="n">
        <v>0.328968646698741</v>
      </c>
      <c r="L668" s="19" t="n">
        <v>0.285752551513697</v>
      </c>
      <c r="M668" s="19"/>
      <c r="N668" s="19" t="n">
        <v>0.157406363227424</v>
      </c>
      <c r="O668" s="19" t="n">
        <v>0.243866433696729</v>
      </c>
      <c r="P668" s="19" t="n">
        <v>0.264200510306178</v>
      </c>
      <c r="Q668" s="19" t="n">
        <v>0.147236182272998</v>
      </c>
      <c r="R668" s="19" t="n">
        <v>0.163782015516798</v>
      </c>
      <c r="S668" s="19"/>
      <c r="T668" s="19" t="n">
        <v>0.178761526472212</v>
      </c>
      <c r="U668" s="19" t="n">
        <v>0.220152012935979</v>
      </c>
      <c r="V668" s="19" t="n">
        <v>0.252979773254348</v>
      </c>
      <c r="W668" s="19" t="n">
        <v>0.127691496789074</v>
      </c>
      <c r="X668" s="19"/>
      <c r="Y668" s="19" t="n">
        <v>0.160243985530504</v>
      </c>
      <c r="Z668" s="19" t="n">
        <v>0.228478941113299</v>
      </c>
      <c r="AA668" s="19" t="n">
        <v>0.301384733822915</v>
      </c>
      <c r="AB668" s="19" t="n">
        <v>0.210247720983856</v>
      </c>
      <c r="AC668" s="19" t="n">
        <v>0.103279463470087</v>
      </c>
      <c r="AD668" s="19" t="n">
        <v>0.215930553522283</v>
      </c>
      <c r="AE668" s="19"/>
      <c r="AF668" s="19" t="n">
        <v>0.212097571734264</v>
      </c>
      <c r="AG668" s="19"/>
      <c r="AH668" s="19" t="n">
        <v>0.200867572618499</v>
      </c>
      <c r="AI668" s="19"/>
      <c r="AJ668" s="19" t="n">
        <v>0.187688968886163</v>
      </c>
      <c r="AK668" s="19" t="n">
        <v>0.217516671961678</v>
      </c>
      <c r="AL668" s="19" t="n">
        <v>0.244231931410314</v>
      </c>
    </row>
    <row r="669">
      <c r="B669" t="s">
        <v>239</v>
      </c>
      <c r="C669" s="19" t="n">
        <v>0.221946050671765</v>
      </c>
      <c r="D669" s="19" t="n">
        <v>0.292341204700803</v>
      </c>
      <c r="E669" s="19" t="n">
        <v>0.151899448182138</v>
      </c>
      <c r="F669" s="19"/>
      <c r="G669" s="19" t="n">
        <v>0.463670946571839</v>
      </c>
      <c r="H669" s="19" t="n">
        <v>0.502083991876288</v>
      </c>
      <c r="I669" s="19" t="n">
        <v>0.360750887160629</v>
      </c>
      <c r="J669" s="19" t="n">
        <v>0.298141029687103</v>
      </c>
      <c r="K669" s="19" t="n">
        <v>-0.0558313776270172</v>
      </c>
      <c r="L669" s="19" t="n">
        <v>-0.0174160419881544</v>
      </c>
      <c r="M669" s="19"/>
      <c r="N669" s="19" t="n">
        <v>0.275639189294261</v>
      </c>
      <c r="O669" s="19" t="n">
        <v>0.168660993028633</v>
      </c>
      <c r="P669" s="19" t="n">
        <v>0.041137286303498</v>
      </c>
      <c r="Q669" s="19" t="n">
        <v>0.349276185631967</v>
      </c>
      <c r="R669" s="19" t="n">
        <v>0.435808920093359</v>
      </c>
      <c r="S669" s="19"/>
      <c r="T669" s="19" t="n">
        <v>0.14146278261231</v>
      </c>
      <c r="U669" s="19" t="n">
        <v>0.118800469521912</v>
      </c>
      <c r="V669" s="19" t="n">
        <v>0.233762451883828</v>
      </c>
      <c r="W669" s="19" t="n">
        <v>0.493685278452471</v>
      </c>
      <c r="X669" s="19"/>
      <c r="Y669" s="19" t="n">
        <v>0.400192282196654</v>
      </c>
      <c r="Z669" s="19" t="n">
        <v>0.223503041401071</v>
      </c>
      <c r="AA669" s="19" t="n">
        <v>-0.0566027554438177</v>
      </c>
      <c r="AB669" s="19" t="n">
        <v>0.145041096109468</v>
      </c>
      <c r="AC669" s="19" t="n">
        <v>0.483425915260101</v>
      </c>
      <c r="AD669" s="19" t="n">
        <v>0.061856973400345</v>
      </c>
      <c r="AE669" s="19"/>
      <c r="AF669" s="19" t="n">
        <v>0.227018867530506</v>
      </c>
      <c r="AG669" s="19"/>
      <c r="AH669" s="19" t="n">
        <v>0.243815275154319</v>
      </c>
      <c r="AI669" s="19"/>
      <c r="AJ669" s="19" t="n">
        <v>0.21360644573965</v>
      </c>
      <c r="AK669" s="19" t="n">
        <v>0.240461693332572</v>
      </c>
      <c r="AL669" s="19" t="n">
        <v>0.142841589987051</v>
      </c>
    </row>
    <row r="670">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row>
    <row r="671">
      <c r="B671" s="7" t="s">
        <v>307</v>
      </c>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row>
    <row r="672">
      <c r="B672" s="26" t="s">
        <v>60</v>
      </c>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19"/>
      <c r="AK672" s="19"/>
      <c r="AL672" s="19"/>
    </row>
    <row r="673">
      <c r="B673" t="s">
        <v>297</v>
      </c>
      <c r="C673" s="19" t="n">
        <v>0.285990786313908</v>
      </c>
      <c r="D673" s="19" t="n">
        <v>0.310672980759703</v>
      </c>
      <c r="E673" s="19" t="n">
        <v>0.261837486119813</v>
      </c>
      <c r="F673" s="19"/>
      <c r="G673" s="19" t="n">
        <v>0.262418207133741</v>
      </c>
      <c r="H673" s="19" t="n">
        <v>0.326926412390649</v>
      </c>
      <c r="I673" s="19" t="n">
        <v>0.297330613281744</v>
      </c>
      <c r="J673" s="19" t="n">
        <v>0.325648399181405</v>
      </c>
      <c r="K673" s="19" t="n">
        <v>0.296675528428074</v>
      </c>
      <c r="L673" s="19" t="n">
        <v>0.226704682284285</v>
      </c>
      <c r="M673" s="19"/>
      <c r="N673" s="19" t="n">
        <v>0.312728391158631</v>
      </c>
      <c r="O673" s="19" t="n">
        <v>0.227423075845435</v>
      </c>
      <c r="P673" s="19" t="n">
        <v>0.290240623606905</v>
      </c>
      <c r="Q673" s="19" t="n">
        <v>0.341496935784585</v>
      </c>
      <c r="R673" s="19" t="n">
        <v>0.309569507790525</v>
      </c>
      <c r="S673" s="19"/>
      <c r="T673" s="19" t="n">
        <v>0.256060149401676</v>
      </c>
      <c r="U673" s="19" t="n">
        <v>0.223501393864404</v>
      </c>
      <c r="V673" s="19" t="n">
        <v>0.369101514972551</v>
      </c>
      <c r="W673" s="19" t="n">
        <v>0.338797844165765</v>
      </c>
      <c r="X673" s="19"/>
      <c r="Y673" s="19" t="n">
        <v>0.308863407359</v>
      </c>
      <c r="Z673" s="19" t="n">
        <v>0.320819014134792</v>
      </c>
      <c r="AA673" s="19" t="n">
        <v>0.229340982508218</v>
      </c>
      <c r="AB673" s="19" t="n">
        <v>0.334730908043517</v>
      </c>
      <c r="AC673" s="19" t="n">
        <v>0.211113285289472</v>
      </c>
      <c r="AD673" s="19" t="n">
        <v>0.278252570159696</v>
      </c>
      <c r="AE673" s="19"/>
      <c r="AF673" s="19" t="n">
        <v>0.295285899345957</v>
      </c>
      <c r="AG673" s="19"/>
      <c r="AH673" s="19" t="n">
        <v>0.295920228359719</v>
      </c>
      <c r="AI673" s="19"/>
      <c r="AJ673" s="19" t="n">
        <v>0.256751774155033</v>
      </c>
      <c r="AK673" s="19" t="n">
        <v>0.311171926582366</v>
      </c>
      <c r="AL673" s="19" t="n">
        <v>0.233305540168021</v>
      </c>
    </row>
    <row r="674">
      <c r="B674" t="s">
        <v>298</v>
      </c>
      <c r="C674" s="19" t="n">
        <v>0.366681481168845</v>
      </c>
      <c r="D674" s="19" t="n">
        <v>0.352774067680423</v>
      </c>
      <c r="E674" s="19" t="n">
        <v>0.381322045647565</v>
      </c>
      <c r="F674" s="19"/>
      <c r="G674" s="19" t="n">
        <v>0.320756452245197</v>
      </c>
      <c r="H674" s="19" t="n">
        <v>0.349709091536122</v>
      </c>
      <c r="I674" s="19" t="n">
        <v>0.383969769189007</v>
      </c>
      <c r="J674" s="19" t="n">
        <v>0.381730098087812</v>
      </c>
      <c r="K674" s="19" t="n">
        <v>0.317127534814208</v>
      </c>
      <c r="L674" s="19" t="n">
        <v>0.409060352160179</v>
      </c>
      <c r="M674" s="19"/>
      <c r="N674" s="19" t="n">
        <v>0.285482090557377</v>
      </c>
      <c r="O674" s="19" t="n">
        <v>0.346360214991696</v>
      </c>
      <c r="P674" s="19" t="n">
        <v>0.331892359405243</v>
      </c>
      <c r="Q674" s="19" t="n">
        <v>0.401464995370433</v>
      </c>
      <c r="R674" s="19" t="n">
        <v>0.460455942793149</v>
      </c>
      <c r="S674" s="19"/>
      <c r="T674" s="19" t="n">
        <v>0.320253457768942</v>
      </c>
      <c r="U674" s="19" t="n">
        <v>0.376204586351457</v>
      </c>
      <c r="V674" s="19" t="n">
        <v>0.377791084124335</v>
      </c>
      <c r="W674" s="19" t="n">
        <v>0.394675580071149</v>
      </c>
      <c r="X674" s="19"/>
      <c r="Y674" s="19" t="n">
        <v>0.375573027148893</v>
      </c>
      <c r="Z674" s="19" t="n">
        <v>0.338966310128883</v>
      </c>
      <c r="AA674" s="19" t="n">
        <v>0.392730894902994</v>
      </c>
      <c r="AB674" s="19" t="n">
        <v>0.352799733459274</v>
      </c>
      <c r="AC674" s="19" t="n">
        <v>0.275829284372883</v>
      </c>
      <c r="AD674" s="19" t="n">
        <v>0.327912302958092</v>
      </c>
      <c r="AE674" s="19"/>
      <c r="AF674" s="19" t="n">
        <v>0.360029727546131</v>
      </c>
      <c r="AG674" s="19"/>
      <c r="AH674" s="19" t="n">
        <v>0.367757561167996</v>
      </c>
      <c r="AI674" s="19"/>
      <c r="AJ674" s="19" t="n">
        <v>0.377125747665699</v>
      </c>
      <c r="AK674" s="19" t="n">
        <v>0.35013509360939</v>
      </c>
      <c r="AL674" s="19" t="n">
        <v>0.428196431865603</v>
      </c>
    </row>
    <row r="675">
      <c r="B675" t="s">
        <v>299</v>
      </c>
      <c r="C675" s="19" t="n">
        <v>0.191841908632061</v>
      </c>
      <c r="D675" s="19" t="n">
        <v>0.198381151786636</v>
      </c>
      <c r="E675" s="19" t="n">
        <v>0.183715946107463</v>
      </c>
      <c r="F675" s="19"/>
      <c r="G675" s="19" t="n">
        <v>0.288462428495376</v>
      </c>
      <c r="H675" s="19" t="n">
        <v>0.187468210860672</v>
      </c>
      <c r="I675" s="19" t="n">
        <v>0.243784758816333</v>
      </c>
      <c r="J675" s="19" t="n">
        <v>0.153264743619392</v>
      </c>
      <c r="K675" s="19" t="n">
        <v>0.155793628616446</v>
      </c>
      <c r="L675" s="19" t="n">
        <v>0.171090355117682</v>
      </c>
      <c r="M675" s="19"/>
      <c r="N675" s="19" t="n">
        <v>0.148905212189295</v>
      </c>
      <c r="O675" s="19" t="n">
        <v>0.218852205532893</v>
      </c>
      <c r="P675" s="19" t="n">
        <v>0.237465414506712</v>
      </c>
      <c r="Q675" s="19" t="n">
        <v>0.155864666666981</v>
      </c>
      <c r="R675" s="19" t="n">
        <v>0.133158928007931</v>
      </c>
      <c r="S675" s="19"/>
      <c r="T675" s="19" t="n">
        <v>0.22824842366832</v>
      </c>
      <c r="U675" s="19" t="n">
        <v>0.227345149883798</v>
      </c>
      <c r="V675" s="19" t="n">
        <v>0.137018729428853</v>
      </c>
      <c r="W675" s="19" t="n">
        <v>0.168968234916031</v>
      </c>
      <c r="X675" s="19"/>
      <c r="Y675" s="19" t="n">
        <v>0.203528239194786</v>
      </c>
      <c r="Z675" s="19" t="n">
        <v>0.238510359007484</v>
      </c>
      <c r="AA675" s="19" t="n">
        <v>0.173234863854882</v>
      </c>
      <c r="AB675" s="19" t="n">
        <v>0.0987125843410032</v>
      </c>
      <c r="AC675" s="19" t="n">
        <v>0.338040644605598</v>
      </c>
      <c r="AD675" s="19" t="n">
        <v>0.169322731948186</v>
      </c>
      <c r="AE675" s="19"/>
      <c r="AF675" s="19" t="n">
        <v>0.198062954922946</v>
      </c>
      <c r="AG675" s="19"/>
      <c r="AH675" s="19" t="n">
        <v>0.189639381579238</v>
      </c>
      <c r="AI675" s="19"/>
      <c r="AJ675" s="19" t="n">
        <v>0.17452379407733</v>
      </c>
      <c r="AK675" s="19" t="n">
        <v>0.199460924426865</v>
      </c>
      <c r="AL675" s="19" t="n">
        <v>0.201885151474501</v>
      </c>
    </row>
    <row r="676">
      <c r="B676" t="s">
        <v>300</v>
      </c>
      <c r="C676" s="19" t="n">
        <v>0.0575656485680247</v>
      </c>
      <c r="D676" s="19" t="n">
        <v>0.0460176013572304</v>
      </c>
      <c r="E676" s="19" t="n">
        <v>0.0692401070887641</v>
      </c>
      <c r="F676" s="19"/>
      <c r="G676" s="19" t="n">
        <v>0.0927800428335825</v>
      </c>
      <c r="H676" s="19" t="n">
        <v>0.0709425325765839</v>
      </c>
      <c r="I676" s="19" t="n">
        <v>0.030477573301385</v>
      </c>
      <c r="J676" s="19" t="n">
        <v>0.0308480539694882</v>
      </c>
      <c r="K676" s="19" t="n">
        <v>0.0422981347193472</v>
      </c>
      <c r="L676" s="19" t="n">
        <v>0.0809116678322729</v>
      </c>
      <c r="M676" s="19"/>
      <c r="N676" s="19" t="n">
        <v>0.0250973513949367</v>
      </c>
      <c r="O676" s="19" t="n">
        <v>0.10353590187777</v>
      </c>
      <c r="P676" s="19" t="n">
        <v>0.0276698019684671</v>
      </c>
      <c r="Q676" s="19" t="n">
        <v>0.0384950713313965</v>
      </c>
      <c r="R676" s="19" t="n">
        <v>0.060633574084633</v>
      </c>
      <c r="S676" s="19"/>
      <c r="T676" s="19" t="n">
        <v>0.0504396096713172</v>
      </c>
      <c r="U676" s="19" t="n">
        <v>0.0455422850759037</v>
      </c>
      <c r="V676" s="19" t="n">
        <v>0.061248960023399</v>
      </c>
      <c r="W676" s="19" t="n">
        <v>0.0717209094961284</v>
      </c>
      <c r="X676" s="19"/>
      <c r="Y676" s="19" t="n">
        <v>0.0573893501416561</v>
      </c>
      <c r="Z676" s="19" t="n">
        <v>0.0125968278572526</v>
      </c>
      <c r="AA676" s="19" t="n">
        <v>0.0740483100800506</v>
      </c>
      <c r="AB676" s="19" t="n">
        <v>0.0343949044472489</v>
      </c>
      <c r="AC676" s="19" t="n">
        <v>0.111251898216659</v>
      </c>
      <c r="AD676" s="19" t="n">
        <v>0</v>
      </c>
      <c r="AE676" s="19"/>
      <c r="AF676" s="19" t="n">
        <v>0.0542462534989637</v>
      </c>
      <c r="AG676" s="19"/>
      <c r="AH676" s="19" t="n">
        <v>0.053588460475313</v>
      </c>
      <c r="AI676" s="19"/>
      <c r="AJ676" s="19" t="n">
        <v>0.0700969720247522</v>
      </c>
      <c r="AK676" s="19" t="n">
        <v>0.0525655730904052</v>
      </c>
      <c r="AL676" s="19" t="n">
        <v>0.0473978812424884</v>
      </c>
    </row>
    <row r="677">
      <c r="B677" t="s">
        <v>301</v>
      </c>
      <c r="C677" s="19" t="n">
        <v>0.0343807584175723</v>
      </c>
      <c r="D677" s="19" t="n">
        <v>0.0539003633718614</v>
      </c>
      <c r="E677" s="19" t="n">
        <v>0.0149047386051806</v>
      </c>
      <c r="F677" s="19"/>
      <c r="G677" s="19" t="n">
        <v>0</v>
      </c>
      <c r="H677" s="19" t="n">
        <v>0.0350559123854968</v>
      </c>
      <c r="I677" s="19" t="n">
        <v>0.0236417013359376</v>
      </c>
      <c r="J677" s="19" t="n">
        <v>0.0302702283884081</v>
      </c>
      <c r="K677" s="19" t="n">
        <v>0.0611222946492718</v>
      </c>
      <c r="L677" s="19" t="n">
        <v>0.0396446115734649</v>
      </c>
      <c r="M677" s="19"/>
      <c r="N677" s="19" t="n">
        <v>0.0914509821129033</v>
      </c>
      <c r="O677" s="19" t="n">
        <v>0.0344810410404628</v>
      </c>
      <c r="P677" s="19" t="n">
        <v>0.0271274254622562</v>
      </c>
      <c r="Q677" s="19" t="n">
        <v>0.0206312184724638</v>
      </c>
      <c r="R677" s="19" t="n">
        <v>0.031146705324085</v>
      </c>
      <c r="S677" s="19"/>
      <c r="T677" s="19" t="n">
        <v>0.0127522161506144</v>
      </c>
      <c r="U677" s="19" t="n">
        <v>0.0479171592773292</v>
      </c>
      <c r="V677" s="19" t="n">
        <v>0.032862051816192</v>
      </c>
      <c r="W677" s="19" t="n">
        <v>0.0144709592198421</v>
      </c>
      <c r="X677" s="19"/>
      <c r="Y677" s="19" t="n">
        <v>0.0303640540100227</v>
      </c>
      <c r="Z677" s="19" t="n">
        <v>0.0203911381027079</v>
      </c>
      <c r="AA677" s="19" t="n">
        <v>0.0430317951790191</v>
      </c>
      <c r="AB677" s="19" t="n">
        <v>0.0480442113189024</v>
      </c>
      <c r="AC677" s="19" t="n">
        <v>0</v>
      </c>
      <c r="AD677" s="19" t="n">
        <v>0.0634829508559207</v>
      </c>
      <c r="AE677" s="19"/>
      <c r="AF677" s="19" t="n">
        <v>0.0354189853430379</v>
      </c>
      <c r="AG677" s="19"/>
      <c r="AH677" s="19" t="n">
        <v>0.0329590450253609</v>
      </c>
      <c r="AI677" s="19"/>
      <c r="AJ677" s="19" t="n">
        <v>0.0282376634042834</v>
      </c>
      <c r="AK677" s="19" t="n">
        <v>0.0351397712356992</v>
      </c>
      <c r="AL677" s="19" t="n">
        <v>0.0489321793039236</v>
      </c>
    </row>
    <row r="678">
      <c r="B678" t="s">
        <v>56</v>
      </c>
      <c r="C678" s="19" t="n">
        <v>0.0635394168995896</v>
      </c>
      <c r="D678" s="19" t="n">
        <v>0.038253835044146</v>
      </c>
      <c r="E678" s="19" t="n">
        <v>0.0889796764312154</v>
      </c>
      <c r="F678" s="19"/>
      <c r="G678" s="19" t="n">
        <v>0.035582869292103</v>
      </c>
      <c r="H678" s="19" t="n">
        <v>0.0298978402504759</v>
      </c>
      <c r="I678" s="19" t="n">
        <v>0.0207955840755931</v>
      </c>
      <c r="J678" s="19" t="n">
        <v>0.0782384767534941</v>
      </c>
      <c r="K678" s="19" t="n">
        <v>0.126982878772653</v>
      </c>
      <c r="L678" s="19" t="n">
        <v>0.0725883310321165</v>
      </c>
      <c r="M678" s="19"/>
      <c r="N678" s="19" t="n">
        <v>0.136335972586857</v>
      </c>
      <c r="O678" s="19" t="n">
        <v>0.0693475607117427</v>
      </c>
      <c r="P678" s="19" t="n">
        <v>0.0856043750504163</v>
      </c>
      <c r="Q678" s="19" t="n">
        <v>0.0420471123741411</v>
      </c>
      <c r="R678" s="19" t="n">
        <v>0.00503534199967797</v>
      </c>
      <c r="S678" s="19"/>
      <c r="T678" s="19" t="n">
        <v>0.132246143339131</v>
      </c>
      <c r="U678" s="19" t="n">
        <v>0.0794894255471079</v>
      </c>
      <c r="V678" s="19" t="n">
        <v>0.0219776596346707</v>
      </c>
      <c r="W678" s="19" t="n">
        <v>0.0113664721310843</v>
      </c>
      <c r="X678" s="19"/>
      <c r="Y678" s="19" t="n">
        <v>0.0242819221456418</v>
      </c>
      <c r="Z678" s="19" t="n">
        <v>0.0687163507688815</v>
      </c>
      <c r="AA678" s="19" t="n">
        <v>0.0876131534748363</v>
      </c>
      <c r="AB678" s="19" t="n">
        <v>0.131317658390055</v>
      </c>
      <c r="AC678" s="19" t="n">
        <v>0.0637648875153885</v>
      </c>
      <c r="AD678" s="19" t="n">
        <v>0.161029444078105</v>
      </c>
      <c r="AE678" s="19"/>
      <c r="AF678" s="19" t="n">
        <v>0.0569561793429639</v>
      </c>
      <c r="AG678" s="19"/>
      <c r="AH678" s="19" t="n">
        <v>0.0601353233923734</v>
      </c>
      <c r="AI678" s="19"/>
      <c r="AJ678" s="19" t="n">
        <v>0.093264048672902</v>
      </c>
      <c r="AK678" s="19" t="n">
        <v>0.0515267110552741</v>
      </c>
      <c r="AL678" s="19" t="n">
        <v>0.0402828159454635</v>
      </c>
    </row>
    <row r="679">
      <c r="B679" t="s">
        <v>302</v>
      </c>
      <c r="C679" s="19" t="n">
        <v>0.652672267482753</v>
      </c>
      <c r="D679" s="19" t="n">
        <v>0.663447048440126</v>
      </c>
      <c r="E679" s="19" t="n">
        <v>0.643159531767377</v>
      </c>
      <c r="F679" s="19"/>
      <c r="G679" s="19" t="n">
        <v>0.583174659378938</v>
      </c>
      <c r="H679" s="19" t="n">
        <v>0.676635503926771</v>
      </c>
      <c r="I679" s="19" t="n">
        <v>0.681300382470751</v>
      </c>
      <c r="J679" s="19" t="n">
        <v>0.707378497269217</v>
      </c>
      <c r="K679" s="19" t="n">
        <v>0.613803063242282</v>
      </c>
      <c r="L679" s="19" t="n">
        <v>0.635765034444464</v>
      </c>
      <c r="M679" s="19"/>
      <c r="N679" s="19" t="n">
        <v>0.598210481716008</v>
      </c>
      <c r="O679" s="19" t="n">
        <v>0.573783290837131</v>
      </c>
      <c r="P679" s="19" t="n">
        <v>0.622132983012148</v>
      </c>
      <c r="Q679" s="19" t="n">
        <v>0.742961931155018</v>
      </c>
      <c r="R679" s="19" t="n">
        <v>0.770025450583673</v>
      </c>
      <c r="S679" s="19"/>
      <c r="T679" s="19" t="n">
        <v>0.576313607170618</v>
      </c>
      <c r="U679" s="19" t="n">
        <v>0.599705980215861</v>
      </c>
      <c r="V679" s="19" t="n">
        <v>0.746892599096885</v>
      </c>
      <c r="W679" s="19" t="n">
        <v>0.733473424236915</v>
      </c>
      <c r="X679" s="19"/>
      <c r="Y679" s="19" t="n">
        <v>0.684436434507893</v>
      </c>
      <c r="Z679" s="19" t="n">
        <v>0.659785324263675</v>
      </c>
      <c r="AA679" s="19" t="n">
        <v>0.622071877411212</v>
      </c>
      <c r="AB679" s="19" t="n">
        <v>0.687530641502791</v>
      </c>
      <c r="AC679" s="19" t="n">
        <v>0.486942569662355</v>
      </c>
      <c r="AD679" s="19" t="n">
        <v>0.606164873117788</v>
      </c>
      <c r="AE679" s="19"/>
      <c r="AF679" s="19" t="n">
        <v>0.655315626892088</v>
      </c>
      <c r="AG679" s="19"/>
      <c r="AH679" s="19" t="n">
        <v>0.663677789527714</v>
      </c>
      <c r="AI679" s="19"/>
      <c r="AJ679" s="19" t="n">
        <v>0.633877521820732</v>
      </c>
      <c r="AK679" s="19" t="n">
        <v>0.661307020191756</v>
      </c>
      <c r="AL679" s="19" t="n">
        <v>0.661501972033624</v>
      </c>
    </row>
    <row r="680">
      <c r="B680" t="s">
        <v>303</v>
      </c>
      <c r="C680" s="19" t="n">
        <v>0.091946406985597</v>
      </c>
      <c r="D680" s="19" t="n">
        <v>0.0999179647290917</v>
      </c>
      <c r="E680" s="19" t="n">
        <v>0.0841448456939446</v>
      </c>
      <c r="F680" s="19"/>
      <c r="G680" s="19" t="n">
        <v>0.0927800428335825</v>
      </c>
      <c r="H680" s="19" t="n">
        <v>0.105998444962081</v>
      </c>
      <c r="I680" s="19" t="n">
        <v>0.0541192746373226</v>
      </c>
      <c r="J680" s="19" t="n">
        <v>0.0611182823578963</v>
      </c>
      <c r="K680" s="19" t="n">
        <v>0.103420429368619</v>
      </c>
      <c r="L680" s="19" t="n">
        <v>0.120556279405738</v>
      </c>
      <c r="M680" s="19"/>
      <c r="N680" s="19" t="n">
        <v>0.11654833350784</v>
      </c>
      <c r="O680" s="19" t="n">
        <v>0.138016942918233</v>
      </c>
      <c r="P680" s="19" t="n">
        <v>0.0547972274307232</v>
      </c>
      <c r="Q680" s="19" t="n">
        <v>0.0591262898038602</v>
      </c>
      <c r="R680" s="19" t="n">
        <v>0.0917802794087181</v>
      </c>
      <c r="S680" s="19"/>
      <c r="T680" s="19" t="n">
        <v>0.0631918258219316</v>
      </c>
      <c r="U680" s="19" t="n">
        <v>0.0934594443532329</v>
      </c>
      <c r="V680" s="19" t="n">
        <v>0.094111011839591</v>
      </c>
      <c r="W680" s="19" t="n">
        <v>0.0861918687159705</v>
      </c>
      <c r="X680" s="19"/>
      <c r="Y680" s="19" t="n">
        <v>0.0877534041516788</v>
      </c>
      <c r="Z680" s="19" t="n">
        <v>0.0329879659599605</v>
      </c>
      <c r="AA680" s="19" t="n">
        <v>0.11708010525907</v>
      </c>
      <c r="AB680" s="19" t="n">
        <v>0.0824391157661513</v>
      </c>
      <c r="AC680" s="19" t="n">
        <v>0.111251898216659</v>
      </c>
      <c r="AD680" s="19" t="n">
        <v>0.0634829508559207</v>
      </c>
      <c r="AE680" s="19"/>
      <c r="AF680" s="19" t="n">
        <v>0.0896652388420016</v>
      </c>
      <c r="AG680" s="19"/>
      <c r="AH680" s="19" t="n">
        <v>0.0865475055006739</v>
      </c>
      <c r="AI680" s="19"/>
      <c r="AJ680" s="19" t="n">
        <v>0.0983346354290357</v>
      </c>
      <c r="AK680" s="19" t="n">
        <v>0.0877053443261044</v>
      </c>
      <c r="AL680" s="19" t="n">
        <v>0.096330060546412</v>
      </c>
    </row>
    <row r="681">
      <c r="B681" t="s">
        <v>239</v>
      </c>
      <c r="C681" s="19" t="n">
        <v>0.560725860497156</v>
      </c>
      <c r="D681" s="19" t="n">
        <v>0.563529083711035</v>
      </c>
      <c r="E681" s="19" t="n">
        <v>0.559014686073433</v>
      </c>
      <c r="F681" s="19"/>
      <c r="G681" s="19" t="n">
        <v>0.490394616545356</v>
      </c>
      <c r="H681" s="19" t="n">
        <v>0.57063705896469</v>
      </c>
      <c r="I681" s="19" t="n">
        <v>0.627181107833429</v>
      </c>
      <c r="J681" s="19" t="n">
        <v>0.646260214911321</v>
      </c>
      <c r="K681" s="19" t="n">
        <v>0.510382633873663</v>
      </c>
      <c r="L681" s="19" t="n">
        <v>0.515208755038726</v>
      </c>
      <c r="M681" s="19"/>
      <c r="N681" s="19" t="n">
        <v>0.481662148208168</v>
      </c>
      <c r="O681" s="19" t="n">
        <v>0.435766347918898</v>
      </c>
      <c r="P681" s="19" t="n">
        <v>0.567335755581425</v>
      </c>
      <c r="Q681" s="19" t="n">
        <v>0.683835641351158</v>
      </c>
      <c r="R681" s="19" t="n">
        <v>0.678245171174955</v>
      </c>
      <c r="S681" s="19"/>
      <c r="T681" s="19" t="n">
        <v>0.513121781348686</v>
      </c>
      <c r="U681" s="19" t="n">
        <v>0.506246535862628</v>
      </c>
      <c r="V681" s="19" t="n">
        <v>0.652781587257294</v>
      </c>
      <c r="W681" s="19" t="n">
        <v>0.647281555520944</v>
      </c>
      <c r="X681" s="19"/>
      <c r="Y681" s="19" t="n">
        <v>0.596683030356215</v>
      </c>
      <c r="Z681" s="19" t="n">
        <v>0.626797358303714</v>
      </c>
      <c r="AA681" s="19" t="n">
        <v>0.504991772152142</v>
      </c>
      <c r="AB681" s="19" t="n">
        <v>0.605091525736639</v>
      </c>
      <c r="AC681" s="19" t="n">
        <v>0.375690671445696</v>
      </c>
      <c r="AD681" s="19" t="n">
        <v>0.542681922261867</v>
      </c>
      <c r="AE681" s="19"/>
      <c r="AF681" s="19" t="n">
        <v>0.565650388050086</v>
      </c>
      <c r="AG681" s="19"/>
      <c r="AH681" s="19" t="n">
        <v>0.57713028402704</v>
      </c>
      <c r="AI681" s="19"/>
      <c r="AJ681" s="19" t="n">
        <v>0.535542886391697</v>
      </c>
      <c r="AK681" s="19" t="n">
        <v>0.573601675865652</v>
      </c>
      <c r="AL681" s="19" t="n">
        <v>0.565171911487212</v>
      </c>
    </row>
    <row r="682">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row>
    <row r="683">
      <c r="B683" s="7" t="s">
        <v>308</v>
      </c>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19"/>
      <c r="AK683" s="19"/>
      <c r="AL683" s="19"/>
    </row>
    <row r="684">
      <c r="B684" s="26" t="s">
        <v>60</v>
      </c>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19"/>
      <c r="AK684" s="19"/>
      <c r="AL684" s="19"/>
    </row>
    <row r="685">
      <c r="B685" t="s">
        <v>297</v>
      </c>
      <c r="C685" s="19" t="n">
        <v>0.140075729175708</v>
      </c>
      <c r="D685" s="19" t="n">
        <v>0.171123094850681</v>
      </c>
      <c r="E685" s="19" t="n">
        <v>0.109264508152653</v>
      </c>
      <c r="F685" s="19"/>
      <c r="G685" s="19" t="n">
        <v>0.180542396244153</v>
      </c>
      <c r="H685" s="19" t="n">
        <v>0.186493314815835</v>
      </c>
      <c r="I685" s="19" t="n">
        <v>0.259409134286913</v>
      </c>
      <c r="J685" s="19" t="n">
        <v>0.176616003450443</v>
      </c>
      <c r="K685" s="19" t="n">
        <v>0.0433298878615674</v>
      </c>
      <c r="L685" s="19" t="n">
        <v>0.0543014172144244</v>
      </c>
      <c r="M685" s="19"/>
      <c r="N685" s="19" t="n">
        <v>0.142117119533089</v>
      </c>
      <c r="O685" s="19" t="n">
        <v>0.155016007811047</v>
      </c>
      <c r="P685" s="19" t="n">
        <v>0.081533191335396</v>
      </c>
      <c r="Q685" s="19" t="n">
        <v>0.116063734614425</v>
      </c>
      <c r="R685" s="19" t="n">
        <v>0.229144117018361</v>
      </c>
      <c r="S685" s="19"/>
      <c r="T685" s="19" t="n">
        <v>0.1054772598993</v>
      </c>
      <c r="U685" s="19" t="n">
        <v>0.0555274798622472</v>
      </c>
      <c r="V685" s="19" t="n">
        <v>0.133459025153734</v>
      </c>
      <c r="W685" s="19" t="n">
        <v>0.310482287059605</v>
      </c>
      <c r="X685" s="19"/>
      <c r="Y685" s="19" t="n">
        <v>0.215744867438029</v>
      </c>
      <c r="Z685" s="19" t="n">
        <v>0.0541045553260046</v>
      </c>
      <c r="AA685" s="19" t="n">
        <v>0.0509517996283534</v>
      </c>
      <c r="AB685" s="19" t="n">
        <v>0.154631545213156</v>
      </c>
      <c r="AC685" s="19" t="n">
        <v>0.130200613219373</v>
      </c>
      <c r="AD685" s="19" t="n">
        <v>0</v>
      </c>
      <c r="AE685" s="19"/>
      <c r="AF685" s="19" t="n">
        <v>0.153403185065984</v>
      </c>
      <c r="AG685" s="19"/>
      <c r="AH685" s="19" t="n">
        <v>0.143018327464586</v>
      </c>
      <c r="AI685" s="19"/>
      <c r="AJ685" s="19" t="n">
        <v>0.0935776166724589</v>
      </c>
      <c r="AK685" s="19" t="n">
        <v>0.174957249277872</v>
      </c>
      <c r="AL685" s="19" t="n">
        <v>0.0854849990647789</v>
      </c>
    </row>
    <row r="686">
      <c r="B686" t="s">
        <v>298</v>
      </c>
      <c r="C686" s="19" t="n">
        <v>0.207747134749423</v>
      </c>
      <c r="D686" s="19" t="n">
        <v>0.225396237257013</v>
      </c>
      <c r="E686" s="19" t="n">
        <v>0.190482566036521</v>
      </c>
      <c r="F686" s="19"/>
      <c r="G686" s="19" t="n">
        <v>0.219886077524511</v>
      </c>
      <c r="H686" s="19" t="n">
        <v>0.274834096173403</v>
      </c>
      <c r="I686" s="19" t="n">
        <v>0.228902774836601</v>
      </c>
      <c r="J686" s="19" t="n">
        <v>0.259540344289703</v>
      </c>
      <c r="K686" s="19" t="n">
        <v>0.139216132670415</v>
      </c>
      <c r="L686" s="19" t="n">
        <v>0.156020642781216</v>
      </c>
      <c r="M686" s="19"/>
      <c r="N686" s="19" t="n">
        <v>0.204541184424843</v>
      </c>
      <c r="O686" s="19" t="n">
        <v>0.172299023333515</v>
      </c>
      <c r="P686" s="19" t="n">
        <v>0.180491678019729</v>
      </c>
      <c r="Q686" s="19" t="n">
        <v>0.215424267679512</v>
      </c>
      <c r="R686" s="19" t="n">
        <v>0.305026504010101</v>
      </c>
      <c r="S686" s="19"/>
      <c r="T686" s="19" t="n">
        <v>0.144155804605998</v>
      </c>
      <c r="U686" s="19" t="n">
        <v>0.173183406298837</v>
      </c>
      <c r="V686" s="19" t="n">
        <v>0.226989156833534</v>
      </c>
      <c r="W686" s="19" t="n">
        <v>0.300256484107787</v>
      </c>
      <c r="X686" s="19"/>
      <c r="Y686" s="19" t="n">
        <v>0.278537567135076</v>
      </c>
      <c r="Z686" s="19" t="n">
        <v>0.219226231577225</v>
      </c>
      <c r="AA686" s="19" t="n">
        <v>0.144134311507573</v>
      </c>
      <c r="AB686" s="19" t="n">
        <v>0.124182865925177</v>
      </c>
      <c r="AC686" s="19" t="n">
        <v>0.166279584279714</v>
      </c>
      <c r="AD686" s="19" t="n">
        <v>0.129575645432865</v>
      </c>
      <c r="AE686" s="19"/>
      <c r="AF686" s="19" t="n">
        <v>0.212507432828184</v>
      </c>
      <c r="AG686" s="19"/>
      <c r="AH686" s="19" t="n">
        <v>0.207683139827472</v>
      </c>
      <c r="AI686" s="19"/>
      <c r="AJ686" s="19" t="n">
        <v>0.210333162568997</v>
      </c>
      <c r="AK686" s="19" t="n">
        <v>0.207290896185566</v>
      </c>
      <c r="AL686" s="19" t="n">
        <v>0.202394494375416</v>
      </c>
    </row>
    <row r="687">
      <c r="B687" t="s">
        <v>299</v>
      </c>
      <c r="C687" s="19" t="n">
        <v>0.249010869234646</v>
      </c>
      <c r="D687" s="19" t="n">
        <v>0.241560069273439</v>
      </c>
      <c r="E687" s="19" t="n">
        <v>0.256957138528578</v>
      </c>
      <c r="F687" s="19"/>
      <c r="G687" s="19" t="n">
        <v>0.210302173412222</v>
      </c>
      <c r="H687" s="19" t="n">
        <v>0.226225930536765</v>
      </c>
      <c r="I687" s="19" t="n">
        <v>0.170393981227424</v>
      </c>
      <c r="J687" s="19" t="n">
        <v>0.176099219747888</v>
      </c>
      <c r="K687" s="19" t="n">
        <v>0.293458496115383</v>
      </c>
      <c r="L687" s="19" t="n">
        <v>0.351471033156107</v>
      </c>
      <c r="M687" s="19"/>
      <c r="N687" s="19" t="n">
        <v>0.195395348486549</v>
      </c>
      <c r="O687" s="19" t="n">
        <v>0.263886113665624</v>
      </c>
      <c r="P687" s="19" t="n">
        <v>0.283161346127545</v>
      </c>
      <c r="Q687" s="19" t="n">
        <v>0.264711301413155</v>
      </c>
      <c r="R687" s="19" t="n">
        <v>0.180792654058843</v>
      </c>
      <c r="S687" s="19"/>
      <c r="T687" s="19" t="n">
        <v>0.225665332205259</v>
      </c>
      <c r="U687" s="19" t="n">
        <v>0.310471155247604</v>
      </c>
      <c r="V687" s="19" t="n">
        <v>0.231057559988066</v>
      </c>
      <c r="W687" s="19" t="n">
        <v>0.14894486796444</v>
      </c>
      <c r="X687" s="19"/>
      <c r="Y687" s="19" t="n">
        <v>0.217536924243678</v>
      </c>
      <c r="Z687" s="19" t="n">
        <v>0.279326662640693</v>
      </c>
      <c r="AA687" s="19" t="n">
        <v>0.342853203456206</v>
      </c>
      <c r="AB687" s="19" t="n">
        <v>0.142670778426872</v>
      </c>
      <c r="AC687" s="19" t="n">
        <v>0.262739188967629</v>
      </c>
      <c r="AD687" s="19" t="n">
        <v>0.148460671210869</v>
      </c>
      <c r="AE687" s="19"/>
      <c r="AF687" s="19" t="n">
        <v>0.25669751887994</v>
      </c>
      <c r="AG687" s="19"/>
      <c r="AH687" s="19" t="n">
        <v>0.245092881413594</v>
      </c>
      <c r="AI687" s="19"/>
      <c r="AJ687" s="19" t="n">
        <v>0.270089580623018</v>
      </c>
      <c r="AK687" s="19" t="n">
        <v>0.245824324032598</v>
      </c>
      <c r="AL687" s="19" t="n">
        <v>0.202372211983815</v>
      </c>
    </row>
    <row r="688">
      <c r="B688" t="s">
        <v>300</v>
      </c>
      <c r="C688" s="19" t="n">
        <v>0.162359368251303</v>
      </c>
      <c r="D688" s="19" t="n">
        <v>0.156857213540257</v>
      </c>
      <c r="E688" s="19" t="n">
        <v>0.168185355614859</v>
      </c>
      <c r="F688" s="19"/>
      <c r="G688" s="19" t="n">
        <v>0.160482705947457</v>
      </c>
      <c r="H688" s="19" t="n">
        <v>0.138601396545515</v>
      </c>
      <c r="I688" s="19" t="n">
        <v>0.163612976520167</v>
      </c>
      <c r="J688" s="19" t="n">
        <v>0.143524188866849</v>
      </c>
      <c r="K688" s="19" t="n">
        <v>0.215190395121853</v>
      </c>
      <c r="L688" s="19" t="n">
        <v>0.154546796687871</v>
      </c>
      <c r="M688" s="19"/>
      <c r="N688" s="19" t="n">
        <v>0.123295102678675</v>
      </c>
      <c r="O688" s="19" t="n">
        <v>0.185051149342599</v>
      </c>
      <c r="P688" s="19" t="n">
        <v>0.14502706790593</v>
      </c>
      <c r="Q688" s="19" t="n">
        <v>0.178287066155756</v>
      </c>
      <c r="R688" s="19" t="n">
        <v>0.153094202620398</v>
      </c>
      <c r="S688" s="19"/>
      <c r="T688" s="19" t="n">
        <v>0.166909461100684</v>
      </c>
      <c r="U688" s="19" t="n">
        <v>0.20265904586348</v>
      </c>
      <c r="V688" s="19" t="n">
        <v>0.195150817827474</v>
      </c>
      <c r="W688" s="19" t="n">
        <v>0.132926940239941</v>
      </c>
      <c r="X688" s="19"/>
      <c r="Y688" s="19" t="n">
        <v>0.144692990922823</v>
      </c>
      <c r="Z688" s="19" t="n">
        <v>0.18837832019813</v>
      </c>
      <c r="AA688" s="19" t="n">
        <v>0.174421525452802</v>
      </c>
      <c r="AB688" s="19" t="n">
        <v>0.175218504215999</v>
      </c>
      <c r="AC688" s="19" t="n">
        <v>0.145201746552997</v>
      </c>
      <c r="AD688" s="19" t="n">
        <v>0.259978192576594</v>
      </c>
      <c r="AE688" s="19"/>
      <c r="AF688" s="19" t="n">
        <v>0.150250820188226</v>
      </c>
      <c r="AG688" s="19"/>
      <c r="AH688" s="19" t="n">
        <v>0.163609265774155</v>
      </c>
      <c r="AI688" s="19"/>
      <c r="AJ688" s="19" t="n">
        <v>0.163169687247465</v>
      </c>
      <c r="AK688" s="19" t="n">
        <v>0.148322499070402</v>
      </c>
      <c r="AL688" s="19" t="n">
        <v>0.239236169391627</v>
      </c>
    </row>
    <row r="689">
      <c r="B689" t="s">
        <v>301</v>
      </c>
      <c r="C689" s="19" t="n">
        <v>0.155290267457258</v>
      </c>
      <c r="D689" s="19" t="n">
        <v>0.149591925099065</v>
      </c>
      <c r="E689" s="19" t="n">
        <v>0.159345267022233</v>
      </c>
      <c r="F689" s="19"/>
      <c r="G689" s="19" t="n">
        <v>0.193203777579554</v>
      </c>
      <c r="H689" s="19" t="n">
        <v>0.135840941654168</v>
      </c>
      <c r="I689" s="19" t="n">
        <v>0.138319720116638</v>
      </c>
      <c r="J689" s="19" t="n">
        <v>0.122770172940708</v>
      </c>
      <c r="K689" s="19" t="n">
        <v>0.175860394007472</v>
      </c>
      <c r="L689" s="19" t="n">
        <v>0.171906121344718</v>
      </c>
      <c r="M689" s="19"/>
      <c r="N689" s="19" t="n">
        <v>0.128642330889767</v>
      </c>
      <c r="O689" s="19" t="n">
        <v>0.152945069151628</v>
      </c>
      <c r="P689" s="19" t="n">
        <v>0.195128790951599</v>
      </c>
      <c r="Q689" s="19" t="n">
        <v>0.157426209304338</v>
      </c>
      <c r="R689" s="19" t="n">
        <v>0.10858182610172</v>
      </c>
      <c r="S689" s="19"/>
      <c r="T689" s="19" t="n">
        <v>0.208248559198568</v>
      </c>
      <c r="U689" s="19" t="n">
        <v>0.161068131356515</v>
      </c>
      <c r="V689" s="19" t="n">
        <v>0.161836721401727</v>
      </c>
      <c r="W689" s="19" t="n">
        <v>0.0872911243998207</v>
      </c>
      <c r="X689" s="19"/>
      <c r="Y689" s="19" t="n">
        <v>0.105265765840875</v>
      </c>
      <c r="Z689" s="19" t="n">
        <v>0.202047837635759</v>
      </c>
      <c r="AA689" s="19" t="n">
        <v>0.169473924524617</v>
      </c>
      <c r="AB689" s="19" t="n">
        <v>0.229089822022569</v>
      </c>
      <c r="AC689" s="19" t="n">
        <v>0.231813979464898</v>
      </c>
      <c r="AD689" s="19" t="n">
        <v>0.186872326066942</v>
      </c>
      <c r="AE689" s="19"/>
      <c r="AF689" s="19" t="n">
        <v>0.142518528036638</v>
      </c>
      <c r="AG689" s="19"/>
      <c r="AH689" s="19" t="n">
        <v>0.156902828777329</v>
      </c>
      <c r="AI689" s="19"/>
      <c r="AJ689" s="19" t="n">
        <v>0.134400947528862</v>
      </c>
      <c r="AK689" s="19" t="n">
        <v>0.159801748349328</v>
      </c>
      <c r="AL689" s="19" t="n">
        <v>0.193857020270918</v>
      </c>
    </row>
    <row r="690">
      <c r="B690" t="s">
        <v>56</v>
      </c>
      <c r="C690" s="19" t="n">
        <v>0.0855166311316638</v>
      </c>
      <c r="D690" s="19" t="n">
        <v>0.0554714599795439</v>
      </c>
      <c r="E690" s="19" t="n">
        <v>0.115765164645157</v>
      </c>
      <c r="F690" s="19"/>
      <c r="G690" s="19" t="n">
        <v>0.035582869292103</v>
      </c>
      <c r="H690" s="19" t="n">
        <v>0.0380043202743134</v>
      </c>
      <c r="I690" s="19" t="n">
        <v>0.0393614130122568</v>
      </c>
      <c r="J690" s="19" t="n">
        <v>0.121450070704409</v>
      </c>
      <c r="K690" s="19" t="n">
        <v>0.13294469422331</v>
      </c>
      <c r="L690" s="19" t="n">
        <v>0.111753988815664</v>
      </c>
      <c r="M690" s="19"/>
      <c r="N690" s="19" t="n">
        <v>0.206008913987076</v>
      </c>
      <c r="O690" s="19" t="n">
        <v>0.070802636695588</v>
      </c>
      <c r="P690" s="19" t="n">
        <v>0.114657925659801</v>
      </c>
      <c r="Q690" s="19" t="n">
        <v>0.0680874208328138</v>
      </c>
      <c r="R690" s="19" t="n">
        <v>0.0233606961905771</v>
      </c>
      <c r="S690" s="19"/>
      <c r="T690" s="19" t="n">
        <v>0.14954358299019</v>
      </c>
      <c r="U690" s="19" t="n">
        <v>0.0970907813713182</v>
      </c>
      <c r="V690" s="19" t="n">
        <v>0.0515067187954654</v>
      </c>
      <c r="W690" s="19" t="n">
        <v>0.0200982962284072</v>
      </c>
      <c r="X690" s="19"/>
      <c r="Y690" s="19" t="n">
        <v>0.0382218844195192</v>
      </c>
      <c r="Z690" s="19" t="n">
        <v>0.0569163926221885</v>
      </c>
      <c r="AA690" s="19" t="n">
        <v>0.118165235430448</v>
      </c>
      <c r="AB690" s="19" t="n">
        <v>0.174206484196227</v>
      </c>
      <c r="AC690" s="19" t="n">
        <v>0.0637648875153885</v>
      </c>
      <c r="AD690" s="19" t="n">
        <v>0.275113164712729</v>
      </c>
      <c r="AE690" s="19"/>
      <c r="AF690" s="19" t="n">
        <v>0.0846225150010275</v>
      </c>
      <c r="AG690" s="19"/>
      <c r="AH690" s="19" t="n">
        <v>0.0836935567428645</v>
      </c>
      <c r="AI690" s="19"/>
      <c r="AJ690" s="19" t="n">
        <v>0.128429005359199</v>
      </c>
      <c r="AK690" s="19" t="n">
        <v>0.0638032830842336</v>
      </c>
      <c r="AL690" s="19" t="n">
        <v>0.0766551049134448</v>
      </c>
    </row>
    <row r="691">
      <c r="B691" t="s">
        <v>302</v>
      </c>
      <c r="C691" s="19" t="n">
        <v>0.34782286392513</v>
      </c>
      <c r="D691" s="19" t="n">
        <v>0.396519332107695</v>
      </c>
      <c r="E691" s="19" t="n">
        <v>0.299747074189175</v>
      </c>
      <c r="F691" s="19"/>
      <c r="G691" s="19" t="n">
        <v>0.400428473768664</v>
      </c>
      <c r="H691" s="19" t="n">
        <v>0.461327410989238</v>
      </c>
      <c r="I691" s="19" t="n">
        <v>0.488311909123514</v>
      </c>
      <c r="J691" s="19" t="n">
        <v>0.436156347740146</v>
      </c>
      <c r="K691" s="19" t="n">
        <v>0.182546020531983</v>
      </c>
      <c r="L691" s="19" t="n">
        <v>0.21032205999564</v>
      </c>
      <c r="M691" s="19"/>
      <c r="N691" s="19" t="n">
        <v>0.346658303957932</v>
      </c>
      <c r="O691" s="19" t="n">
        <v>0.327315031144561</v>
      </c>
      <c r="P691" s="19" t="n">
        <v>0.262024869355125</v>
      </c>
      <c r="Q691" s="19" t="n">
        <v>0.331488002293937</v>
      </c>
      <c r="R691" s="19" t="n">
        <v>0.534170621028462</v>
      </c>
      <c r="S691" s="19"/>
      <c r="T691" s="19" t="n">
        <v>0.249633064505299</v>
      </c>
      <c r="U691" s="19" t="n">
        <v>0.228710886161084</v>
      </c>
      <c r="V691" s="19" t="n">
        <v>0.360448181987267</v>
      </c>
      <c r="W691" s="19" t="n">
        <v>0.610738771167392</v>
      </c>
      <c r="X691" s="19"/>
      <c r="Y691" s="19" t="n">
        <v>0.494282434573105</v>
      </c>
      <c r="Z691" s="19" t="n">
        <v>0.27333078690323</v>
      </c>
      <c r="AA691" s="19" t="n">
        <v>0.195086111135927</v>
      </c>
      <c r="AB691" s="19" t="n">
        <v>0.278814411138333</v>
      </c>
      <c r="AC691" s="19" t="n">
        <v>0.296480197499087</v>
      </c>
      <c r="AD691" s="19" t="n">
        <v>0.129575645432865</v>
      </c>
      <c r="AE691" s="19"/>
      <c r="AF691" s="19" t="n">
        <v>0.365910617894168</v>
      </c>
      <c r="AG691" s="19"/>
      <c r="AH691" s="19" t="n">
        <v>0.350701467292059</v>
      </c>
      <c r="AI691" s="19"/>
      <c r="AJ691" s="19" t="n">
        <v>0.303910779241456</v>
      </c>
      <c r="AK691" s="19" t="n">
        <v>0.382248145463439</v>
      </c>
      <c r="AL691" s="19" t="n">
        <v>0.287879493440195</v>
      </c>
    </row>
    <row r="692">
      <c r="B692" t="s">
        <v>303</v>
      </c>
      <c r="C692" s="19" t="n">
        <v>0.31764963570856</v>
      </c>
      <c r="D692" s="19" t="n">
        <v>0.306449138639322</v>
      </c>
      <c r="E692" s="19" t="n">
        <v>0.327530622637091</v>
      </c>
      <c r="F692" s="19"/>
      <c r="G692" s="19" t="n">
        <v>0.353686483527011</v>
      </c>
      <c r="H692" s="19" t="n">
        <v>0.274442338199683</v>
      </c>
      <c r="I692" s="19" t="n">
        <v>0.301932696636805</v>
      </c>
      <c r="J692" s="19" t="n">
        <v>0.266294361807557</v>
      </c>
      <c r="K692" s="19" t="n">
        <v>0.391050789129325</v>
      </c>
      <c r="L692" s="19" t="n">
        <v>0.326452918032589</v>
      </c>
      <c r="M692" s="19"/>
      <c r="N692" s="19" t="n">
        <v>0.251937433568442</v>
      </c>
      <c r="O692" s="19" t="n">
        <v>0.337996218494227</v>
      </c>
      <c r="P692" s="19" t="n">
        <v>0.340155858857529</v>
      </c>
      <c r="Q692" s="19" t="n">
        <v>0.335713275460094</v>
      </c>
      <c r="R692" s="19" t="n">
        <v>0.261676028722118</v>
      </c>
      <c r="S692" s="19"/>
      <c r="T692" s="19" t="n">
        <v>0.375158020299252</v>
      </c>
      <c r="U692" s="19" t="n">
        <v>0.363727177219994</v>
      </c>
      <c r="V692" s="19" t="n">
        <v>0.356987539229201</v>
      </c>
      <c r="W692" s="19" t="n">
        <v>0.220218064639762</v>
      </c>
      <c r="X692" s="19"/>
      <c r="Y692" s="19" t="n">
        <v>0.249958756763698</v>
      </c>
      <c r="Z692" s="19" t="n">
        <v>0.390426157833889</v>
      </c>
      <c r="AA692" s="19" t="n">
        <v>0.343895449977419</v>
      </c>
      <c r="AB692" s="19" t="n">
        <v>0.404308326238568</v>
      </c>
      <c r="AC692" s="19" t="n">
        <v>0.377015726017895</v>
      </c>
      <c r="AD692" s="19" t="n">
        <v>0.446850518643536</v>
      </c>
      <c r="AE692" s="19"/>
      <c r="AF692" s="19" t="n">
        <v>0.292769348224864</v>
      </c>
      <c r="AG692" s="19"/>
      <c r="AH692" s="19" t="n">
        <v>0.320512094551483</v>
      </c>
      <c r="AI692" s="19"/>
      <c r="AJ692" s="19" t="n">
        <v>0.297570634776327</v>
      </c>
      <c r="AK692" s="19" t="n">
        <v>0.30812424741973</v>
      </c>
      <c r="AL692" s="19" t="n">
        <v>0.433093189662545</v>
      </c>
    </row>
    <row r="693">
      <c r="B693" t="s">
        <v>239</v>
      </c>
      <c r="C693" s="19" t="n">
        <v>0.03017322821657</v>
      </c>
      <c r="D693" s="19" t="n">
        <v>0.0900701934683725</v>
      </c>
      <c r="E693" s="19" t="n">
        <v>-0.0277835484479167</v>
      </c>
      <c r="F693" s="19"/>
      <c r="G693" s="19" t="n">
        <v>0.0467419902416529</v>
      </c>
      <c r="H693" s="19" t="n">
        <v>0.186885072789556</v>
      </c>
      <c r="I693" s="19" t="n">
        <v>0.186379212486708</v>
      </c>
      <c r="J693" s="19" t="n">
        <v>0.169861985932589</v>
      </c>
      <c r="K693" s="19" t="n">
        <v>-0.208504768597342</v>
      </c>
      <c r="L693" s="19" t="n">
        <v>-0.116130858036949</v>
      </c>
      <c r="M693" s="19"/>
      <c r="N693" s="19" t="n">
        <v>0.0947208703894897</v>
      </c>
      <c r="O693" s="19" t="n">
        <v>-0.0106811873496654</v>
      </c>
      <c r="P693" s="19" t="n">
        <v>-0.0781309895024043</v>
      </c>
      <c r="Q693" s="19" t="n">
        <v>-0.00422527316615684</v>
      </c>
      <c r="R693" s="19" t="n">
        <v>0.272494592306344</v>
      </c>
      <c r="S693" s="19"/>
      <c r="T693" s="19" t="n">
        <v>-0.125524955793953</v>
      </c>
      <c r="U693" s="19" t="n">
        <v>-0.13501629105891</v>
      </c>
      <c r="V693" s="19" t="n">
        <v>0.00346064275806623</v>
      </c>
      <c r="W693" s="19" t="n">
        <v>0.39052070652763</v>
      </c>
      <c r="X693" s="19"/>
      <c r="Y693" s="19" t="n">
        <v>0.244323677809407</v>
      </c>
      <c r="Z693" s="19" t="n">
        <v>-0.117095370930659</v>
      </c>
      <c r="AA693" s="19" t="n">
        <v>-0.148809338841492</v>
      </c>
      <c r="AB693" s="19" t="n">
        <v>-0.125493915100234</v>
      </c>
      <c r="AC693" s="19" t="n">
        <v>-0.0805355285188073</v>
      </c>
      <c r="AD693" s="19" t="n">
        <v>-0.31727487321067</v>
      </c>
      <c r="AE693" s="19"/>
      <c r="AF693" s="19" t="n">
        <v>0.0731412696693042</v>
      </c>
      <c r="AG693" s="19"/>
      <c r="AH693" s="19" t="n">
        <v>0.0301893727405754</v>
      </c>
      <c r="AI693" s="19"/>
      <c r="AJ693" s="19" t="n">
        <v>0.00634014446512904</v>
      </c>
      <c r="AK693" s="19" t="n">
        <v>0.0741238980437085</v>
      </c>
      <c r="AL693" s="19" t="n">
        <v>-0.145213696222351</v>
      </c>
    </row>
    <row r="694">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row>
    <row r="695">
      <c r="B695" s="7" t="s">
        <v>309</v>
      </c>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row>
    <row r="696">
      <c r="B696" s="26" t="s">
        <v>60</v>
      </c>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19"/>
      <c r="AK696" s="19"/>
      <c r="AL696" s="19"/>
    </row>
    <row r="697">
      <c r="B697" t="s">
        <v>297</v>
      </c>
      <c r="C697" s="19" t="n">
        <v>0.287697070868781</v>
      </c>
      <c r="D697" s="19" t="n">
        <v>0.294097105235943</v>
      </c>
      <c r="E697" s="19" t="n">
        <v>0.281851350410927</v>
      </c>
      <c r="F697" s="19"/>
      <c r="G697" s="19" t="n">
        <v>0.253662406749738</v>
      </c>
      <c r="H697" s="19" t="n">
        <v>0.321625222554428</v>
      </c>
      <c r="I697" s="19" t="n">
        <v>0.248264363020141</v>
      </c>
      <c r="J697" s="19" t="n">
        <v>0.315045822583035</v>
      </c>
      <c r="K697" s="19" t="n">
        <v>0.2878276033719</v>
      </c>
      <c r="L697" s="19" t="n">
        <v>0.28697017396067</v>
      </c>
      <c r="M697" s="19"/>
      <c r="N697" s="19" t="n">
        <v>0.323062113524733</v>
      </c>
      <c r="O697" s="19" t="n">
        <v>0.299485088087274</v>
      </c>
      <c r="P697" s="19" t="n">
        <v>0.244678128437351</v>
      </c>
      <c r="Q697" s="19" t="n">
        <v>0.293714622764725</v>
      </c>
      <c r="R697" s="19" t="n">
        <v>0.310175047520703</v>
      </c>
      <c r="S697" s="19"/>
      <c r="T697" s="19" t="n">
        <v>0.193859179903656</v>
      </c>
      <c r="U697" s="19" t="n">
        <v>0.254153825308949</v>
      </c>
      <c r="V697" s="19" t="n">
        <v>0.392490039204255</v>
      </c>
      <c r="W697" s="19" t="n">
        <v>0.300307223016014</v>
      </c>
      <c r="X697" s="19"/>
      <c r="Y697" s="19" t="n">
        <v>0.305995887203503</v>
      </c>
      <c r="Z697" s="19" t="n">
        <v>0.311335414174443</v>
      </c>
      <c r="AA697" s="19" t="n">
        <v>0.281335011072842</v>
      </c>
      <c r="AB697" s="19" t="n">
        <v>0.225118726503159</v>
      </c>
      <c r="AC697" s="19" t="n">
        <v>0.254857659337207</v>
      </c>
      <c r="AD697" s="19" t="n">
        <v>0.234055233081884</v>
      </c>
      <c r="AE697" s="19"/>
      <c r="AF697" s="19" t="n">
        <v>0.303985370218523</v>
      </c>
      <c r="AG697" s="19"/>
      <c r="AH697" s="19" t="n">
        <v>0.298870333877328</v>
      </c>
      <c r="AI697" s="19"/>
      <c r="AJ697" s="19" t="n">
        <v>0.326023438301905</v>
      </c>
      <c r="AK697" s="19" t="n">
        <v>0.275703195437872</v>
      </c>
      <c r="AL697" s="19" t="n">
        <v>0.237949835697704</v>
      </c>
    </row>
    <row r="698">
      <c r="B698" t="s">
        <v>298</v>
      </c>
      <c r="C698" s="19" t="n">
        <v>0.380103474245794</v>
      </c>
      <c r="D698" s="19" t="n">
        <v>0.399864427959356</v>
      </c>
      <c r="E698" s="19" t="n">
        <v>0.361061218779812</v>
      </c>
      <c r="F698" s="19"/>
      <c r="G698" s="19" t="n">
        <v>0.394796098272878</v>
      </c>
      <c r="H698" s="19" t="n">
        <v>0.391930478373881</v>
      </c>
      <c r="I698" s="19" t="n">
        <v>0.427223472857014</v>
      </c>
      <c r="J698" s="19" t="n">
        <v>0.372810008878059</v>
      </c>
      <c r="K698" s="19" t="n">
        <v>0.367559257114609</v>
      </c>
      <c r="L698" s="19" t="n">
        <v>0.348137414058237</v>
      </c>
      <c r="M698" s="19"/>
      <c r="N698" s="19" t="n">
        <v>0.30622795206439</v>
      </c>
      <c r="O698" s="19" t="n">
        <v>0.321139811489338</v>
      </c>
      <c r="P698" s="19" t="n">
        <v>0.384634716933338</v>
      </c>
      <c r="Q698" s="19" t="n">
        <v>0.470877872299371</v>
      </c>
      <c r="R698" s="19" t="n">
        <v>0.417736261951756</v>
      </c>
      <c r="S698" s="19"/>
      <c r="T698" s="19" t="n">
        <v>0.358011932718018</v>
      </c>
      <c r="U698" s="19" t="n">
        <v>0.364066678239955</v>
      </c>
      <c r="V698" s="19" t="n">
        <v>0.406954096515986</v>
      </c>
      <c r="W698" s="19" t="n">
        <v>0.453194213120875</v>
      </c>
      <c r="X698" s="19"/>
      <c r="Y698" s="19" t="n">
        <v>0.418542008836394</v>
      </c>
      <c r="Z698" s="19" t="n">
        <v>0.397598006231455</v>
      </c>
      <c r="AA698" s="19" t="n">
        <v>0.349003812131645</v>
      </c>
      <c r="AB698" s="19" t="n">
        <v>0.368380811523816</v>
      </c>
      <c r="AC698" s="19" t="n">
        <v>0.248871060602789</v>
      </c>
      <c r="AD698" s="19" t="n">
        <v>0.393678543310997</v>
      </c>
      <c r="AE698" s="19"/>
      <c r="AF698" s="19" t="n">
        <v>0.363774090163467</v>
      </c>
      <c r="AG698" s="19"/>
      <c r="AH698" s="19" t="n">
        <v>0.385856433222167</v>
      </c>
      <c r="AI698" s="19"/>
      <c r="AJ698" s="19" t="n">
        <v>0.326455600132028</v>
      </c>
      <c r="AK698" s="19" t="n">
        <v>0.401584525376417</v>
      </c>
      <c r="AL698" s="19" t="n">
        <v>0.42320745287546</v>
      </c>
    </row>
    <row r="699">
      <c r="B699" t="s">
        <v>299</v>
      </c>
      <c r="C699" s="19" t="n">
        <v>0.174565150003034</v>
      </c>
      <c r="D699" s="19" t="n">
        <v>0.161574590006897</v>
      </c>
      <c r="E699" s="19" t="n">
        <v>0.185958832219832</v>
      </c>
      <c r="F699" s="19"/>
      <c r="G699" s="19" t="n">
        <v>0.219558305897952</v>
      </c>
      <c r="H699" s="19" t="n">
        <v>0.158858305670137</v>
      </c>
      <c r="I699" s="19" t="n">
        <v>0.19057354884948</v>
      </c>
      <c r="J699" s="19" t="n">
        <v>0.146882044373169</v>
      </c>
      <c r="K699" s="19" t="n">
        <v>0.139198303522925</v>
      </c>
      <c r="L699" s="19" t="n">
        <v>0.198798647497413</v>
      </c>
      <c r="M699" s="19"/>
      <c r="N699" s="19" t="n">
        <v>0.13308996226838</v>
      </c>
      <c r="O699" s="19" t="n">
        <v>0.202996862168732</v>
      </c>
      <c r="P699" s="19" t="n">
        <v>0.179124731803094</v>
      </c>
      <c r="Q699" s="19" t="n">
        <v>0.132810374629353</v>
      </c>
      <c r="R699" s="19" t="n">
        <v>0.182507387247597</v>
      </c>
      <c r="S699" s="19"/>
      <c r="T699" s="19" t="n">
        <v>0.201362964393467</v>
      </c>
      <c r="U699" s="19" t="n">
        <v>0.174163350116098</v>
      </c>
      <c r="V699" s="19" t="n">
        <v>0.134105272064788</v>
      </c>
      <c r="W699" s="19" t="n">
        <v>0.173183904338519</v>
      </c>
      <c r="X699" s="19"/>
      <c r="Y699" s="19" t="n">
        <v>0.164856297177472</v>
      </c>
      <c r="Z699" s="19" t="n">
        <v>0.163978733438468</v>
      </c>
      <c r="AA699" s="19" t="n">
        <v>0.178243802033634</v>
      </c>
      <c r="AB699" s="19" t="n">
        <v>0.155412913345622</v>
      </c>
      <c r="AC699" s="19" t="n">
        <v>0.348473293959332</v>
      </c>
      <c r="AD699" s="19" t="n">
        <v>0.083906951476956</v>
      </c>
      <c r="AE699" s="19"/>
      <c r="AF699" s="19" t="n">
        <v>0.190019142450632</v>
      </c>
      <c r="AG699" s="19"/>
      <c r="AH699" s="19" t="n">
        <v>0.166786838634703</v>
      </c>
      <c r="AI699" s="19"/>
      <c r="AJ699" s="19" t="n">
        <v>0.166718804312336</v>
      </c>
      <c r="AK699" s="19" t="n">
        <v>0.182719516070288</v>
      </c>
      <c r="AL699" s="19" t="n">
        <v>0.152528775270225</v>
      </c>
    </row>
    <row r="700">
      <c r="B700" t="s">
        <v>300</v>
      </c>
      <c r="C700" s="19" t="n">
        <v>0.0555481926510306</v>
      </c>
      <c r="D700" s="19" t="n">
        <v>0.0497914417736946</v>
      </c>
      <c r="E700" s="19" t="n">
        <v>0.0614204172002663</v>
      </c>
      <c r="F700" s="19"/>
      <c r="G700" s="19" t="n">
        <v>0.0964003197873286</v>
      </c>
      <c r="H700" s="19" t="n">
        <v>0.0482349421659226</v>
      </c>
      <c r="I700" s="19" t="n">
        <v>0.0594545774630365</v>
      </c>
      <c r="J700" s="19" t="n">
        <v>0.066307260979637</v>
      </c>
      <c r="K700" s="19" t="n">
        <v>0.0361380970219702</v>
      </c>
      <c r="L700" s="19" t="n">
        <v>0.0471132717058578</v>
      </c>
      <c r="M700" s="19"/>
      <c r="N700" s="19" t="n">
        <v>0.036116218354463</v>
      </c>
      <c r="O700" s="19" t="n">
        <v>0.0655407373400421</v>
      </c>
      <c r="P700" s="19" t="n">
        <v>0.0633157159291303</v>
      </c>
      <c r="Q700" s="19" t="n">
        <v>0.0444254685510269</v>
      </c>
      <c r="R700" s="19" t="n">
        <v>0.0475026375196581</v>
      </c>
      <c r="S700" s="19"/>
      <c r="T700" s="19" t="n">
        <v>0.0507265258083339</v>
      </c>
      <c r="U700" s="19" t="n">
        <v>0.077332183054307</v>
      </c>
      <c r="V700" s="19" t="n">
        <v>0.0253646087373359</v>
      </c>
      <c r="W700" s="19" t="n">
        <v>0.0403295224858015</v>
      </c>
      <c r="X700" s="19"/>
      <c r="Y700" s="19" t="n">
        <v>0.0566322708384211</v>
      </c>
      <c r="Z700" s="19" t="n">
        <v>0.0434051968249623</v>
      </c>
      <c r="AA700" s="19" t="n">
        <v>0.0480457156538807</v>
      </c>
      <c r="AB700" s="19" t="n">
        <v>0.0711536869313193</v>
      </c>
      <c r="AC700" s="19" t="n">
        <v>0.0840330985852837</v>
      </c>
      <c r="AD700" s="19" t="n">
        <v>0.0268399728951302</v>
      </c>
      <c r="AE700" s="19"/>
      <c r="AF700" s="19" t="n">
        <v>0.0463954908446152</v>
      </c>
      <c r="AG700" s="19"/>
      <c r="AH700" s="19" t="n">
        <v>0.0452904701824285</v>
      </c>
      <c r="AI700" s="19"/>
      <c r="AJ700" s="19" t="n">
        <v>0.0630092065639101</v>
      </c>
      <c r="AK700" s="19" t="n">
        <v>0.0497013245239108</v>
      </c>
      <c r="AL700" s="19" t="n">
        <v>0.0657202601562019</v>
      </c>
    </row>
    <row r="701">
      <c r="B701" t="s">
        <v>301</v>
      </c>
      <c r="C701" s="19" t="n">
        <v>0.036056252173952</v>
      </c>
      <c r="D701" s="19" t="n">
        <v>0.0518804757745923</v>
      </c>
      <c r="E701" s="19" t="n">
        <v>0.0202833512686238</v>
      </c>
      <c r="F701" s="19"/>
      <c r="G701" s="19" t="n">
        <v>0</v>
      </c>
      <c r="H701" s="19" t="n">
        <v>0.0494532109851559</v>
      </c>
      <c r="I701" s="19" t="n">
        <v>0.0358655761626245</v>
      </c>
      <c r="J701" s="19" t="n">
        <v>0.017893505452747</v>
      </c>
      <c r="K701" s="19" t="n">
        <v>0.0574137445652586</v>
      </c>
      <c r="L701" s="19" t="n">
        <v>0.0396446115734649</v>
      </c>
      <c r="M701" s="19"/>
      <c r="N701" s="19" t="n">
        <v>0.0539930850677933</v>
      </c>
      <c r="O701" s="19" t="n">
        <v>0.0458795402197493</v>
      </c>
      <c r="P701" s="19" t="n">
        <v>0.0380863791249551</v>
      </c>
      <c r="Q701" s="19" t="n">
        <v>0.0172061751944618</v>
      </c>
      <c r="R701" s="19" t="n">
        <v>0.0265089896968506</v>
      </c>
      <c r="S701" s="19"/>
      <c r="T701" s="19" t="n">
        <v>0.0196040029849472</v>
      </c>
      <c r="U701" s="19" t="n">
        <v>0.0542392320612303</v>
      </c>
      <c r="V701" s="19" t="n">
        <v>0.0184920744539493</v>
      </c>
      <c r="W701" s="19" t="n">
        <v>0.0173638512925317</v>
      </c>
      <c r="X701" s="19"/>
      <c r="Y701" s="19" t="n">
        <v>0.0319908447290331</v>
      </c>
      <c r="Z701" s="19" t="n">
        <v>0.0188210167169488</v>
      </c>
      <c r="AA701" s="19" t="n">
        <v>0.0457764851713875</v>
      </c>
      <c r="AB701" s="19" t="n">
        <v>0.0479974001212152</v>
      </c>
      <c r="AC701" s="19" t="n">
        <v>0</v>
      </c>
      <c r="AD701" s="19" t="n">
        <v>0.0725423224536468</v>
      </c>
      <c r="AE701" s="19"/>
      <c r="AF701" s="19" t="n">
        <v>0.0319703662192578</v>
      </c>
      <c r="AG701" s="19"/>
      <c r="AH701" s="19" t="n">
        <v>0.0371400102304505</v>
      </c>
      <c r="AI701" s="19"/>
      <c r="AJ701" s="19" t="n">
        <v>0.0269048638527492</v>
      </c>
      <c r="AK701" s="19" t="n">
        <v>0.0365299587517701</v>
      </c>
      <c r="AL701" s="19" t="n">
        <v>0.0614481118538233</v>
      </c>
    </row>
    <row r="702">
      <c r="B702" t="s">
        <v>56</v>
      </c>
      <c r="C702" s="19" t="n">
        <v>0.0660298600574084</v>
      </c>
      <c r="D702" s="19" t="n">
        <v>0.042791959249518</v>
      </c>
      <c r="E702" s="19" t="n">
        <v>0.0894248301205395</v>
      </c>
      <c r="F702" s="19"/>
      <c r="G702" s="19" t="n">
        <v>0.035582869292103</v>
      </c>
      <c r="H702" s="19" t="n">
        <v>0.0298978402504759</v>
      </c>
      <c r="I702" s="19" t="n">
        <v>0.0386184616477047</v>
      </c>
      <c r="J702" s="19" t="n">
        <v>0.0810613577333537</v>
      </c>
      <c r="K702" s="19" t="n">
        <v>0.111862994403337</v>
      </c>
      <c r="L702" s="19" t="n">
        <v>0.0793358812043574</v>
      </c>
      <c r="M702" s="19"/>
      <c r="N702" s="19" t="n">
        <v>0.147510668720242</v>
      </c>
      <c r="O702" s="19" t="n">
        <v>0.064957960694865</v>
      </c>
      <c r="P702" s="19" t="n">
        <v>0.0901603277721316</v>
      </c>
      <c r="Q702" s="19" t="n">
        <v>0.0409654865610627</v>
      </c>
      <c r="R702" s="19" t="n">
        <v>0.0155696760634346</v>
      </c>
      <c r="S702" s="19"/>
      <c r="T702" s="19" t="n">
        <v>0.176435394191577</v>
      </c>
      <c r="U702" s="19" t="n">
        <v>0.076044731219461</v>
      </c>
      <c r="V702" s="19" t="n">
        <v>0.0225939090236867</v>
      </c>
      <c r="W702" s="19" t="n">
        <v>0.015621285746259</v>
      </c>
      <c r="X702" s="19"/>
      <c r="Y702" s="19" t="n">
        <v>0.0219826912151761</v>
      </c>
      <c r="Z702" s="19" t="n">
        <v>0.0648616326137226</v>
      </c>
      <c r="AA702" s="19" t="n">
        <v>0.0975951739366108</v>
      </c>
      <c r="AB702" s="19" t="n">
        <v>0.131936461574869</v>
      </c>
      <c r="AC702" s="19" t="n">
        <v>0.0637648875153885</v>
      </c>
      <c r="AD702" s="19" t="n">
        <v>0.188976976781386</v>
      </c>
      <c r="AE702" s="19"/>
      <c r="AF702" s="19" t="n">
        <v>0.0638555401035055</v>
      </c>
      <c r="AG702" s="19"/>
      <c r="AH702" s="19" t="n">
        <v>0.0660559138529224</v>
      </c>
      <c r="AI702" s="19"/>
      <c r="AJ702" s="19" t="n">
        <v>0.0908880868370719</v>
      </c>
      <c r="AK702" s="19" t="n">
        <v>0.0537614798397432</v>
      </c>
      <c r="AL702" s="19" t="n">
        <v>0.0591455641465859</v>
      </c>
    </row>
    <row r="703">
      <c r="B703" t="s">
        <v>302</v>
      </c>
      <c r="C703" s="19" t="n">
        <v>0.667800545114575</v>
      </c>
      <c r="D703" s="19" t="n">
        <v>0.693961533195298</v>
      </c>
      <c r="E703" s="19" t="n">
        <v>0.642912569190739</v>
      </c>
      <c r="F703" s="19"/>
      <c r="G703" s="19" t="n">
        <v>0.648458505022616</v>
      </c>
      <c r="H703" s="19" t="n">
        <v>0.713555700928308</v>
      </c>
      <c r="I703" s="19" t="n">
        <v>0.675487835877155</v>
      </c>
      <c r="J703" s="19" t="n">
        <v>0.687855831461093</v>
      </c>
      <c r="K703" s="19" t="n">
        <v>0.65538686048651</v>
      </c>
      <c r="L703" s="19" t="n">
        <v>0.635107588018907</v>
      </c>
      <c r="M703" s="19"/>
      <c r="N703" s="19" t="n">
        <v>0.629290065589122</v>
      </c>
      <c r="O703" s="19" t="n">
        <v>0.620624899576611</v>
      </c>
      <c r="P703" s="19" t="n">
        <v>0.629312845370689</v>
      </c>
      <c r="Q703" s="19" t="n">
        <v>0.764592495064096</v>
      </c>
      <c r="R703" s="19" t="n">
        <v>0.727911309472459</v>
      </c>
      <c r="S703" s="19"/>
      <c r="T703" s="19" t="n">
        <v>0.551871112621674</v>
      </c>
      <c r="U703" s="19" t="n">
        <v>0.618220503548904</v>
      </c>
      <c r="V703" s="19" t="n">
        <v>0.79944413572024</v>
      </c>
      <c r="W703" s="19" t="n">
        <v>0.753501436136889</v>
      </c>
      <c r="X703" s="19"/>
      <c r="Y703" s="19" t="n">
        <v>0.724537896039897</v>
      </c>
      <c r="Z703" s="19" t="n">
        <v>0.708933420405899</v>
      </c>
      <c r="AA703" s="19" t="n">
        <v>0.630338823204487</v>
      </c>
      <c r="AB703" s="19" t="n">
        <v>0.593499538026974</v>
      </c>
      <c r="AC703" s="19" t="n">
        <v>0.503728719939996</v>
      </c>
      <c r="AD703" s="19" t="n">
        <v>0.627733776392881</v>
      </c>
      <c r="AE703" s="19"/>
      <c r="AF703" s="19" t="n">
        <v>0.66775946038199</v>
      </c>
      <c r="AG703" s="19"/>
      <c r="AH703" s="19" t="n">
        <v>0.684726767099496</v>
      </c>
      <c r="AI703" s="19"/>
      <c r="AJ703" s="19" t="n">
        <v>0.652479038433933</v>
      </c>
      <c r="AK703" s="19" t="n">
        <v>0.677287720814288</v>
      </c>
      <c r="AL703" s="19" t="n">
        <v>0.661157288573164</v>
      </c>
    </row>
    <row r="704">
      <c r="B704" t="s">
        <v>303</v>
      </c>
      <c r="C704" s="19" t="n">
        <v>0.0916044448249825</v>
      </c>
      <c r="D704" s="19" t="n">
        <v>0.101671917548287</v>
      </c>
      <c r="E704" s="19" t="n">
        <v>0.0817037684688901</v>
      </c>
      <c r="F704" s="19"/>
      <c r="G704" s="19" t="n">
        <v>0.0964003197873286</v>
      </c>
      <c r="H704" s="19" t="n">
        <v>0.0976881531510785</v>
      </c>
      <c r="I704" s="19" t="n">
        <v>0.0953201536256611</v>
      </c>
      <c r="J704" s="19" t="n">
        <v>0.084200766432384</v>
      </c>
      <c r="K704" s="19" t="n">
        <v>0.0935518415872288</v>
      </c>
      <c r="L704" s="19" t="n">
        <v>0.0867578832793227</v>
      </c>
      <c r="M704" s="19"/>
      <c r="N704" s="19" t="n">
        <v>0.0901093034222562</v>
      </c>
      <c r="O704" s="19" t="n">
        <v>0.111420277559791</v>
      </c>
      <c r="P704" s="19" t="n">
        <v>0.101402095054085</v>
      </c>
      <c r="Q704" s="19" t="n">
        <v>0.0616316437454887</v>
      </c>
      <c r="R704" s="19" t="n">
        <v>0.0740116272165087</v>
      </c>
      <c r="S704" s="19"/>
      <c r="T704" s="19" t="n">
        <v>0.0703305287932811</v>
      </c>
      <c r="U704" s="19" t="n">
        <v>0.131571415115537</v>
      </c>
      <c r="V704" s="19" t="n">
        <v>0.0438566831912853</v>
      </c>
      <c r="W704" s="19" t="n">
        <v>0.0576933737783332</v>
      </c>
      <c r="X704" s="19"/>
      <c r="Y704" s="19" t="n">
        <v>0.0886231155674542</v>
      </c>
      <c r="Z704" s="19" t="n">
        <v>0.0622262135419111</v>
      </c>
      <c r="AA704" s="19" t="n">
        <v>0.0938222008252683</v>
      </c>
      <c r="AB704" s="19" t="n">
        <v>0.119151087052534</v>
      </c>
      <c r="AC704" s="19" t="n">
        <v>0.0840330985852837</v>
      </c>
      <c r="AD704" s="19" t="n">
        <v>0.099382295348777</v>
      </c>
      <c r="AE704" s="19"/>
      <c r="AF704" s="19" t="n">
        <v>0.078365857063873</v>
      </c>
      <c r="AG704" s="19"/>
      <c r="AH704" s="19" t="n">
        <v>0.082430480412879</v>
      </c>
      <c r="AI704" s="19"/>
      <c r="AJ704" s="19" t="n">
        <v>0.0899140704166593</v>
      </c>
      <c r="AK704" s="19" t="n">
        <v>0.0862312832756809</v>
      </c>
      <c r="AL704" s="19" t="n">
        <v>0.127168372010025</v>
      </c>
    </row>
    <row r="705">
      <c r="B705" t="s">
        <v>239</v>
      </c>
      <c r="C705" s="19" t="n">
        <v>0.576196100289592</v>
      </c>
      <c r="D705" s="19" t="n">
        <v>0.592289615647012</v>
      </c>
      <c r="E705" s="19" t="n">
        <v>0.561208800721849</v>
      </c>
      <c r="F705" s="19"/>
      <c r="G705" s="19" t="n">
        <v>0.552058185235288</v>
      </c>
      <c r="H705" s="19" t="n">
        <v>0.61586754777723</v>
      </c>
      <c r="I705" s="19" t="n">
        <v>0.580167682251494</v>
      </c>
      <c r="J705" s="19" t="n">
        <v>0.603655065028709</v>
      </c>
      <c r="K705" s="19" t="n">
        <v>0.561835018899281</v>
      </c>
      <c r="L705" s="19" t="n">
        <v>0.548349704739584</v>
      </c>
      <c r="M705" s="19"/>
      <c r="N705" s="19" t="n">
        <v>0.539180762166866</v>
      </c>
      <c r="O705" s="19" t="n">
        <v>0.50920462201682</v>
      </c>
      <c r="P705" s="19" t="n">
        <v>0.527910750316604</v>
      </c>
      <c r="Q705" s="19" t="n">
        <v>0.702960851318607</v>
      </c>
      <c r="R705" s="19" t="n">
        <v>0.653899682255951</v>
      </c>
      <c r="S705" s="19"/>
      <c r="T705" s="19" t="n">
        <v>0.481540583828393</v>
      </c>
      <c r="U705" s="19" t="n">
        <v>0.486649088433367</v>
      </c>
      <c r="V705" s="19" t="n">
        <v>0.755587452528955</v>
      </c>
      <c r="W705" s="19" t="n">
        <v>0.695808062358556</v>
      </c>
      <c r="X705" s="19"/>
      <c r="Y705" s="19" t="n">
        <v>0.635914780472443</v>
      </c>
      <c r="Z705" s="19" t="n">
        <v>0.646707206863987</v>
      </c>
      <c r="AA705" s="19" t="n">
        <v>0.536516622379219</v>
      </c>
      <c r="AB705" s="19" t="n">
        <v>0.47434845097444</v>
      </c>
      <c r="AC705" s="19" t="n">
        <v>0.419695621354712</v>
      </c>
      <c r="AD705" s="19" t="n">
        <v>0.528351481044104</v>
      </c>
      <c r="AE705" s="19"/>
      <c r="AF705" s="19" t="n">
        <v>0.589393603318117</v>
      </c>
      <c r="AG705" s="19"/>
      <c r="AH705" s="19" t="n">
        <v>0.602296286686616</v>
      </c>
      <c r="AI705" s="19"/>
      <c r="AJ705" s="19" t="n">
        <v>0.562564968017274</v>
      </c>
      <c r="AK705" s="19" t="n">
        <v>0.591056437538607</v>
      </c>
      <c r="AL705" s="19" t="n">
        <v>0.533988916563139</v>
      </c>
    </row>
    <row r="706">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c r="AE706" s="19"/>
      <c r="AF706" s="19"/>
      <c r="AG706" s="19"/>
      <c r="AH706" s="19"/>
      <c r="AI706" s="19"/>
      <c r="AJ706" s="19"/>
      <c r="AK706" s="19"/>
      <c r="AL706" s="19"/>
    </row>
    <row r="707">
      <c r="B707" s="7" t="s">
        <v>310</v>
      </c>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c r="AE707" s="19"/>
      <c r="AF707" s="19"/>
      <c r="AG707" s="19"/>
      <c r="AH707" s="19"/>
      <c r="AI707" s="19"/>
      <c r="AJ707" s="19"/>
      <c r="AK707" s="19"/>
      <c r="AL707" s="19"/>
    </row>
    <row r="708">
      <c r="B708" s="26" t="s">
        <v>60</v>
      </c>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c r="AE708" s="19"/>
      <c r="AF708" s="19"/>
      <c r="AG708" s="19"/>
      <c r="AH708" s="19"/>
      <c r="AI708" s="19"/>
      <c r="AJ708" s="19"/>
      <c r="AK708" s="19"/>
      <c r="AL708" s="19"/>
    </row>
    <row r="709">
      <c r="B709" t="s">
        <v>297</v>
      </c>
      <c r="C709" s="19" t="n">
        <v>0.220200733878686</v>
      </c>
      <c r="D709" s="19" t="n">
        <v>0.248606861074067</v>
      </c>
      <c r="E709" s="19" t="n">
        <v>0.192190474543578</v>
      </c>
      <c r="F709" s="19"/>
      <c r="G709" s="19" t="n">
        <v>0.236467352926678</v>
      </c>
      <c r="H709" s="19" t="n">
        <v>0.260506083368868</v>
      </c>
      <c r="I709" s="19" t="n">
        <v>0.241926614035026</v>
      </c>
      <c r="J709" s="19" t="n">
        <v>0.227560905329601</v>
      </c>
      <c r="K709" s="19" t="n">
        <v>0.209375141148026</v>
      </c>
      <c r="L709" s="19" t="n">
        <v>0.174601523063234</v>
      </c>
      <c r="M709" s="19"/>
      <c r="N709" s="19" t="n">
        <v>0.204218220643733</v>
      </c>
      <c r="O709" s="19" t="n">
        <v>0.226938591676294</v>
      </c>
      <c r="P709" s="19" t="n">
        <v>0.199846688438225</v>
      </c>
      <c r="Q709" s="19" t="n">
        <v>0.176951397777195</v>
      </c>
      <c r="R709" s="19" t="n">
        <v>0.293138785568766</v>
      </c>
      <c r="S709" s="19"/>
      <c r="T709" s="19" t="n">
        <v>0.147639083018729</v>
      </c>
      <c r="U709" s="19" t="n">
        <v>0.19357446269172</v>
      </c>
      <c r="V709" s="19" t="n">
        <v>0.243796728212613</v>
      </c>
      <c r="W709" s="19" t="n">
        <v>0.259612526163052</v>
      </c>
      <c r="X709" s="19"/>
      <c r="Y709" s="19" t="n">
        <v>0.253178084265231</v>
      </c>
      <c r="Z709" s="19" t="n">
        <v>0.229393451405942</v>
      </c>
      <c r="AA709" s="19" t="n">
        <v>0.167955098676309</v>
      </c>
      <c r="AB709" s="19" t="n">
        <v>0.24730154460194</v>
      </c>
      <c r="AC709" s="19" t="n">
        <v>0.182423365315389</v>
      </c>
      <c r="AD709" s="19" t="n">
        <v>0.16167450535876</v>
      </c>
      <c r="AE709" s="19"/>
      <c r="AF709" s="19" t="n">
        <v>0.23972061222266</v>
      </c>
      <c r="AG709" s="19"/>
      <c r="AH709" s="19" t="n">
        <v>0.230397218079886</v>
      </c>
      <c r="AI709" s="19"/>
      <c r="AJ709" s="19" t="n">
        <v>0.203952161420018</v>
      </c>
      <c r="AK709" s="19" t="n">
        <v>0.238861685343364</v>
      </c>
      <c r="AL709" s="19" t="n">
        <v>0.164533956504499</v>
      </c>
    </row>
    <row r="710">
      <c r="B710" t="s">
        <v>298</v>
      </c>
      <c r="C710" s="19" t="n">
        <v>0.36074581853351</v>
      </c>
      <c r="D710" s="19" t="n">
        <v>0.339008821595896</v>
      </c>
      <c r="E710" s="19" t="n">
        <v>0.383213829276906</v>
      </c>
      <c r="F710" s="19"/>
      <c r="G710" s="19" t="n">
        <v>0.311516501199566</v>
      </c>
      <c r="H710" s="19" t="n">
        <v>0.430891330677423</v>
      </c>
      <c r="I710" s="19" t="n">
        <v>0.369042759778758</v>
      </c>
      <c r="J710" s="19" t="n">
        <v>0.340389421206668</v>
      </c>
      <c r="K710" s="19" t="n">
        <v>0.303539813323069</v>
      </c>
      <c r="L710" s="19" t="n">
        <v>0.381681235885316</v>
      </c>
      <c r="M710" s="19"/>
      <c r="N710" s="19" t="n">
        <v>0.265189524532538</v>
      </c>
      <c r="O710" s="19" t="n">
        <v>0.325065484371025</v>
      </c>
      <c r="P710" s="19" t="n">
        <v>0.344273383477447</v>
      </c>
      <c r="Q710" s="19" t="n">
        <v>0.436449762207104</v>
      </c>
      <c r="R710" s="19" t="n">
        <v>0.417290917099215</v>
      </c>
      <c r="S710" s="19"/>
      <c r="T710" s="19" t="n">
        <v>0.311243362431028</v>
      </c>
      <c r="U710" s="19" t="n">
        <v>0.331674756393319</v>
      </c>
      <c r="V710" s="19" t="n">
        <v>0.43834760799872</v>
      </c>
      <c r="W710" s="19" t="n">
        <v>0.423971989912011</v>
      </c>
      <c r="X710" s="19"/>
      <c r="Y710" s="19" t="n">
        <v>0.390968558174534</v>
      </c>
      <c r="Z710" s="19" t="n">
        <v>0.361915957914213</v>
      </c>
      <c r="AA710" s="19" t="n">
        <v>0.359730970009704</v>
      </c>
      <c r="AB710" s="19" t="n">
        <v>0.270778112455563</v>
      </c>
      <c r="AC710" s="19" t="n">
        <v>0.284348754535991</v>
      </c>
      <c r="AD710" s="19" t="n">
        <v>0.421115560193547</v>
      </c>
      <c r="AE710" s="19"/>
      <c r="AF710" s="19" t="n">
        <v>0.350244688439617</v>
      </c>
      <c r="AG710" s="19"/>
      <c r="AH710" s="19" t="n">
        <v>0.360727496466467</v>
      </c>
      <c r="AI710" s="19"/>
      <c r="AJ710" s="19" t="n">
        <v>0.375999376098321</v>
      </c>
      <c r="AK710" s="19" t="n">
        <v>0.35101095101668</v>
      </c>
      <c r="AL710" s="19" t="n">
        <v>0.368997907348139</v>
      </c>
    </row>
    <row r="711">
      <c r="B711" t="s">
        <v>299</v>
      </c>
      <c r="C711" s="19" t="n">
        <v>0.228259625389275</v>
      </c>
      <c r="D711" s="19" t="n">
        <v>0.213866286520987</v>
      </c>
      <c r="E711" s="19" t="n">
        <v>0.241162678790673</v>
      </c>
      <c r="F711" s="19"/>
      <c r="G711" s="19" t="n">
        <v>0.262964337240537</v>
      </c>
      <c r="H711" s="19" t="n">
        <v>0.190551050880547</v>
      </c>
      <c r="I711" s="19" t="n">
        <v>0.233114871161374</v>
      </c>
      <c r="J711" s="19" t="n">
        <v>0.224688613874566</v>
      </c>
      <c r="K711" s="19" t="n">
        <v>0.266107438496981</v>
      </c>
      <c r="L711" s="19" t="n">
        <v>0.212304902457515</v>
      </c>
      <c r="M711" s="19"/>
      <c r="N711" s="19" t="n">
        <v>0.227784541282046</v>
      </c>
      <c r="O711" s="19" t="n">
        <v>0.240796076914992</v>
      </c>
      <c r="P711" s="19" t="n">
        <v>0.229918834608431</v>
      </c>
      <c r="Q711" s="19" t="n">
        <v>0.252883829540539</v>
      </c>
      <c r="R711" s="19" t="n">
        <v>0.178652828590345</v>
      </c>
      <c r="S711" s="19"/>
      <c r="T711" s="19" t="n">
        <v>0.215964901391053</v>
      </c>
      <c r="U711" s="19" t="n">
        <v>0.253106972422297</v>
      </c>
      <c r="V711" s="19" t="n">
        <v>0.179470498828885</v>
      </c>
      <c r="W711" s="19" t="n">
        <v>0.216452170901401</v>
      </c>
      <c r="X711" s="19"/>
      <c r="Y711" s="19" t="n">
        <v>0.223492844573707</v>
      </c>
      <c r="Z711" s="19" t="n">
        <v>0.241713682993232</v>
      </c>
      <c r="AA711" s="19" t="n">
        <v>0.223526755843613</v>
      </c>
      <c r="AB711" s="19" t="n">
        <v>0.206156894178979</v>
      </c>
      <c r="AC711" s="19" t="n">
        <v>0.382836819602686</v>
      </c>
      <c r="AD711" s="19" t="n">
        <v>0.0807151162055156</v>
      </c>
      <c r="AE711" s="19"/>
      <c r="AF711" s="19" t="n">
        <v>0.236876974848414</v>
      </c>
      <c r="AG711" s="19"/>
      <c r="AH711" s="19" t="n">
        <v>0.226595922438905</v>
      </c>
      <c r="AI711" s="19"/>
      <c r="AJ711" s="19" t="n">
        <v>0.239268540751595</v>
      </c>
      <c r="AK711" s="19" t="n">
        <v>0.21674369199815</v>
      </c>
      <c r="AL711" s="19" t="n">
        <v>0.259601210325828</v>
      </c>
    </row>
    <row r="712">
      <c r="B712" t="s">
        <v>300</v>
      </c>
      <c r="C712" s="19" t="n">
        <v>0.0558054068966906</v>
      </c>
      <c r="D712" s="19" t="n">
        <v>0.0607029204136551</v>
      </c>
      <c r="E712" s="19" t="n">
        <v>0.0510109983746702</v>
      </c>
      <c r="F712" s="19"/>
      <c r="G712" s="19" t="n">
        <v>0.119231779200418</v>
      </c>
      <c r="H712" s="19" t="n">
        <v>0.016298280586509</v>
      </c>
      <c r="I712" s="19" t="n">
        <v>0.0692136505514857</v>
      </c>
      <c r="J712" s="19" t="n">
        <v>0.030017479020456</v>
      </c>
      <c r="K712" s="19" t="n">
        <v>0.0496230488738529</v>
      </c>
      <c r="L712" s="19" t="n">
        <v>0.0687555033094969</v>
      </c>
      <c r="M712" s="19"/>
      <c r="N712" s="19" t="n">
        <v>0.0682552912803085</v>
      </c>
      <c r="O712" s="19" t="n">
        <v>0.050173807022567</v>
      </c>
      <c r="P712" s="19" t="n">
        <v>0.0575401999147096</v>
      </c>
      <c r="Q712" s="19" t="n">
        <v>0.0558939491362857</v>
      </c>
      <c r="R712" s="19" t="n">
        <v>0.0565119554043648</v>
      </c>
      <c r="S712" s="19"/>
      <c r="T712" s="19" t="n">
        <v>0.0635574465990562</v>
      </c>
      <c r="U712" s="19" t="n">
        <v>0.0649468304760134</v>
      </c>
      <c r="V712" s="19" t="n">
        <v>0.0693173916962545</v>
      </c>
      <c r="W712" s="19" t="n">
        <v>0.0508834474041945</v>
      </c>
      <c r="X712" s="19"/>
      <c r="Y712" s="19" t="n">
        <v>0.0446447706277915</v>
      </c>
      <c r="Z712" s="19" t="n">
        <v>0.048841243777471</v>
      </c>
      <c r="AA712" s="19" t="n">
        <v>0.0728871213287088</v>
      </c>
      <c r="AB712" s="19" t="n">
        <v>0.0575440973245179</v>
      </c>
      <c r="AC712" s="19" t="n">
        <v>0.0763382237412829</v>
      </c>
      <c r="AD712" s="19" t="n">
        <v>0.0268399728951302</v>
      </c>
      <c r="AE712" s="19"/>
      <c r="AF712" s="19" t="n">
        <v>0.0429742564895925</v>
      </c>
      <c r="AG712" s="19"/>
      <c r="AH712" s="19" t="n">
        <v>0.0517811299162393</v>
      </c>
      <c r="AI712" s="19"/>
      <c r="AJ712" s="19" t="n">
        <v>0.0504077657667243</v>
      </c>
      <c r="AK712" s="19" t="n">
        <v>0.0533756844300441</v>
      </c>
      <c r="AL712" s="19" t="n">
        <v>0.0860989100779156</v>
      </c>
    </row>
    <row r="713">
      <c r="B713" t="s">
        <v>301</v>
      </c>
      <c r="C713" s="19" t="n">
        <v>0.0553077837489116</v>
      </c>
      <c r="D713" s="19" t="n">
        <v>0.07797296861186</v>
      </c>
      <c r="E713" s="19" t="n">
        <v>0.0327232670089183</v>
      </c>
      <c r="F713" s="19"/>
      <c r="G713" s="19" t="n">
        <v>0.0284961517408124</v>
      </c>
      <c r="H713" s="19" t="n">
        <v>0.0629590844335742</v>
      </c>
      <c r="I713" s="19" t="n">
        <v>0.0426751553304861</v>
      </c>
      <c r="J713" s="19" t="n">
        <v>0.0518278574721983</v>
      </c>
      <c r="K713" s="19" t="n">
        <v>0.0629386490332234</v>
      </c>
      <c r="L713" s="19" t="n">
        <v>0.0667890087786993</v>
      </c>
      <c r="M713" s="19"/>
      <c r="N713" s="19" t="n">
        <v>0.0651677812011782</v>
      </c>
      <c r="O713" s="19" t="n">
        <v>0.0839401748561884</v>
      </c>
      <c r="P713" s="19" t="n">
        <v>0.0573458857059903</v>
      </c>
      <c r="Q713" s="19" t="n">
        <v>0.0206093151280803</v>
      </c>
      <c r="R713" s="19" t="n">
        <v>0.0337441332248852</v>
      </c>
      <c r="S713" s="19"/>
      <c r="T713" s="19" t="n">
        <v>0.048376464528397</v>
      </c>
      <c r="U713" s="19" t="n">
        <v>0.0672243347682224</v>
      </c>
      <c r="V713" s="19" t="n">
        <v>0.0395196786898592</v>
      </c>
      <c r="W713" s="19" t="n">
        <v>0.0319807229599401</v>
      </c>
      <c r="X713" s="19"/>
      <c r="Y713" s="19" t="n">
        <v>0.0558016514380646</v>
      </c>
      <c r="Z713" s="19" t="n">
        <v>0.0489279276468073</v>
      </c>
      <c r="AA713" s="19" t="n">
        <v>0.070196870625763</v>
      </c>
      <c r="AB713" s="19" t="n">
        <v>0.0464852790697855</v>
      </c>
      <c r="AC713" s="19" t="n">
        <v>0</v>
      </c>
      <c r="AD713" s="19" t="n">
        <v>0.0634829508559207</v>
      </c>
      <c r="AE713" s="19"/>
      <c r="AF713" s="19" t="n">
        <v>0.0576384161687755</v>
      </c>
      <c r="AG713" s="19"/>
      <c r="AH713" s="19" t="n">
        <v>0.0543434608914878</v>
      </c>
      <c r="AI713" s="19"/>
      <c r="AJ713" s="19" t="n">
        <v>0.0332474601681493</v>
      </c>
      <c r="AK713" s="19" t="n">
        <v>0.0642089620632715</v>
      </c>
      <c r="AL713" s="19" t="n">
        <v>0.0726476911856378</v>
      </c>
    </row>
    <row r="714">
      <c r="B714" t="s">
        <v>56</v>
      </c>
      <c r="C714" s="19" t="n">
        <v>0.0796806315529266</v>
      </c>
      <c r="D714" s="19" t="n">
        <v>0.0598421417835351</v>
      </c>
      <c r="E714" s="19" t="n">
        <v>0.0996987520052543</v>
      </c>
      <c r="F714" s="19"/>
      <c r="G714" s="19" t="n">
        <v>0.0413238776919888</v>
      </c>
      <c r="H714" s="19" t="n">
        <v>0.0387941700530794</v>
      </c>
      <c r="I714" s="19" t="n">
        <v>0.0440269491428704</v>
      </c>
      <c r="J714" s="19" t="n">
        <v>0.125515723096511</v>
      </c>
      <c r="K714" s="19" t="n">
        <v>0.108415909124848</v>
      </c>
      <c r="L714" s="19" t="n">
        <v>0.0958678265057386</v>
      </c>
      <c r="M714" s="19"/>
      <c r="N714" s="19" t="n">
        <v>0.169384641060197</v>
      </c>
      <c r="O714" s="19" t="n">
        <v>0.0730858651589341</v>
      </c>
      <c r="P714" s="19" t="n">
        <v>0.111075007855197</v>
      </c>
      <c r="Q714" s="19" t="n">
        <v>0.0572117462107956</v>
      </c>
      <c r="R714" s="19" t="n">
        <v>0.0206613801124247</v>
      </c>
      <c r="S714" s="19"/>
      <c r="T714" s="19" t="n">
        <v>0.213218742031736</v>
      </c>
      <c r="U714" s="19" t="n">
        <v>0.0894726432484284</v>
      </c>
      <c r="V714" s="19" t="n">
        <v>0.0295480945736691</v>
      </c>
      <c r="W714" s="19" t="n">
        <v>0.0170991426594013</v>
      </c>
      <c r="X714" s="19"/>
      <c r="Y714" s="19" t="n">
        <v>0.0319140909206716</v>
      </c>
      <c r="Z714" s="19" t="n">
        <v>0.0692077362623353</v>
      </c>
      <c r="AA714" s="19" t="n">
        <v>0.105703183515902</v>
      </c>
      <c r="AB714" s="19" t="n">
        <v>0.171734072369215</v>
      </c>
      <c r="AC714" s="19" t="n">
        <v>0.0740528368046512</v>
      </c>
      <c r="AD714" s="19" t="n">
        <v>0.246171894491127</v>
      </c>
      <c r="AE714" s="19"/>
      <c r="AF714" s="19" t="n">
        <v>0.0725450518309408</v>
      </c>
      <c r="AG714" s="19"/>
      <c r="AH714" s="19" t="n">
        <v>0.0761547722070149</v>
      </c>
      <c r="AI714" s="19"/>
      <c r="AJ714" s="19" t="n">
        <v>0.0971246957951932</v>
      </c>
      <c r="AK714" s="19" t="n">
        <v>0.0757990251484901</v>
      </c>
      <c r="AL714" s="19" t="n">
        <v>0.0481203245579809</v>
      </c>
    </row>
    <row r="715">
      <c r="B715" t="s">
        <v>302</v>
      </c>
      <c r="C715" s="19" t="n">
        <v>0.580946552412196</v>
      </c>
      <c r="D715" s="19" t="n">
        <v>0.587615682669963</v>
      </c>
      <c r="E715" s="19" t="n">
        <v>0.575404303820484</v>
      </c>
      <c r="F715" s="19"/>
      <c r="G715" s="19" t="n">
        <v>0.547983854126244</v>
      </c>
      <c r="H715" s="19" t="n">
        <v>0.691397414046291</v>
      </c>
      <c r="I715" s="19" t="n">
        <v>0.610969373813784</v>
      </c>
      <c r="J715" s="19" t="n">
        <v>0.567950326536269</v>
      </c>
      <c r="K715" s="19" t="n">
        <v>0.512914954471095</v>
      </c>
      <c r="L715" s="19" t="n">
        <v>0.55628275894855</v>
      </c>
      <c r="M715" s="19"/>
      <c r="N715" s="19" t="n">
        <v>0.469407745176271</v>
      </c>
      <c r="O715" s="19" t="n">
        <v>0.552004076047318</v>
      </c>
      <c r="P715" s="19" t="n">
        <v>0.544120071915672</v>
      </c>
      <c r="Q715" s="19" t="n">
        <v>0.613401159984299</v>
      </c>
      <c r="R715" s="19" t="n">
        <v>0.710429702667981</v>
      </c>
      <c r="S715" s="19"/>
      <c r="T715" s="19" t="n">
        <v>0.458882445449757</v>
      </c>
      <c r="U715" s="19" t="n">
        <v>0.525249219085039</v>
      </c>
      <c r="V715" s="19" t="n">
        <v>0.682144336211332</v>
      </c>
      <c r="W715" s="19" t="n">
        <v>0.683584516075063</v>
      </c>
      <c r="X715" s="19"/>
      <c r="Y715" s="19" t="n">
        <v>0.644146642439765</v>
      </c>
      <c r="Z715" s="19" t="n">
        <v>0.591309409320155</v>
      </c>
      <c r="AA715" s="19" t="n">
        <v>0.527686068686013</v>
      </c>
      <c r="AB715" s="19" t="n">
        <v>0.518079657057503</v>
      </c>
      <c r="AC715" s="19" t="n">
        <v>0.466772119851379</v>
      </c>
      <c r="AD715" s="19" t="n">
        <v>0.582790065552306</v>
      </c>
      <c r="AE715" s="19"/>
      <c r="AF715" s="19" t="n">
        <v>0.589965300662277</v>
      </c>
      <c r="AG715" s="19"/>
      <c r="AH715" s="19" t="n">
        <v>0.591124714546353</v>
      </c>
      <c r="AI715" s="19"/>
      <c r="AJ715" s="19" t="n">
        <v>0.579951537518339</v>
      </c>
      <c r="AK715" s="19" t="n">
        <v>0.589872636360044</v>
      </c>
      <c r="AL715" s="19" t="n">
        <v>0.533531863852638</v>
      </c>
    </row>
    <row r="716">
      <c r="B716" t="s">
        <v>303</v>
      </c>
      <c r="C716" s="19" t="n">
        <v>0.111113190645602</v>
      </c>
      <c r="D716" s="19" t="n">
        <v>0.138675889025515</v>
      </c>
      <c r="E716" s="19" t="n">
        <v>0.0837342653835886</v>
      </c>
      <c r="F716" s="19"/>
      <c r="G716" s="19" t="n">
        <v>0.147727930941231</v>
      </c>
      <c r="H716" s="19" t="n">
        <v>0.0792573650200832</v>
      </c>
      <c r="I716" s="19" t="n">
        <v>0.111888805881972</v>
      </c>
      <c r="J716" s="19" t="n">
        <v>0.0818453364926543</v>
      </c>
      <c r="K716" s="19" t="n">
        <v>0.112561697907076</v>
      </c>
      <c r="L716" s="19" t="n">
        <v>0.135544512088196</v>
      </c>
      <c r="M716" s="19"/>
      <c r="N716" s="19" t="n">
        <v>0.133423072481487</v>
      </c>
      <c r="O716" s="19" t="n">
        <v>0.134113981878755</v>
      </c>
      <c r="P716" s="19" t="n">
        <v>0.1148860856207</v>
      </c>
      <c r="Q716" s="19" t="n">
        <v>0.076503264264366</v>
      </c>
      <c r="R716" s="19" t="n">
        <v>0.0902560886292499</v>
      </c>
      <c r="S716" s="19"/>
      <c r="T716" s="19" t="n">
        <v>0.111933911127453</v>
      </c>
      <c r="U716" s="19" t="n">
        <v>0.132171165244236</v>
      </c>
      <c r="V716" s="19" t="n">
        <v>0.108837070386114</v>
      </c>
      <c r="W716" s="19" t="n">
        <v>0.0828641703641346</v>
      </c>
      <c r="X716" s="19"/>
      <c r="Y716" s="19" t="n">
        <v>0.100446422065856</v>
      </c>
      <c r="Z716" s="19" t="n">
        <v>0.0977691714242782</v>
      </c>
      <c r="AA716" s="19" t="n">
        <v>0.143083991954472</v>
      </c>
      <c r="AB716" s="19" t="n">
        <v>0.104029376394303</v>
      </c>
      <c r="AC716" s="19" t="n">
        <v>0.0763382237412829</v>
      </c>
      <c r="AD716" s="19" t="n">
        <v>0.0903229237510508</v>
      </c>
      <c r="AE716" s="19"/>
      <c r="AF716" s="19" t="n">
        <v>0.100612672658368</v>
      </c>
      <c r="AG716" s="19"/>
      <c r="AH716" s="19" t="n">
        <v>0.106124590807727</v>
      </c>
      <c r="AI716" s="19"/>
      <c r="AJ716" s="19" t="n">
        <v>0.0836552259348736</v>
      </c>
      <c r="AK716" s="19" t="n">
        <v>0.117584646493316</v>
      </c>
      <c r="AL716" s="19" t="n">
        <v>0.158746601263553</v>
      </c>
    </row>
    <row r="717">
      <c r="B717" t="s">
        <v>239</v>
      </c>
      <c r="C717" s="19" t="n">
        <v>0.469833361766594</v>
      </c>
      <c r="D717" s="19" t="n">
        <v>0.448939793644448</v>
      </c>
      <c r="E717" s="19" t="n">
        <v>0.491670038436895</v>
      </c>
      <c r="F717" s="19"/>
      <c r="G717" s="19" t="n">
        <v>0.400255923185013</v>
      </c>
      <c r="H717" s="19" t="n">
        <v>0.612140049026208</v>
      </c>
      <c r="I717" s="19" t="n">
        <v>0.499080567931812</v>
      </c>
      <c r="J717" s="19" t="n">
        <v>0.486104990043615</v>
      </c>
      <c r="K717" s="19" t="n">
        <v>0.400353256564019</v>
      </c>
      <c r="L717" s="19" t="n">
        <v>0.420738246860354</v>
      </c>
      <c r="M717" s="19"/>
      <c r="N717" s="19" t="n">
        <v>0.335984672694784</v>
      </c>
      <c r="O717" s="19" t="n">
        <v>0.417890094168563</v>
      </c>
      <c r="P717" s="19" t="n">
        <v>0.429233986294972</v>
      </c>
      <c r="Q717" s="19" t="n">
        <v>0.536897895719933</v>
      </c>
      <c r="R717" s="19" t="n">
        <v>0.620173614038731</v>
      </c>
      <c r="S717" s="19"/>
      <c r="T717" s="19" t="n">
        <v>0.346948534322304</v>
      </c>
      <c r="U717" s="19" t="n">
        <v>0.393078053840804</v>
      </c>
      <c r="V717" s="19" t="n">
        <v>0.573307265825218</v>
      </c>
      <c r="W717" s="19" t="n">
        <v>0.600720345710928</v>
      </c>
      <c r="X717" s="19"/>
      <c r="Y717" s="19" t="n">
        <v>0.543700220373909</v>
      </c>
      <c r="Z717" s="19" t="n">
        <v>0.493540237895877</v>
      </c>
      <c r="AA717" s="19" t="n">
        <v>0.384602076731541</v>
      </c>
      <c r="AB717" s="19" t="n">
        <v>0.4140502806632</v>
      </c>
      <c r="AC717" s="19" t="n">
        <v>0.390433896110097</v>
      </c>
      <c r="AD717" s="19" t="n">
        <v>0.492467141801255</v>
      </c>
      <c r="AE717" s="19"/>
      <c r="AF717" s="19" t="n">
        <v>0.489352628003909</v>
      </c>
      <c r="AG717" s="19"/>
      <c r="AH717" s="19" t="n">
        <v>0.485000123738626</v>
      </c>
      <c r="AI717" s="19"/>
      <c r="AJ717" s="19" t="n">
        <v>0.496296311583465</v>
      </c>
      <c r="AK717" s="19" t="n">
        <v>0.472287989866729</v>
      </c>
      <c r="AL717" s="19" t="n">
        <v>0.374785262589085</v>
      </c>
    </row>
    <row r="718">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c r="AE718" s="19"/>
      <c r="AF718" s="19"/>
      <c r="AG718" s="19"/>
      <c r="AH718" s="19"/>
      <c r="AI718" s="19"/>
      <c r="AJ718" s="19"/>
      <c r="AK718" s="19"/>
      <c r="AL718" s="19"/>
    </row>
    <row r="719">
      <c r="B719" s="7" t="s">
        <v>311</v>
      </c>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c r="AE719" s="19"/>
      <c r="AF719" s="19"/>
      <c r="AG719" s="19"/>
      <c r="AH719" s="19"/>
      <c r="AI719" s="19"/>
      <c r="AJ719" s="19"/>
      <c r="AK719" s="19"/>
      <c r="AL719" s="19"/>
    </row>
    <row r="720">
      <c r="B720" s="26" t="s">
        <v>60</v>
      </c>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c r="AE720" s="19"/>
      <c r="AF720" s="19"/>
      <c r="AG720" s="19"/>
      <c r="AH720" s="19"/>
      <c r="AI720" s="19"/>
      <c r="AJ720" s="19"/>
      <c r="AK720" s="19"/>
      <c r="AL720" s="19"/>
    </row>
    <row r="721">
      <c r="B721" t="s">
        <v>297</v>
      </c>
      <c r="C721" s="19" t="n">
        <v>0.297204213087682</v>
      </c>
      <c r="D721" s="19" t="n">
        <v>0.285309407183333</v>
      </c>
      <c r="E721" s="19" t="n">
        <v>0.309694007650635</v>
      </c>
      <c r="F721" s="19"/>
      <c r="G721" s="19" t="n">
        <v>0.303417699624613</v>
      </c>
      <c r="H721" s="19" t="n">
        <v>0.411007041973203</v>
      </c>
      <c r="I721" s="19" t="n">
        <v>0.304204047674993</v>
      </c>
      <c r="J721" s="19" t="n">
        <v>0.251643967301066</v>
      </c>
      <c r="K721" s="19" t="n">
        <v>0.30497585320724</v>
      </c>
      <c r="L721" s="19" t="n">
        <v>0.239641978308582</v>
      </c>
      <c r="M721" s="19"/>
      <c r="N721" s="19" t="n">
        <v>0.258315269317335</v>
      </c>
      <c r="O721" s="19" t="n">
        <v>0.286724660512752</v>
      </c>
      <c r="P721" s="19" t="n">
        <v>0.293349107517875</v>
      </c>
      <c r="Q721" s="19" t="n">
        <v>0.271873648041322</v>
      </c>
      <c r="R721" s="19" t="n">
        <v>0.367141578110654</v>
      </c>
      <c r="S721" s="19"/>
      <c r="T721" s="19" t="n">
        <v>0.272191189247816</v>
      </c>
      <c r="U721" s="19" t="n">
        <v>0.237433677589488</v>
      </c>
      <c r="V721" s="19" t="n">
        <v>0.337824128583499</v>
      </c>
      <c r="W721" s="19" t="n">
        <v>0.380279760478114</v>
      </c>
      <c r="X721" s="19"/>
      <c r="Y721" s="19" t="n">
        <v>0.320956600533096</v>
      </c>
      <c r="Z721" s="19" t="n">
        <v>0.301460227930634</v>
      </c>
      <c r="AA721" s="19" t="n">
        <v>0.233569247016564</v>
      </c>
      <c r="AB721" s="19" t="n">
        <v>0.320537139099199</v>
      </c>
      <c r="AC721" s="19" t="n">
        <v>0.256620651418897</v>
      </c>
      <c r="AD721" s="19" t="n">
        <v>0.439670820284614</v>
      </c>
      <c r="AE721" s="19"/>
      <c r="AF721" s="19" t="n">
        <v>0.298196717021483</v>
      </c>
      <c r="AG721" s="19"/>
      <c r="AH721" s="19" t="n">
        <v>0.305179808909833</v>
      </c>
      <c r="AI721" s="19"/>
      <c r="AJ721" s="19" t="n">
        <v>0.257231283250092</v>
      </c>
      <c r="AK721" s="19" t="n">
        <v>0.31991228596135</v>
      </c>
      <c r="AL721" s="19" t="n">
        <v>0.291425537784553</v>
      </c>
    </row>
    <row r="722">
      <c r="B722" t="s">
        <v>298</v>
      </c>
      <c r="C722" s="19" t="n">
        <v>0.382051164728528</v>
      </c>
      <c r="D722" s="19" t="n">
        <v>0.394609248972403</v>
      </c>
      <c r="E722" s="19" t="n">
        <v>0.370224285365345</v>
      </c>
      <c r="F722" s="19"/>
      <c r="G722" s="19" t="n">
        <v>0.436326254561201</v>
      </c>
      <c r="H722" s="19" t="n">
        <v>0.337909696757347</v>
      </c>
      <c r="I722" s="19" t="n">
        <v>0.402411591210557</v>
      </c>
      <c r="J722" s="19" t="n">
        <v>0.421750836886719</v>
      </c>
      <c r="K722" s="19" t="n">
        <v>0.319966925833387</v>
      </c>
      <c r="L722" s="19" t="n">
        <v>0.391346492239755</v>
      </c>
      <c r="M722" s="19"/>
      <c r="N722" s="19" t="n">
        <v>0.382631374172175</v>
      </c>
      <c r="O722" s="19" t="n">
        <v>0.364980896588143</v>
      </c>
      <c r="P722" s="19" t="n">
        <v>0.339527532581573</v>
      </c>
      <c r="Q722" s="19" t="n">
        <v>0.45266069441476</v>
      </c>
      <c r="R722" s="19" t="n">
        <v>0.403981284800117</v>
      </c>
      <c r="S722" s="19"/>
      <c r="T722" s="19" t="n">
        <v>0.329826710122561</v>
      </c>
      <c r="U722" s="19" t="n">
        <v>0.410868494211101</v>
      </c>
      <c r="V722" s="19" t="n">
        <v>0.419513687760437</v>
      </c>
      <c r="W722" s="19" t="n">
        <v>0.378423875204837</v>
      </c>
      <c r="X722" s="19"/>
      <c r="Y722" s="19" t="n">
        <v>0.388313680088245</v>
      </c>
      <c r="Z722" s="19" t="n">
        <v>0.42070066959169</v>
      </c>
      <c r="AA722" s="19" t="n">
        <v>0.380115012857083</v>
      </c>
      <c r="AB722" s="19" t="n">
        <v>0.348522955218615</v>
      </c>
      <c r="AC722" s="19" t="n">
        <v>0.430722137905983</v>
      </c>
      <c r="AD722" s="19" t="n">
        <v>0.298809880480353</v>
      </c>
      <c r="AE722" s="19"/>
      <c r="AF722" s="19" t="n">
        <v>0.392432256979406</v>
      </c>
      <c r="AG722" s="19"/>
      <c r="AH722" s="19" t="n">
        <v>0.387674822028907</v>
      </c>
      <c r="AI722" s="19"/>
      <c r="AJ722" s="19" t="n">
        <v>0.372590349874755</v>
      </c>
      <c r="AK722" s="19" t="n">
        <v>0.379499859458592</v>
      </c>
      <c r="AL722" s="19" t="n">
        <v>0.425495082392721</v>
      </c>
    </row>
    <row r="723">
      <c r="B723" t="s">
        <v>299</v>
      </c>
      <c r="C723" s="19" t="n">
        <v>0.180931405373734</v>
      </c>
      <c r="D723" s="19" t="n">
        <v>0.176878270088608</v>
      </c>
      <c r="E723" s="19" t="n">
        <v>0.185342905157799</v>
      </c>
      <c r="F723" s="19"/>
      <c r="G723" s="19" t="n">
        <v>0.171822932400397</v>
      </c>
      <c r="H723" s="19" t="n">
        <v>0.164859076983942</v>
      </c>
      <c r="I723" s="19" t="n">
        <v>0.172758757558483</v>
      </c>
      <c r="J723" s="19" t="n">
        <v>0.174923481184947</v>
      </c>
      <c r="K723" s="19" t="n">
        <v>0.184230743010412</v>
      </c>
      <c r="L723" s="19" t="n">
        <v>0.202632460001035</v>
      </c>
      <c r="M723" s="19"/>
      <c r="N723" s="19" t="n">
        <v>0.124141745957742</v>
      </c>
      <c r="O723" s="19" t="n">
        <v>0.201054729397487</v>
      </c>
      <c r="P723" s="19" t="n">
        <v>0.195210684767468</v>
      </c>
      <c r="Q723" s="19" t="n">
        <v>0.164160451302983</v>
      </c>
      <c r="R723" s="19" t="n">
        <v>0.169853324318197</v>
      </c>
      <c r="S723" s="19"/>
      <c r="T723" s="19" t="n">
        <v>0.178558910728178</v>
      </c>
      <c r="U723" s="19" t="n">
        <v>0.207489670030347</v>
      </c>
      <c r="V723" s="19" t="n">
        <v>0.165025243993944</v>
      </c>
      <c r="W723" s="19" t="n">
        <v>0.151548432709798</v>
      </c>
      <c r="X723" s="19"/>
      <c r="Y723" s="19" t="n">
        <v>0.195254359861109</v>
      </c>
      <c r="Z723" s="19" t="n">
        <v>0.175677948794133</v>
      </c>
      <c r="AA723" s="19" t="n">
        <v>0.205676490024317</v>
      </c>
      <c r="AB723" s="19" t="n">
        <v>0.0996053668592148</v>
      </c>
      <c r="AC723" s="19" t="n">
        <v>0.217549978148005</v>
      </c>
      <c r="AD723" s="19" t="n">
        <v>0</v>
      </c>
      <c r="AE723" s="19"/>
      <c r="AF723" s="19" t="n">
        <v>0.18310681853401</v>
      </c>
      <c r="AG723" s="19"/>
      <c r="AH723" s="19" t="n">
        <v>0.173237163900863</v>
      </c>
      <c r="AI723" s="19"/>
      <c r="AJ723" s="19" t="n">
        <v>0.204756672210685</v>
      </c>
      <c r="AK723" s="19" t="n">
        <v>0.170031207160749</v>
      </c>
      <c r="AL723" s="19" t="n">
        <v>0.169480024876119</v>
      </c>
    </row>
    <row r="724">
      <c r="B724" t="s">
        <v>300</v>
      </c>
      <c r="C724" s="19" t="n">
        <v>0.0376586898149734</v>
      </c>
      <c r="D724" s="19" t="n">
        <v>0.0355603354724288</v>
      </c>
      <c r="E724" s="19" t="n">
        <v>0.0378795469876566</v>
      </c>
      <c r="F724" s="19"/>
      <c r="G724" s="19" t="n">
        <v>0.0528502441216857</v>
      </c>
      <c r="H724" s="19" t="n">
        <v>0.0239919468598243</v>
      </c>
      <c r="I724" s="19" t="n">
        <v>0.0475746753501426</v>
      </c>
      <c r="J724" s="19" t="n">
        <v>0.0388147661073229</v>
      </c>
      <c r="K724" s="19" t="n">
        <v>0.0287425432979442</v>
      </c>
      <c r="L724" s="19" t="n">
        <v>0.0392160125529114</v>
      </c>
      <c r="M724" s="19"/>
      <c r="N724" s="19" t="n">
        <v>0.0221627125523887</v>
      </c>
      <c r="O724" s="19" t="n">
        <v>0.0485088320341069</v>
      </c>
      <c r="P724" s="19" t="n">
        <v>0.0358401682120011</v>
      </c>
      <c r="Q724" s="19" t="n">
        <v>0.0402931335002277</v>
      </c>
      <c r="R724" s="19" t="n">
        <v>0.0267564691681388</v>
      </c>
      <c r="S724" s="19"/>
      <c r="T724" s="19" t="n">
        <v>0.0570221924666785</v>
      </c>
      <c r="U724" s="19" t="n">
        <v>0.0317649471731611</v>
      </c>
      <c r="V724" s="19" t="n">
        <v>0.0268640126985106</v>
      </c>
      <c r="W724" s="19" t="n">
        <v>0.0523202585481531</v>
      </c>
      <c r="X724" s="19"/>
      <c r="Y724" s="19" t="n">
        <v>0.0415433065844026</v>
      </c>
      <c r="Z724" s="19" t="n">
        <v>0.0363456842858468</v>
      </c>
      <c r="AA724" s="19" t="n">
        <v>0.0400345717001137</v>
      </c>
      <c r="AB724" s="19" t="n">
        <v>0.0291645432742253</v>
      </c>
      <c r="AC724" s="19" t="n">
        <v>0.0313423450117262</v>
      </c>
      <c r="AD724" s="19" t="n">
        <v>0.00905937159772617</v>
      </c>
      <c r="AE724" s="19"/>
      <c r="AF724" s="19" t="n">
        <v>0.0307357587480458</v>
      </c>
      <c r="AG724" s="19"/>
      <c r="AH724" s="19" t="n">
        <v>0.0324140227890054</v>
      </c>
      <c r="AI724" s="19"/>
      <c r="AJ724" s="19" t="n">
        <v>0.0318409602398868</v>
      </c>
      <c r="AK724" s="19" t="n">
        <v>0.0391957840157745</v>
      </c>
      <c r="AL724" s="19" t="n">
        <v>0.0468129623571037</v>
      </c>
    </row>
    <row r="725">
      <c r="B725" t="s">
        <v>301</v>
      </c>
      <c r="C725" s="19" t="n">
        <v>0.0388403544396097</v>
      </c>
      <c r="D725" s="19" t="n">
        <v>0.0575641694873512</v>
      </c>
      <c r="E725" s="19" t="n">
        <v>0.02016979818601</v>
      </c>
      <c r="F725" s="19"/>
      <c r="G725" s="19" t="n">
        <v>0</v>
      </c>
      <c r="H725" s="19" t="n">
        <v>0.0360938044510921</v>
      </c>
      <c r="I725" s="19" t="n">
        <v>0.0166963278939133</v>
      </c>
      <c r="J725" s="19" t="n">
        <v>0.0344017942463363</v>
      </c>
      <c r="K725" s="19" t="n">
        <v>0.0659399009882519</v>
      </c>
      <c r="L725" s="19" t="n">
        <v>0.0558347466040145</v>
      </c>
      <c r="M725" s="19"/>
      <c r="N725" s="19" t="n">
        <v>0.0539930850677933</v>
      </c>
      <c r="O725" s="19" t="n">
        <v>0.0538627564742723</v>
      </c>
      <c r="P725" s="19" t="n">
        <v>0.03808566282844</v>
      </c>
      <c r="Q725" s="19" t="n">
        <v>0.0199554748918146</v>
      </c>
      <c r="R725" s="19" t="n">
        <v>0.0260628971891159</v>
      </c>
      <c r="S725" s="19"/>
      <c r="T725" s="19" t="n">
        <v>0.0141249236864565</v>
      </c>
      <c r="U725" s="19" t="n">
        <v>0.0505178326799409</v>
      </c>
      <c r="V725" s="19" t="n">
        <v>0.0238799681426941</v>
      </c>
      <c r="W725" s="19" t="n">
        <v>0.0187257728350168</v>
      </c>
      <c r="X725" s="19"/>
      <c r="Y725" s="19" t="n">
        <v>0.0299930500744306</v>
      </c>
      <c r="Z725" s="19" t="n">
        <v>0.0188210167169488</v>
      </c>
      <c r="AA725" s="19" t="n">
        <v>0.0629093257835204</v>
      </c>
      <c r="AB725" s="19" t="n">
        <v>0.0390908989480996</v>
      </c>
      <c r="AC725" s="19" t="n">
        <v>0</v>
      </c>
      <c r="AD725" s="19" t="n">
        <v>0.0634829508559207</v>
      </c>
      <c r="AE725" s="19"/>
      <c r="AF725" s="19" t="n">
        <v>0.0353201063406031</v>
      </c>
      <c r="AG725" s="19"/>
      <c r="AH725" s="19" t="n">
        <v>0.0388907258877819</v>
      </c>
      <c r="AI725" s="19"/>
      <c r="AJ725" s="19" t="n">
        <v>0.0310741964556823</v>
      </c>
      <c r="AK725" s="19" t="n">
        <v>0.0435286935536932</v>
      </c>
      <c r="AL725" s="19" t="n">
        <v>0.0361544024953001</v>
      </c>
    </row>
    <row r="726">
      <c r="B726" t="s">
        <v>56</v>
      </c>
      <c r="C726" s="19" t="n">
        <v>0.0633141725554725</v>
      </c>
      <c r="D726" s="19" t="n">
        <v>0.0500785687958756</v>
      </c>
      <c r="E726" s="19" t="n">
        <v>0.0766894566525539</v>
      </c>
      <c r="F726" s="19"/>
      <c r="G726" s="19" t="n">
        <v>0.035582869292103</v>
      </c>
      <c r="H726" s="19" t="n">
        <v>0.0261384329745915</v>
      </c>
      <c r="I726" s="19" t="n">
        <v>0.0563546003119109</v>
      </c>
      <c r="J726" s="19" t="n">
        <v>0.0784651542736096</v>
      </c>
      <c r="K726" s="19" t="n">
        <v>0.0961440336627646</v>
      </c>
      <c r="L726" s="19" t="n">
        <v>0.0713283102937019</v>
      </c>
      <c r="M726" s="19"/>
      <c r="N726" s="19" t="n">
        <v>0.158755812932566</v>
      </c>
      <c r="O726" s="19" t="n">
        <v>0.0448681249932387</v>
      </c>
      <c r="P726" s="19" t="n">
        <v>0.0979868440926437</v>
      </c>
      <c r="Q726" s="19" t="n">
        <v>0.0510565978488934</v>
      </c>
      <c r="R726" s="19" t="n">
        <v>0.00620444641377698</v>
      </c>
      <c r="S726" s="19"/>
      <c r="T726" s="19" t="n">
        <v>0.148276073748311</v>
      </c>
      <c r="U726" s="19" t="n">
        <v>0.0619253783159614</v>
      </c>
      <c r="V726" s="19" t="n">
        <v>0.026892958820915</v>
      </c>
      <c r="W726" s="19" t="n">
        <v>0.0187019002240813</v>
      </c>
      <c r="X726" s="19"/>
      <c r="Y726" s="19" t="n">
        <v>0.0239390028587169</v>
      </c>
      <c r="Z726" s="19" t="n">
        <v>0.0469944526807479</v>
      </c>
      <c r="AA726" s="19" t="n">
        <v>0.0776953526184031</v>
      </c>
      <c r="AB726" s="19" t="n">
        <v>0.163079096600646</v>
      </c>
      <c r="AC726" s="19" t="n">
        <v>0.0637648875153885</v>
      </c>
      <c r="AD726" s="19" t="n">
        <v>0.188976976781386</v>
      </c>
      <c r="AE726" s="19"/>
      <c r="AF726" s="19" t="n">
        <v>0.0602083423764508</v>
      </c>
      <c r="AG726" s="19"/>
      <c r="AH726" s="19" t="n">
        <v>0.0626034564836087</v>
      </c>
      <c r="AI726" s="19"/>
      <c r="AJ726" s="19" t="n">
        <v>0.1025065379689</v>
      </c>
      <c r="AK726" s="19" t="n">
        <v>0.047832169849841</v>
      </c>
      <c r="AL726" s="19" t="n">
        <v>0.0306319900942034</v>
      </c>
    </row>
    <row r="727">
      <c r="B727" t="s">
        <v>302</v>
      </c>
      <c r="C727" s="19" t="n">
        <v>0.67925537781621</v>
      </c>
      <c r="D727" s="19" t="n">
        <v>0.679918656155736</v>
      </c>
      <c r="E727" s="19" t="n">
        <v>0.67991829301598</v>
      </c>
      <c r="F727" s="19"/>
      <c r="G727" s="19" t="n">
        <v>0.739743954185814</v>
      </c>
      <c r="H727" s="19" t="n">
        <v>0.74891673873055</v>
      </c>
      <c r="I727" s="19" t="n">
        <v>0.70661563888555</v>
      </c>
      <c r="J727" s="19" t="n">
        <v>0.673394804187785</v>
      </c>
      <c r="K727" s="19" t="n">
        <v>0.624942779040627</v>
      </c>
      <c r="L727" s="19" t="n">
        <v>0.630988470548337</v>
      </c>
      <c r="M727" s="19"/>
      <c r="N727" s="19" t="n">
        <v>0.64094664348951</v>
      </c>
      <c r="O727" s="19" t="n">
        <v>0.651705557100895</v>
      </c>
      <c r="P727" s="19" t="n">
        <v>0.632876640099448</v>
      </c>
      <c r="Q727" s="19" t="n">
        <v>0.724534342456082</v>
      </c>
      <c r="R727" s="19" t="n">
        <v>0.771122862910771</v>
      </c>
      <c r="S727" s="19"/>
      <c r="T727" s="19" t="n">
        <v>0.602017899370377</v>
      </c>
      <c r="U727" s="19" t="n">
        <v>0.64830217180059</v>
      </c>
      <c r="V727" s="19" t="n">
        <v>0.757337816343936</v>
      </c>
      <c r="W727" s="19" t="n">
        <v>0.758703635682951</v>
      </c>
      <c r="X727" s="19"/>
      <c r="Y727" s="19" t="n">
        <v>0.709270280621341</v>
      </c>
      <c r="Z727" s="19" t="n">
        <v>0.722160897522323</v>
      </c>
      <c r="AA727" s="19" t="n">
        <v>0.613684259873646</v>
      </c>
      <c r="AB727" s="19" t="n">
        <v>0.669060094317814</v>
      </c>
      <c r="AC727" s="19" t="n">
        <v>0.68734278932488</v>
      </c>
      <c r="AD727" s="19" t="n">
        <v>0.738480700764967</v>
      </c>
      <c r="AE727" s="19"/>
      <c r="AF727" s="19" t="n">
        <v>0.69062897400089</v>
      </c>
      <c r="AG727" s="19"/>
      <c r="AH727" s="19" t="n">
        <v>0.692854630938741</v>
      </c>
      <c r="AI727" s="19"/>
      <c r="AJ727" s="19" t="n">
        <v>0.629821633124846</v>
      </c>
      <c r="AK727" s="19" t="n">
        <v>0.699412145419942</v>
      </c>
      <c r="AL727" s="19" t="n">
        <v>0.716920620177274</v>
      </c>
    </row>
    <row r="728">
      <c r="B728" t="s">
        <v>303</v>
      </c>
      <c r="C728" s="19" t="n">
        <v>0.0764990442545831</v>
      </c>
      <c r="D728" s="19" t="n">
        <v>0.09312450495978</v>
      </c>
      <c r="E728" s="19" t="n">
        <v>0.0580493451736666</v>
      </c>
      <c r="F728" s="19"/>
      <c r="G728" s="19" t="n">
        <v>0.0528502441216857</v>
      </c>
      <c r="H728" s="19" t="n">
        <v>0.0600857513109165</v>
      </c>
      <c r="I728" s="19" t="n">
        <v>0.0642710032440559</v>
      </c>
      <c r="J728" s="19" t="n">
        <v>0.0732165603536592</v>
      </c>
      <c r="K728" s="19" t="n">
        <v>0.0946824442861962</v>
      </c>
      <c r="L728" s="19" t="n">
        <v>0.0950507591569259</v>
      </c>
      <c r="M728" s="19"/>
      <c r="N728" s="19" t="n">
        <v>0.076155797620182</v>
      </c>
      <c r="O728" s="19" t="n">
        <v>0.102371588508379</v>
      </c>
      <c r="P728" s="19" t="n">
        <v>0.0739258310404411</v>
      </c>
      <c r="Q728" s="19" t="n">
        <v>0.0602486083920423</v>
      </c>
      <c r="R728" s="19" t="n">
        <v>0.0528193663572546</v>
      </c>
      <c r="S728" s="19"/>
      <c r="T728" s="19" t="n">
        <v>0.071147116153135</v>
      </c>
      <c r="U728" s="19" t="n">
        <v>0.082282779853102</v>
      </c>
      <c r="V728" s="19" t="n">
        <v>0.0507439808412047</v>
      </c>
      <c r="W728" s="19" t="n">
        <v>0.0710460313831698</v>
      </c>
      <c r="X728" s="19"/>
      <c r="Y728" s="19" t="n">
        <v>0.0715363566588332</v>
      </c>
      <c r="Z728" s="19" t="n">
        <v>0.0551667010027956</v>
      </c>
      <c r="AA728" s="19" t="n">
        <v>0.102943897483634</v>
      </c>
      <c r="AB728" s="19" t="n">
        <v>0.068255442222325</v>
      </c>
      <c r="AC728" s="19" t="n">
        <v>0.0313423450117262</v>
      </c>
      <c r="AD728" s="19" t="n">
        <v>0.0725423224536468</v>
      </c>
      <c r="AE728" s="19"/>
      <c r="AF728" s="19" t="n">
        <v>0.066055865088649</v>
      </c>
      <c r="AG728" s="19"/>
      <c r="AH728" s="19" t="n">
        <v>0.0713047486767873</v>
      </c>
      <c r="AI728" s="19"/>
      <c r="AJ728" s="19" t="n">
        <v>0.062915156695569</v>
      </c>
      <c r="AK728" s="19" t="n">
        <v>0.0827244775694677</v>
      </c>
      <c r="AL728" s="19" t="n">
        <v>0.0829673648524038</v>
      </c>
    </row>
    <row r="729">
      <c r="B729" t="s">
        <v>239</v>
      </c>
      <c r="C729" s="19" t="n">
        <v>0.602756333561627</v>
      </c>
      <c r="D729" s="19" t="n">
        <v>0.586794151195956</v>
      </c>
      <c r="E729" s="19" t="n">
        <v>0.621868947842314</v>
      </c>
      <c r="F729" s="19"/>
      <c r="G729" s="19" t="n">
        <v>0.686893710064129</v>
      </c>
      <c r="H729" s="19" t="n">
        <v>0.688830987419633</v>
      </c>
      <c r="I729" s="19" t="n">
        <v>0.642344635641494</v>
      </c>
      <c r="J729" s="19" t="n">
        <v>0.600178243834125</v>
      </c>
      <c r="K729" s="19" t="n">
        <v>0.530260334754431</v>
      </c>
      <c r="L729" s="19" t="n">
        <v>0.535937711391411</v>
      </c>
      <c r="M729" s="19"/>
      <c r="N729" s="19" t="n">
        <v>0.564790845869328</v>
      </c>
      <c r="O729" s="19" t="n">
        <v>0.549333968592516</v>
      </c>
      <c r="P729" s="19" t="n">
        <v>0.558950809059007</v>
      </c>
      <c r="Q729" s="19" t="n">
        <v>0.664285734064039</v>
      </c>
      <c r="R729" s="19" t="n">
        <v>0.718303496553517</v>
      </c>
      <c r="S729" s="19"/>
      <c r="T729" s="19" t="n">
        <v>0.530870783217242</v>
      </c>
      <c r="U729" s="19" t="n">
        <v>0.566019391947488</v>
      </c>
      <c r="V729" s="19" t="n">
        <v>0.706593835502731</v>
      </c>
      <c r="W729" s="19" t="n">
        <v>0.687657604299781</v>
      </c>
      <c r="X729" s="19"/>
      <c r="Y729" s="19" t="n">
        <v>0.637733923962508</v>
      </c>
      <c r="Z729" s="19" t="n">
        <v>0.666994196519528</v>
      </c>
      <c r="AA729" s="19" t="n">
        <v>0.510740362390012</v>
      </c>
      <c r="AB729" s="19" t="n">
        <v>0.600804652095489</v>
      </c>
      <c r="AC729" s="19" t="n">
        <v>0.656000444313154</v>
      </c>
      <c r="AD729" s="19" t="n">
        <v>0.66593837831132</v>
      </c>
      <c r="AE729" s="19"/>
      <c r="AF729" s="19" t="n">
        <v>0.624573108912241</v>
      </c>
      <c r="AG729" s="19"/>
      <c r="AH729" s="19" t="n">
        <v>0.621549882261953</v>
      </c>
      <c r="AI729" s="19"/>
      <c r="AJ729" s="19" t="n">
        <v>0.566906476429277</v>
      </c>
      <c r="AK729" s="19" t="n">
        <v>0.616687667850475</v>
      </c>
      <c r="AL729" s="19" t="n">
        <v>0.63395325532487</v>
      </c>
    </row>
    <row r="730">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c r="AE730" s="19"/>
      <c r="AF730" s="19"/>
      <c r="AG730" s="19"/>
      <c r="AH730" s="19"/>
      <c r="AI730" s="19"/>
      <c r="AJ730" s="19"/>
      <c r="AK730" s="19"/>
      <c r="AL730" s="19"/>
    </row>
    <row r="731">
      <c r="B731" s="7" t="s">
        <v>312</v>
      </c>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c r="AE731" s="19"/>
      <c r="AF731" s="19"/>
      <c r="AG731" s="19"/>
      <c r="AH731" s="19"/>
      <c r="AI731" s="19"/>
      <c r="AJ731" s="19"/>
      <c r="AK731" s="19"/>
      <c r="AL731" s="19"/>
    </row>
    <row r="732">
      <c r="B732" s="26" t="s">
        <v>60</v>
      </c>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c r="AE732" s="19"/>
      <c r="AF732" s="19"/>
      <c r="AG732" s="19"/>
      <c r="AH732" s="19"/>
      <c r="AI732" s="19"/>
      <c r="AJ732" s="19"/>
      <c r="AK732" s="19"/>
      <c r="AL732" s="19"/>
    </row>
    <row r="733">
      <c r="B733" t="s">
        <v>297</v>
      </c>
      <c r="C733" s="19" t="n">
        <v>0.2425086290288</v>
      </c>
      <c r="D733" s="19" t="n">
        <v>0.241977011343715</v>
      </c>
      <c r="E733" s="19" t="n">
        <v>0.243514654350899</v>
      </c>
      <c r="F733" s="19"/>
      <c r="G733" s="19" t="n">
        <v>0.196366522152258</v>
      </c>
      <c r="H733" s="19" t="n">
        <v>0.314072456984216</v>
      </c>
      <c r="I733" s="19" t="n">
        <v>0.302798018424119</v>
      </c>
      <c r="J733" s="19" t="n">
        <v>0.264074641737813</v>
      </c>
      <c r="K733" s="19" t="n">
        <v>0.208461983194437</v>
      </c>
      <c r="L733" s="19" t="n">
        <v>0.182170347658243</v>
      </c>
      <c r="M733" s="19"/>
      <c r="N733" s="19" t="n">
        <v>0.238684123428669</v>
      </c>
      <c r="O733" s="19" t="n">
        <v>0.224125423388928</v>
      </c>
      <c r="P733" s="19" t="n">
        <v>0.242313539118723</v>
      </c>
      <c r="Q733" s="19" t="n">
        <v>0.201820854647994</v>
      </c>
      <c r="R733" s="19" t="n">
        <v>0.318799485558841</v>
      </c>
      <c r="S733" s="19"/>
      <c r="T733" s="19" t="n">
        <v>0.169700681331366</v>
      </c>
      <c r="U733" s="19" t="n">
        <v>0.202790229532384</v>
      </c>
      <c r="V733" s="19" t="n">
        <v>0.27449413560491</v>
      </c>
      <c r="W733" s="19" t="n">
        <v>0.30561598969652</v>
      </c>
      <c r="X733" s="19"/>
      <c r="Y733" s="19" t="n">
        <v>0.286625239256827</v>
      </c>
      <c r="Z733" s="19" t="n">
        <v>0.251708932416478</v>
      </c>
      <c r="AA733" s="19" t="n">
        <v>0.180019854097075</v>
      </c>
      <c r="AB733" s="19" t="n">
        <v>0.253680106014325</v>
      </c>
      <c r="AC733" s="19" t="n">
        <v>0.18057711575392</v>
      </c>
      <c r="AD733" s="19" t="n">
        <v>0.221380834862552</v>
      </c>
      <c r="AE733" s="19"/>
      <c r="AF733" s="19" t="n">
        <v>0.252462496447193</v>
      </c>
      <c r="AG733" s="19"/>
      <c r="AH733" s="19" t="n">
        <v>0.246187803271151</v>
      </c>
      <c r="AI733" s="19"/>
      <c r="AJ733" s="19" t="n">
        <v>0.189527172823866</v>
      </c>
      <c r="AK733" s="19" t="n">
        <v>0.271054722199321</v>
      </c>
      <c r="AL733" s="19" t="n">
        <v>0.243623838116378</v>
      </c>
    </row>
    <row r="734">
      <c r="B734" t="s">
        <v>298</v>
      </c>
      <c r="C734" s="19" t="n">
        <v>0.359774250345562</v>
      </c>
      <c r="D734" s="19" t="n">
        <v>0.364372251945798</v>
      </c>
      <c r="E734" s="19" t="n">
        <v>0.355873549788482</v>
      </c>
      <c r="F734" s="19"/>
      <c r="G734" s="19" t="n">
        <v>0.42669585131457</v>
      </c>
      <c r="H734" s="19" t="n">
        <v>0.320270138260024</v>
      </c>
      <c r="I734" s="19" t="n">
        <v>0.323291386851638</v>
      </c>
      <c r="J734" s="19" t="n">
        <v>0.43085306805078</v>
      </c>
      <c r="K734" s="19" t="n">
        <v>0.329384434131416</v>
      </c>
      <c r="L734" s="19" t="n">
        <v>0.355995573560729</v>
      </c>
      <c r="M734" s="19"/>
      <c r="N734" s="19" t="n">
        <v>0.222896641204668</v>
      </c>
      <c r="O734" s="19" t="n">
        <v>0.333231354994278</v>
      </c>
      <c r="P734" s="19" t="n">
        <v>0.33376501485361</v>
      </c>
      <c r="Q734" s="19" t="n">
        <v>0.442574063134914</v>
      </c>
      <c r="R734" s="19" t="n">
        <v>0.428687663279463</v>
      </c>
      <c r="S734" s="19"/>
      <c r="T734" s="19" t="n">
        <v>0.379104578162619</v>
      </c>
      <c r="U734" s="19" t="n">
        <v>0.311273683921126</v>
      </c>
      <c r="V734" s="19" t="n">
        <v>0.414712487735658</v>
      </c>
      <c r="W734" s="19" t="n">
        <v>0.422300515685744</v>
      </c>
      <c r="X734" s="19"/>
      <c r="Y734" s="19" t="n">
        <v>0.373604670825281</v>
      </c>
      <c r="Z734" s="19" t="n">
        <v>0.383522876445807</v>
      </c>
      <c r="AA734" s="19" t="n">
        <v>0.348392419056462</v>
      </c>
      <c r="AB734" s="19" t="n">
        <v>0.295734182581095</v>
      </c>
      <c r="AC734" s="19" t="n">
        <v>0.417361711935251</v>
      </c>
      <c r="AD734" s="19" t="n">
        <v>0.369743619172145</v>
      </c>
      <c r="AE734" s="19"/>
      <c r="AF734" s="19" t="n">
        <v>0.36116064707586</v>
      </c>
      <c r="AG734" s="19"/>
      <c r="AH734" s="19" t="n">
        <v>0.362608539522462</v>
      </c>
      <c r="AI734" s="19"/>
      <c r="AJ734" s="19" t="n">
        <v>0.333641364967333</v>
      </c>
      <c r="AK734" s="19" t="n">
        <v>0.365738816948334</v>
      </c>
      <c r="AL734" s="19" t="n">
        <v>0.406209108741962</v>
      </c>
    </row>
    <row r="735">
      <c r="B735" t="s">
        <v>299</v>
      </c>
      <c r="C735" s="19" t="n">
        <v>0.215800729309717</v>
      </c>
      <c r="D735" s="19" t="n">
        <v>0.219270317920757</v>
      </c>
      <c r="E735" s="19" t="n">
        <v>0.21274853795774</v>
      </c>
      <c r="F735" s="19"/>
      <c r="G735" s="19" t="n">
        <v>0.206575253340103</v>
      </c>
      <c r="H735" s="19" t="n">
        <v>0.20191142687849</v>
      </c>
      <c r="I735" s="19" t="n">
        <v>0.224877065086394</v>
      </c>
      <c r="J735" s="19" t="n">
        <v>0.128182897151035</v>
      </c>
      <c r="K735" s="19" t="n">
        <v>0.244552393214341</v>
      </c>
      <c r="L735" s="19" t="n">
        <v>0.262134928526431</v>
      </c>
      <c r="M735" s="19"/>
      <c r="N735" s="19" t="n">
        <v>0.249961584367987</v>
      </c>
      <c r="O735" s="19" t="n">
        <v>0.25305422211261</v>
      </c>
      <c r="P735" s="19" t="n">
        <v>0.183254115226288</v>
      </c>
      <c r="Q735" s="19" t="n">
        <v>0.230049411799849</v>
      </c>
      <c r="R735" s="19" t="n">
        <v>0.170021366655114</v>
      </c>
      <c r="S735" s="19"/>
      <c r="T735" s="19" t="n">
        <v>0.178564074822191</v>
      </c>
      <c r="U735" s="19" t="n">
        <v>0.276816787915055</v>
      </c>
      <c r="V735" s="19" t="n">
        <v>0.156990218921196</v>
      </c>
      <c r="W735" s="19" t="n">
        <v>0.193106838625614</v>
      </c>
      <c r="X735" s="19"/>
      <c r="Y735" s="19" t="n">
        <v>0.196222211740218</v>
      </c>
      <c r="Z735" s="19" t="n">
        <v>0.216126232543048</v>
      </c>
      <c r="AA735" s="19" t="n">
        <v>0.254091774503491</v>
      </c>
      <c r="AB735" s="19" t="n">
        <v>0.194651296642493</v>
      </c>
      <c r="AC735" s="19" t="n">
        <v>0.240261684940786</v>
      </c>
      <c r="AD735" s="19" t="n">
        <v>0.129575645432865</v>
      </c>
      <c r="AE735" s="19"/>
      <c r="AF735" s="19" t="n">
        <v>0.214479370610136</v>
      </c>
      <c r="AG735" s="19"/>
      <c r="AH735" s="19" t="n">
        <v>0.216430143693581</v>
      </c>
      <c r="AI735" s="19"/>
      <c r="AJ735" s="19" t="n">
        <v>0.24392281261849</v>
      </c>
      <c r="AK735" s="19" t="n">
        <v>0.207842422370063</v>
      </c>
      <c r="AL735" s="19" t="n">
        <v>0.174536689934889</v>
      </c>
    </row>
    <row r="736">
      <c r="B736" t="s">
        <v>300</v>
      </c>
      <c r="C736" s="19" t="n">
        <v>0.0516900162685987</v>
      </c>
      <c r="D736" s="19" t="n">
        <v>0.0536651086332119</v>
      </c>
      <c r="E736" s="19" t="n">
        <v>0.0498135195722082</v>
      </c>
      <c r="F736" s="19"/>
      <c r="G736" s="19" t="n">
        <v>0.104630918843514</v>
      </c>
      <c r="H736" s="19" t="n">
        <v>0.0636389203216823</v>
      </c>
      <c r="I736" s="19" t="n">
        <v>0.059622963205402</v>
      </c>
      <c r="J736" s="19" t="n">
        <v>0.0352224464652416</v>
      </c>
      <c r="K736" s="19" t="n">
        <v>0.0337037482697367</v>
      </c>
      <c r="L736" s="19" t="n">
        <v>0.0401787698495825</v>
      </c>
      <c r="M736" s="19"/>
      <c r="N736" s="19" t="n">
        <v>0.0384570798660607</v>
      </c>
      <c r="O736" s="19" t="n">
        <v>0.0596015153511032</v>
      </c>
      <c r="P736" s="19" t="n">
        <v>0.059608725355507</v>
      </c>
      <c r="Q736" s="19" t="n">
        <v>0.058141982956971</v>
      </c>
      <c r="R736" s="19" t="n">
        <v>0.0256357958469192</v>
      </c>
      <c r="S736" s="19"/>
      <c r="T736" s="19" t="n">
        <v>0.0416529693677372</v>
      </c>
      <c r="U736" s="19" t="n">
        <v>0.0701712222636132</v>
      </c>
      <c r="V736" s="19" t="n">
        <v>0.0390262446145815</v>
      </c>
      <c r="W736" s="19" t="n">
        <v>0.0343512588740777</v>
      </c>
      <c r="X736" s="19"/>
      <c r="Y736" s="19" t="n">
        <v>0.0609425795735362</v>
      </c>
      <c r="Z736" s="19" t="n">
        <v>0.043352800338576</v>
      </c>
      <c r="AA736" s="19" t="n">
        <v>0.0469183534376223</v>
      </c>
      <c r="AB736" s="19" t="n">
        <v>0.0167761684517179</v>
      </c>
      <c r="AC736" s="19" t="n">
        <v>0.0980345998546546</v>
      </c>
      <c r="AD736" s="19" t="n">
        <v>0.0268399728951302</v>
      </c>
      <c r="AE736" s="19"/>
      <c r="AF736" s="19" t="n">
        <v>0.0522975013521188</v>
      </c>
      <c r="AG736" s="19"/>
      <c r="AH736" s="19" t="n">
        <v>0.0476157368337438</v>
      </c>
      <c r="AI736" s="19"/>
      <c r="AJ736" s="19" t="n">
        <v>0.0796250299276539</v>
      </c>
      <c r="AK736" s="19" t="n">
        <v>0.0387252115686011</v>
      </c>
      <c r="AL736" s="19" t="n">
        <v>0.0393057451759067</v>
      </c>
    </row>
    <row r="737">
      <c r="B737" t="s">
        <v>301</v>
      </c>
      <c r="C737" s="19" t="n">
        <v>0.0442792576775337</v>
      </c>
      <c r="D737" s="19" t="n">
        <v>0.0636603569751135</v>
      </c>
      <c r="E737" s="19" t="n">
        <v>0.0230076463333868</v>
      </c>
      <c r="F737" s="19"/>
      <c r="G737" s="19" t="n">
        <v>0.0301485850574512</v>
      </c>
      <c r="H737" s="19" t="n">
        <v>0.026865279982482</v>
      </c>
      <c r="I737" s="19" t="n">
        <v>0.0434604990521252</v>
      </c>
      <c r="J737" s="19" t="n">
        <v>0.0405258066336948</v>
      </c>
      <c r="K737" s="19" t="n">
        <v>0.0648365881199118</v>
      </c>
      <c r="L737" s="19" t="n">
        <v>0.0506313604711299</v>
      </c>
      <c r="M737" s="19"/>
      <c r="N737" s="19" t="n">
        <v>0.0539930850677933</v>
      </c>
      <c r="O737" s="19" t="n">
        <v>0.0582825188466145</v>
      </c>
      <c r="P737" s="19" t="n">
        <v>0.054351631718535</v>
      </c>
      <c r="Q737" s="19" t="n">
        <v>0.0144780005896083</v>
      </c>
      <c r="R737" s="19" t="n">
        <v>0.0305108790739015</v>
      </c>
      <c r="S737" s="19"/>
      <c r="T737" s="19" t="n">
        <v>0.0210967163852796</v>
      </c>
      <c r="U737" s="19" t="n">
        <v>0.0491897928863496</v>
      </c>
      <c r="V737" s="19" t="n">
        <v>0.061453851853413</v>
      </c>
      <c r="W737" s="19" t="n">
        <v>0.0256604207905033</v>
      </c>
      <c r="X737" s="19"/>
      <c r="Y737" s="19" t="n">
        <v>0.0393501321624306</v>
      </c>
      <c r="Z737" s="19" t="n">
        <v>0.0489929450340323</v>
      </c>
      <c r="AA737" s="19" t="n">
        <v>0.0551116586531262</v>
      </c>
      <c r="AB737" s="19" t="n">
        <v>0.0522954738993358</v>
      </c>
      <c r="AC737" s="19" t="n">
        <v>0</v>
      </c>
      <c r="AD737" s="19" t="n">
        <v>0.0634829508559207</v>
      </c>
      <c r="AE737" s="19"/>
      <c r="AF737" s="19" t="n">
        <v>0.0409311738769774</v>
      </c>
      <c r="AG737" s="19"/>
      <c r="AH737" s="19" t="n">
        <v>0.043251331734538</v>
      </c>
      <c r="AI737" s="19"/>
      <c r="AJ737" s="19" t="n">
        <v>0.0359541976271742</v>
      </c>
      <c r="AK737" s="19" t="n">
        <v>0.0432637853628452</v>
      </c>
      <c r="AL737" s="19" t="n">
        <v>0.0755561026496634</v>
      </c>
    </row>
    <row r="738">
      <c r="B738" t="s">
        <v>56</v>
      </c>
      <c r="C738" s="19" t="n">
        <v>0.0859471173697881</v>
      </c>
      <c r="D738" s="19" t="n">
        <v>0.0570549531814053</v>
      </c>
      <c r="E738" s="19" t="n">
        <v>0.115042091997283</v>
      </c>
      <c r="F738" s="19"/>
      <c r="G738" s="19" t="n">
        <v>0.035582869292103</v>
      </c>
      <c r="H738" s="19" t="n">
        <v>0.0732417775731049</v>
      </c>
      <c r="I738" s="19" t="n">
        <v>0.0459500673803219</v>
      </c>
      <c r="J738" s="19" t="n">
        <v>0.101141139961436</v>
      </c>
      <c r="K738" s="19" t="n">
        <v>0.119060853070158</v>
      </c>
      <c r="L738" s="19" t="n">
        <v>0.108889019933885</v>
      </c>
      <c r="M738" s="19"/>
      <c r="N738" s="19" t="n">
        <v>0.196007486064823</v>
      </c>
      <c r="O738" s="19" t="n">
        <v>0.0717049653064671</v>
      </c>
      <c r="P738" s="19" t="n">
        <v>0.126706973727338</v>
      </c>
      <c r="Q738" s="19" t="n">
        <v>0.0529356868706631</v>
      </c>
      <c r="R738" s="19" t="n">
        <v>0.0263448095857619</v>
      </c>
      <c r="S738" s="19"/>
      <c r="T738" s="19" t="n">
        <v>0.209880979930808</v>
      </c>
      <c r="U738" s="19" t="n">
        <v>0.0897582834814729</v>
      </c>
      <c r="V738" s="19" t="n">
        <v>0.0533230612702414</v>
      </c>
      <c r="W738" s="19" t="n">
        <v>0.018964976327541</v>
      </c>
      <c r="X738" s="19"/>
      <c r="Y738" s="19" t="n">
        <v>0.0432551664417076</v>
      </c>
      <c r="Z738" s="19" t="n">
        <v>0.0562962132220593</v>
      </c>
      <c r="AA738" s="19" t="n">
        <v>0.115465940252222</v>
      </c>
      <c r="AB738" s="19" t="n">
        <v>0.186862772411033</v>
      </c>
      <c r="AC738" s="19" t="n">
        <v>0.0637648875153885</v>
      </c>
      <c r="AD738" s="19" t="n">
        <v>0.188976976781386</v>
      </c>
      <c r="AE738" s="19"/>
      <c r="AF738" s="19" t="n">
        <v>0.0786688106377146</v>
      </c>
      <c r="AG738" s="19"/>
      <c r="AH738" s="19" t="n">
        <v>0.0839064449445238</v>
      </c>
      <c r="AI738" s="19"/>
      <c r="AJ738" s="19" t="n">
        <v>0.117329422035483</v>
      </c>
      <c r="AK738" s="19" t="n">
        <v>0.0733750415508363</v>
      </c>
      <c r="AL738" s="19" t="n">
        <v>0.060768515381201</v>
      </c>
    </row>
    <row r="739">
      <c r="B739" t="s">
        <v>302</v>
      </c>
      <c r="C739" s="19" t="n">
        <v>0.602282879374363</v>
      </c>
      <c r="D739" s="19" t="n">
        <v>0.606349263289513</v>
      </c>
      <c r="E739" s="19" t="n">
        <v>0.599388204139381</v>
      </c>
      <c r="F739" s="19"/>
      <c r="G739" s="19" t="n">
        <v>0.623062373466828</v>
      </c>
      <c r="H739" s="19" t="n">
        <v>0.634342595244241</v>
      </c>
      <c r="I739" s="19" t="n">
        <v>0.626089405275757</v>
      </c>
      <c r="J739" s="19" t="n">
        <v>0.694927709788593</v>
      </c>
      <c r="K739" s="19" t="n">
        <v>0.537846417325853</v>
      </c>
      <c r="L739" s="19" t="n">
        <v>0.538165921218972</v>
      </c>
      <c r="M739" s="19"/>
      <c r="N739" s="19" t="n">
        <v>0.461580764633337</v>
      </c>
      <c r="O739" s="19" t="n">
        <v>0.557356778383205</v>
      </c>
      <c r="P739" s="19" t="n">
        <v>0.576078553972333</v>
      </c>
      <c r="Q739" s="19" t="n">
        <v>0.644394917782908</v>
      </c>
      <c r="R739" s="19" t="n">
        <v>0.747487148838304</v>
      </c>
      <c r="S739" s="19"/>
      <c r="T739" s="19" t="n">
        <v>0.548805259493985</v>
      </c>
      <c r="U739" s="19" t="n">
        <v>0.514063913453509</v>
      </c>
      <c r="V739" s="19" t="n">
        <v>0.689206623340568</v>
      </c>
      <c r="W739" s="19" t="n">
        <v>0.727916505382264</v>
      </c>
      <c r="X739" s="19"/>
      <c r="Y739" s="19" t="n">
        <v>0.660229910082107</v>
      </c>
      <c r="Z739" s="19" t="n">
        <v>0.635231808862285</v>
      </c>
      <c r="AA739" s="19" t="n">
        <v>0.528412273153538</v>
      </c>
      <c r="AB739" s="19" t="n">
        <v>0.549414288595421</v>
      </c>
      <c r="AC739" s="19" t="n">
        <v>0.597938827689171</v>
      </c>
      <c r="AD739" s="19" t="n">
        <v>0.591124454034697</v>
      </c>
      <c r="AE739" s="19"/>
      <c r="AF739" s="19" t="n">
        <v>0.613623143523053</v>
      </c>
      <c r="AG739" s="19"/>
      <c r="AH739" s="19" t="n">
        <v>0.608796342793613</v>
      </c>
      <c r="AI739" s="19"/>
      <c r="AJ739" s="19" t="n">
        <v>0.523168537791199</v>
      </c>
      <c r="AK739" s="19" t="n">
        <v>0.636793539147654</v>
      </c>
      <c r="AL739" s="19" t="n">
        <v>0.64983294685834</v>
      </c>
    </row>
    <row r="740">
      <c r="B740" t="s">
        <v>303</v>
      </c>
      <c r="C740" s="19" t="n">
        <v>0.0959692739461324</v>
      </c>
      <c r="D740" s="19" t="n">
        <v>0.117325465608325</v>
      </c>
      <c r="E740" s="19" t="n">
        <v>0.072821165905595</v>
      </c>
      <c r="F740" s="19"/>
      <c r="G740" s="19" t="n">
        <v>0.134779503900966</v>
      </c>
      <c r="H740" s="19" t="n">
        <v>0.0905042003041643</v>
      </c>
      <c r="I740" s="19" t="n">
        <v>0.103083462257527</v>
      </c>
      <c r="J740" s="19" t="n">
        <v>0.0757482530989363</v>
      </c>
      <c r="K740" s="19" t="n">
        <v>0.0985403363896485</v>
      </c>
      <c r="L740" s="19" t="n">
        <v>0.0908101303207124</v>
      </c>
      <c r="M740" s="19"/>
      <c r="N740" s="19" t="n">
        <v>0.092450164933854</v>
      </c>
      <c r="O740" s="19" t="n">
        <v>0.117884034197718</v>
      </c>
      <c r="P740" s="19" t="n">
        <v>0.113960357074042</v>
      </c>
      <c r="Q740" s="19" t="n">
        <v>0.0726199835465793</v>
      </c>
      <c r="R740" s="19" t="n">
        <v>0.0561466749208207</v>
      </c>
      <c r="S740" s="19"/>
      <c r="T740" s="19" t="n">
        <v>0.0627496857530168</v>
      </c>
      <c r="U740" s="19" t="n">
        <v>0.119361015149963</v>
      </c>
      <c r="V740" s="19" t="n">
        <v>0.100480096467994</v>
      </c>
      <c r="W740" s="19" t="n">
        <v>0.060011679664581</v>
      </c>
      <c r="X740" s="19"/>
      <c r="Y740" s="19" t="n">
        <v>0.100292711735967</v>
      </c>
      <c r="Z740" s="19" t="n">
        <v>0.0923457453726083</v>
      </c>
      <c r="AA740" s="19" t="n">
        <v>0.102030012090749</v>
      </c>
      <c r="AB740" s="19" t="n">
        <v>0.0690716423510537</v>
      </c>
      <c r="AC740" s="19" t="n">
        <v>0.0980345998546546</v>
      </c>
      <c r="AD740" s="19" t="n">
        <v>0.0903229237510508</v>
      </c>
      <c r="AE740" s="19"/>
      <c r="AF740" s="19" t="n">
        <v>0.0932286752290963</v>
      </c>
      <c r="AG740" s="19"/>
      <c r="AH740" s="19" t="n">
        <v>0.0908670685682817</v>
      </c>
      <c r="AI740" s="19"/>
      <c r="AJ740" s="19" t="n">
        <v>0.115579227554828</v>
      </c>
      <c r="AK740" s="19" t="n">
        <v>0.0819889969314462</v>
      </c>
      <c r="AL740" s="19" t="n">
        <v>0.11486184782557</v>
      </c>
    </row>
    <row r="741">
      <c r="B741" t="s">
        <v>239</v>
      </c>
      <c r="C741" s="19" t="n">
        <v>0.50631360542823</v>
      </c>
      <c r="D741" s="19" t="n">
        <v>0.489023797681187</v>
      </c>
      <c r="E741" s="19" t="n">
        <v>0.526567038233786</v>
      </c>
      <c r="F741" s="19"/>
      <c r="G741" s="19" t="n">
        <v>0.488282869565863</v>
      </c>
      <c r="H741" s="19" t="n">
        <v>0.543838394940076</v>
      </c>
      <c r="I741" s="19" t="n">
        <v>0.52300594301823</v>
      </c>
      <c r="J741" s="19" t="n">
        <v>0.619179456689656</v>
      </c>
      <c r="K741" s="19" t="n">
        <v>0.439306080936205</v>
      </c>
      <c r="L741" s="19" t="n">
        <v>0.44735579089826</v>
      </c>
      <c r="M741" s="19"/>
      <c r="N741" s="19" t="n">
        <v>0.369130599699483</v>
      </c>
      <c r="O741" s="19" t="n">
        <v>0.439472744185487</v>
      </c>
      <c r="P741" s="19" t="n">
        <v>0.462118196898291</v>
      </c>
      <c r="Q741" s="19" t="n">
        <v>0.571774934236329</v>
      </c>
      <c r="R741" s="19" t="n">
        <v>0.691340473917483</v>
      </c>
      <c r="S741" s="19"/>
      <c r="T741" s="19" t="n">
        <v>0.486055573740968</v>
      </c>
      <c r="U741" s="19" t="n">
        <v>0.394702898303547</v>
      </c>
      <c r="V741" s="19" t="n">
        <v>0.588726526872573</v>
      </c>
      <c r="W741" s="19" t="n">
        <v>0.667904825717683</v>
      </c>
      <c r="X741" s="19"/>
      <c r="Y741" s="19" t="n">
        <v>0.559937198346141</v>
      </c>
      <c r="Z741" s="19" t="n">
        <v>0.542886063489677</v>
      </c>
      <c r="AA741" s="19" t="n">
        <v>0.426382261062789</v>
      </c>
      <c r="AB741" s="19" t="n">
        <v>0.480342646244367</v>
      </c>
      <c r="AC741" s="19" t="n">
        <v>0.499904227834516</v>
      </c>
      <c r="AD741" s="19" t="n">
        <v>0.500801530283647</v>
      </c>
      <c r="AE741" s="19"/>
      <c r="AF741" s="19" t="n">
        <v>0.520394468293957</v>
      </c>
      <c r="AG741" s="19"/>
      <c r="AH741" s="19" t="n">
        <v>0.517929274225331</v>
      </c>
      <c r="AI741" s="19"/>
      <c r="AJ741" s="19" t="n">
        <v>0.407589310236371</v>
      </c>
      <c r="AK741" s="19" t="n">
        <v>0.554804542216208</v>
      </c>
      <c r="AL741" s="19" t="n">
        <v>0.53497109903277</v>
      </c>
    </row>
    <row r="742">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c r="AE742" s="19"/>
      <c r="AF742" s="19"/>
      <c r="AG742" s="19"/>
      <c r="AH742" s="19"/>
      <c r="AI742" s="19"/>
      <c r="AJ742" s="19"/>
      <c r="AK742" s="19"/>
      <c r="AL742" s="19"/>
    </row>
    <row r="743">
      <c r="B743" s="7" t="s">
        <v>313</v>
      </c>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c r="AE743" s="19"/>
      <c r="AF743" s="19"/>
      <c r="AG743" s="19"/>
      <c r="AH743" s="19"/>
      <c r="AI743" s="19"/>
      <c r="AJ743" s="19"/>
      <c r="AK743" s="19"/>
      <c r="AL743" s="19"/>
    </row>
    <row r="744">
      <c r="B744" s="26" t="s">
        <v>60</v>
      </c>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c r="AE744" s="19"/>
      <c r="AF744" s="19"/>
      <c r="AG744" s="19"/>
      <c r="AH744" s="19"/>
      <c r="AI744" s="19"/>
      <c r="AJ744" s="19"/>
      <c r="AK744" s="19"/>
      <c r="AL744" s="19"/>
    </row>
    <row r="745">
      <c r="B745" t="s">
        <v>297</v>
      </c>
      <c r="C745" s="19" t="n">
        <v>0.247997645648941</v>
      </c>
      <c r="D745" s="19" t="n">
        <v>0.237691619784183</v>
      </c>
      <c r="E745" s="19" t="n">
        <v>0.258800610743167</v>
      </c>
      <c r="F745" s="19"/>
      <c r="G745" s="19" t="n">
        <v>0.231501680272779</v>
      </c>
      <c r="H745" s="19" t="n">
        <v>0.321609672466054</v>
      </c>
      <c r="I745" s="19" t="n">
        <v>0.294220356648405</v>
      </c>
      <c r="J745" s="19" t="n">
        <v>0.27401179702253</v>
      </c>
      <c r="K745" s="19" t="n">
        <v>0.211986543745469</v>
      </c>
      <c r="L745" s="19" t="n">
        <v>0.18192744888051</v>
      </c>
      <c r="M745" s="19"/>
      <c r="N745" s="19" t="n">
        <v>0.223239423769193</v>
      </c>
      <c r="O745" s="19" t="n">
        <v>0.264052630162725</v>
      </c>
      <c r="P745" s="19" t="n">
        <v>0.218751230962216</v>
      </c>
      <c r="Q745" s="19" t="n">
        <v>0.223272663236981</v>
      </c>
      <c r="R745" s="19" t="n">
        <v>0.30379406727252</v>
      </c>
      <c r="S745" s="19"/>
      <c r="T745" s="19" t="n">
        <v>0.203183013977423</v>
      </c>
      <c r="U745" s="19" t="n">
        <v>0.220497334427115</v>
      </c>
      <c r="V745" s="19" t="n">
        <v>0.251660366412053</v>
      </c>
      <c r="W745" s="19" t="n">
        <v>0.335890207428507</v>
      </c>
      <c r="X745" s="19"/>
      <c r="Y745" s="19" t="n">
        <v>0.301553424893663</v>
      </c>
      <c r="Z745" s="19" t="n">
        <v>0.188893124876213</v>
      </c>
      <c r="AA745" s="19" t="n">
        <v>0.179161031089902</v>
      </c>
      <c r="AB745" s="19" t="n">
        <v>0.266530369537346</v>
      </c>
      <c r="AC745" s="19" t="n">
        <v>0.148077529605839</v>
      </c>
      <c r="AD745" s="19" t="n">
        <v>0.264796344457073</v>
      </c>
      <c r="AE745" s="19"/>
      <c r="AF745" s="19" t="n">
        <v>0.258611353597153</v>
      </c>
      <c r="AG745" s="19"/>
      <c r="AH745" s="19" t="n">
        <v>0.25920644840687</v>
      </c>
      <c r="AI745" s="19"/>
      <c r="AJ745" s="19" t="n">
        <v>0.218327436584173</v>
      </c>
      <c r="AK745" s="19" t="n">
        <v>0.274554002956963</v>
      </c>
      <c r="AL745" s="19" t="n">
        <v>0.188859747519551</v>
      </c>
    </row>
    <row r="746">
      <c r="B746" t="s">
        <v>298</v>
      </c>
      <c r="C746" s="19" t="n">
        <v>0.424608353600937</v>
      </c>
      <c r="D746" s="19" t="n">
        <v>0.442744990226261</v>
      </c>
      <c r="E746" s="19" t="n">
        <v>0.407279322355425</v>
      </c>
      <c r="F746" s="19"/>
      <c r="G746" s="19" t="n">
        <v>0.437110780040664</v>
      </c>
      <c r="H746" s="19" t="n">
        <v>0.362944176214431</v>
      </c>
      <c r="I746" s="19" t="n">
        <v>0.430668134504614</v>
      </c>
      <c r="J746" s="19" t="n">
        <v>0.382829905459603</v>
      </c>
      <c r="K746" s="19" t="n">
        <v>0.451033836708637</v>
      </c>
      <c r="L746" s="19" t="n">
        <v>0.466514041986779</v>
      </c>
      <c r="M746" s="19"/>
      <c r="N746" s="19" t="n">
        <v>0.41534890698346</v>
      </c>
      <c r="O746" s="19" t="n">
        <v>0.373811409713699</v>
      </c>
      <c r="P746" s="19" t="n">
        <v>0.406549023716162</v>
      </c>
      <c r="Q746" s="19" t="n">
        <v>0.502336033748975</v>
      </c>
      <c r="R746" s="19" t="n">
        <v>0.464377956283097</v>
      </c>
      <c r="S746" s="19"/>
      <c r="T746" s="19" t="n">
        <v>0.369694983363362</v>
      </c>
      <c r="U746" s="19" t="n">
        <v>0.415480129280003</v>
      </c>
      <c r="V746" s="19" t="n">
        <v>0.470710854626988</v>
      </c>
      <c r="W746" s="19" t="n">
        <v>0.439668256070895</v>
      </c>
      <c r="X746" s="19"/>
      <c r="Y746" s="19" t="n">
        <v>0.428405479879952</v>
      </c>
      <c r="Z746" s="19" t="n">
        <v>0.501200085453823</v>
      </c>
      <c r="AA746" s="19" t="n">
        <v>0.463414781660656</v>
      </c>
      <c r="AB746" s="19" t="n">
        <v>0.304553862868446</v>
      </c>
      <c r="AC746" s="19" t="n">
        <v>0.367288394350499</v>
      </c>
      <c r="AD746" s="19" t="n">
        <v>0.426471158106587</v>
      </c>
      <c r="AE746" s="19"/>
      <c r="AF746" s="19" t="n">
        <v>0.423601470795427</v>
      </c>
      <c r="AG746" s="19"/>
      <c r="AH746" s="19" t="n">
        <v>0.428898068201603</v>
      </c>
      <c r="AI746" s="19"/>
      <c r="AJ746" s="19" t="n">
        <v>0.377357420152062</v>
      </c>
      <c r="AK746" s="19" t="n">
        <v>0.443130772467469</v>
      </c>
      <c r="AL746" s="19" t="n">
        <v>0.464818598568921</v>
      </c>
    </row>
    <row r="747">
      <c r="B747" t="s">
        <v>299</v>
      </c>
      <c r="C747" s="19" t="n">
        <v>0.171582739268655</v>
      </c>
      <c r="D747" s="19" t="n">
        <v>0.162998581974911</v>
      </c>
      <c r="E747" s="19" t="n">
        <v>0.180512471309523</v>
      </c>
      <c r="F747" s="19"/>
      <c r="G747" s="19" t="n">
        <v>0.211833122231659</v>
      </c>
      <c r="H747" s="19" t="n">
        <v>0.174896988379159</v>
      </c>
      <c r="I747" s="19" t="n">
        <v>0.164787032794691</v>
      </c>
      <c r="J747" s="19" t="n">
        <v>0.192281388129461</v>
      </c>
      <c r="K747" s="19" t="n">
        <v>0.140198681290111</v>
      </c>
      <c r="L747" s="19" t="n">
        <v>0.165011251521941</v>
      </c>
      <c r="M747" s="19"/>
      <c r="N747" s="19" t="n">
        <v>0.103411024859865</v>
      </c>
      <c r="O747" s="19" t="n">
        <v>0.19481618010144</v>
      </c>
      <c r="P747" s="19" t="n">
        <v>0.204193888049769</v>
      </c>
      <c r="Q747" s="19" t="n">
        <v>0.165405159663563</v>
      </c>
      <c r="R747" s="19" t="n">
        <v>0.121339156531029</v>
      </c>
      <c r="S747" s="19"/>
      <c r="T747" s="19" t="n">
        <v>0.182810166740282</v>
      </c>
      <c r="U747" s="19" t="n">
        <v>0.196921034413509</v>
      </c>
      <c r="V747" s="19" t="n">
        <v>0.130660026619714</v>
      </c>
      <c r="W747" s="19" t="n">
        <v>0.145582485752087</v>
      </c>
      <c r="X747" s="19"/>
      <c r="Y747" s="19" t="n">
        <v>0.166521128360184</v>
      </c>
      <c r="Z747" s="19" t="n">
        <v>0.154328182817354</v>
      </c>
      <c r="AA747" s="19" t="n">
        <v>0.161603510062193</v>
      </c>
      <c r="AB747" s="19" t="n">
        <v>0.198108723753257</v>
      </c>
      <c r="AC747" s="19" t="n">
        <v>0.326686040927331</v>
      </c>
      <c r="AD747" s="19" t="n">
        <v>0.0294325969039036</v>
      </c>
      <c r="AE747" s="19"/>
      <c r="AF747" s="19" t="n">
        <v>0.175817204978205</v>
      </c>
      <c r="AG747" s="19"/>
      <c r="AH747" s="19" t="n">
        <v>0.162818874867887</v>
      </c>
      <c r="AI747" s="19"/>
      <c r="AJ747" s="19" t="n">
        <v>0.2139932104653</v>
      </c>
      <c r="AK747" s="19" t="n">
        <v>0.152673447536158</v>
      </c>
      <c r="AL747" s="19" t="n">
        <v>0.14840700106653</v>
      </c>
    </row>
    <row r="748">
      <c r="B748" t="s">
        <v>300</v>
      </c>
      <c r="C748" s="19" t="n">
        <v>0.0455020287687458</v>
      </c>
      <c r="D748" s="19" t="n">
        <v>0.0483288135052906</v>
      </c>
      <c r="E748" s="19" t="n">
        <v>0.0427607219242291</v>
      </c>
      <c r="F748" s="19"/>
      <c r="G748" s="19" t="n">
        <v>0.0782305397629091</v>
      </c>
      <c r="H748" s="19" t="n">
        <v>0.078544667528695</v>
      </c>
      <c r="I748" s="19" t="n">
        <v>0.0432188560638322</v>
      </c>
      <c r="J748" s="19" t="n">
        <v>0.0323792275350882</v>
      </c>
      <c r="K748" s="19" t="n">
        <v>0.0231009805595779</v>
      </c>
      <c r="L748" s="19" t="n">
        <v>0.0358627796116237</v>
      </c>
      <c r="M748" s="19"/>
      <c r="N748" s="19" t="n">
        <v>0.0666339643341773</v>
      </c>
      <c r="O748" s="19" t="n">
        <v>0.0485554137571377</v>
      </c>
      <c r="P748" s="19" t="n">
        <v>0.0332010106298773</v>
      </c>
      <c r="Q748" s="19" t="n">
        <v>0.0495404663230479</v>
      </c>
      <c r="R748" s="19" t="n">
        <v>0.0445433798679508</v>
      </c>
      <c r="S748" s="19"/>
      <c r="T748" s="19" t="n">
        <v>0.042420864991946</v>
      </c>
      <c r="U748" s="19" t="n">
        <v>0.0392580410855801</v>
      </c>
      <c r="V748" s="19" t="n">
        <v>0.0887867442163612</v>
      </c>
      <c r="W748" s="19" t="n">
        <v>0.0337861844247504</v>
      </c>
      <c r="X748" s="19"/>
      <c r="Y748" s="19" t="n">
        <v>0.0460849692286018</v>
      </c>
      <c r="Z748" s="19" t="n">
        <v>0.0509285337545035</v>
      </c>
      <c r="AA748" s="19" t="n">
        <v>0.0385418621296096</v>
      </c>
      <c r="AB748" s="19" t="n">
        <v>0.0456297403798182</v>
      </c>
      <c r="AC748" s="19" t="n">
        <v>0.0838951983116798</v>
      </c>
      <c r="AD748" s="19" t="n">
        <v>0.0268399728951302</v>
      </c>
      <c r="AE748" s="19"/>
      <c r="AF748" s="19" t="n">
        <v>0.0463572359032923</v>
      </c>
      <c r="AG748" s="19"/>
      <c r="AH748" s="19" t="n">
        <v>0.0408970280472105</v>
      </c>
      <c r="AI748" s="19"/>
      <c r="AJ748" s="19" t="n">
        <v>0.0565704245450321</v>
      </c>
      <c r="AK748" s="19" t="n">
        <v>0.0296115271378208</v>
      </c>
      <c r="AL748" s="19" t="n">
        <v>0.101394304791329</v>
      </c>
    </row>
    <row r="749">
      <c r="B749" t="s">
        <v>301</v>
      </c>
      <c r="C749" s="19" t="n">
        <v>0.0388823813975086</v>
      </c>
      <c r="D749" s="19" t="n">
        <v>0.0609770893051485</v>
      </c>
      <c r="E749" s="19" t="n">
        <v>0.014883339845663</v>
      </c>
      <c r="F749" s="19"/>
      <c r="G749" s="19" t="n">
        <v>0.0057410083998858</v>
      </c>
      <c r="H749" s="19" t="n">
        <v>0.0357616097850856</v>
      </c>
      <c r="I749" s="19" t="n">
        <v>0.0351266338357755</v>
      </c>
      <c r="J749" s="19" t="n">
        <v>0.0292002333811293</v>
      </c>
      <c r="K749" s="19" t="n">
        <v>0.0577702269662539</v>
      </c>
      <c r="L749" s="19" t="n">
        <v>0.0506313604711299</v>
      </c>
      <c r="M749" s="19"/>
      <c r="N749" s="19" t="n">
        <v>0.0539930850677933</v>
      </c>
      <c r="O749" s="19" t="n">
        <v>0.0487011358738052</v>
      </c>
      <c r="P749" s="19" t="n">
        <v>0.0338865492350371</v>
      </c>
      <c r="Q749" s="19" t="n">
        <v>0.0192362272860338</v>
      </c>
      <c r="R749" s="19" t="n">
        <v>0.0425056460378006</v>
      </c>
      <c r="S749" s="19"/>
      <c r="T749" s="19" t="n">
        <v>0.0172057318988351</v>
      </c>
      <c r="U749" s="19" t="n">
        <v>0.0550221584304453</v>
      </c>
      <c r="V749" s="19" t="n">
        <v>0.0362043484902137</v>
      </c>
      <c r="W749" s="19" t="n">
        <v>0.0218655728585665</v>
      </c>
      <c r="X749" s="19"/>
      <c r="Y749" s="19" t="n">
        <v>0.0290709552992924</v>
      </c>
      <c r="Z749" s="19" t="n">
        <v>0.0552276988646364</v>
      </c>
      <c r="AA749" s="19" t="n">
        <v>0.0523669686607577</v>
      </c>
      <c r="AB749" s="19" t="n">
        <v>0.0390908989480996</v>
      </c>
      <c r="AC749" s="19" t="n">
        <v>0.0102879492892627</v>
      </c>
      <c r="AD749" s="19" t="n">
        <v>0.0634829508559207</v>
      </c>
      <c r="AE749" s="19"/>
      <c r="AF749" s="19" t="n">
        <v>0.0296875497908698</v>
      </c>
      <c r="AG749" s="19"/>
      <c r="AH749" s="19" t="n">
        <v>0.0364265290083299</v>
      </c>
      <c r="AI749" s="19"/>
      <c r="AJ749" s="19" t="n">
        <v>0.0348849473422047</v>
      </c>
      <c r="AK749" s="19" t="n">
        <v>0.0378362129310707</v>
      </c>
      <c r="AL749" s="19" t="n">
        <v>0.0570586171850801</v>
      </c>
    </row>
    <row r="750">
      <c r="B750" t="s">
        <v>56</v>
      </c>
      <c r="C750" s="19" t="n">
        <v>0.0714268513152128</v>
      </c>
      <c r="D750" s="19" t="n">
        <v>0.0472589052042056</v>
      </c>
      <c r="E750" s="19" t="n">
        <v>0.0957635338219921</v>
      </c>
      <c r="F750" s="19"/>
      <c r="G750" s="19" t="n">
        <v>0.035582869292103</v>
      </c>
      <c r="H750" s="19" t="n">
        <v>0.0262428856265748</v>
      </c>
      <c r="I750" s="19" t="n">
        <v>0.0319789861526825</v>
      </c>
      <c r="J750" s="19" t="n">
        <v>0.0892974484721879</v>
      </c>
      <c r="K750" s="19" t="n">
        <v>0.115909730729951</v>
      </c>
      <c r="L750" s="19" t="n">
        <v>0.100053117528017</v>
      </c>
      <c r="M750" s="19"/>
      <c r="N750" s="19" t="n">
        <v>0.137373594985511</v>
      </c>
      <c r="O750" s="19" t="n">
        <v>0.0700632303911929</v>
      </c>
      <c r="P750" s="19" t="n">
        <v>0.103418297406938</v>
      </c>
      <c r="Q750" s="19" t="n">
        <v>0.040209449741399</v>
      </c>
      <c r="R750" s="19" t="n">
        <v>0.023439794007602</v>
      </c>
      <c r="S750" s="19"/>
      <c r="T750" s="19" t="n">
        <v>0.184685239028151</v>
      </c>
      <c r="U750" s="19" t="n">
        <v>0.0728213023633483</v>
      </c>
      <c r="V750" s="19" t="n">
        <v>0.0219776596346707</v>
      </c>
      <c r="W750" s="19" t="n">
        <v>0.0232072934651938</v>
      </c>
      <c r="X750" s="19"/>
      <c r="Y750" s="19" t="n">
        <v>0.028364042338307</v>
      </c>
      <c r="Z750" s="19" t="n">
        <v>0.0494223742334694</v>
      </c>
      <c r="AA750" s="19" t="n">
        <v>0.104911846396882</v>
      </c>
      <c r="AB750" s="19" t="n">
        <v>0.146086404513033</v>
      </c>
      <c r="AC750" s="19" t="n">
        <v>0.0637648875153885</v>
      </c>
      <c r="AD750" s="19" t="n">
        <v>0.188976976781386</v>
      </c>
      <c r="AE750" s="19"/>
      <c r="AF750" s="19" t="n">
        <v>0.0659251849350526</v>
      </c>
      <c r="AG750" s="19"/>
      <c r="AH750" s="19" t="n">
        <v>0.0717530514680996</v>
      </c>
      <c r="AI750" s="19"/>
      <c r="AJ750" s="19" t="n">
        <v>0.098866560911228</v>
      </c>
      <c r="AK750" s="19" t="n">
        <v>0.0621940369705189</v>
      </c>
      <c r="AL750" s="19" t="n">
        <v>0.0394617308685898</v>
      </c>
    </row>
    <row r="751">
      <c r="B751" t="s">
        <v>302</v>
      </c>
      <c r="C751" s="19" t="n">
        <v>0.672605999249878</v>
      </c>
      <c r="D751" s="19" t="n">
        <v>0.680436610010444</v>
      </c>
      <c r="E751" s="19" t="n">
        <v>0.666079933098592</v>
      </c>
      <c r="F751" s="19"/>
      <c r="G751" s="19" t="n">
        <v>0.668612460313443</v>
      </c>
      <c r="H751" s="19" t="n">
        <v>0.684553848680486</v>
      </c>
      <c r="I751" s="19" t="n">
        <v>0.724888491153018</v>
      </c>
      <c r="J751" s="19" t="n">
        <v>0.656841702482134</v>
      </c>
      <c r="K751" s="19" t="n">
        <v>0.663020380454106</v>
      </c>
      <c r="L751" s="19" t="n">
        <v>0.648441490867288</v>
      </c>
      <c r="M751" s="19"/>
      <c r="N751" s="19" t="n">
        <v>0.638588330752654</v>
      </c>
      <c r="O751" s="19" t="n">
        <v>0.637864039876424</v>
      </c>
      <c r="P751" s="19" t="n">
        <v>0.625300254678378</v>
      </c>
      <c r="Q751" s="19" t="n">
        <v>0.725608696985956</v>
      </c>
      <c r="R751" s="19" t="n">
        <v>0.768172023555617</v>
      </c>
      <c r="S751" s="19"/>
      <c r="T751" s="19" t="n">
        <v>0.572877997340785</v>
      </c>
      <c r="U751" s="19" t="n">
        <v>0.635977463707118</v>
      </c>
      <c r="V751" s="19" t="n">
        <v>0.722371221039041</v>
      </c>
      <c r="W751" s="19" t="n">
        <v>0.775558463499402</v>
      </c>
      <c r="X751" s="19"/>
      <c r="Y751" s="19" t="n">
        <v>0.729958904773615</v>
      </c>
      <c r="Z751" s="19" t="n">
        <v>0.690093210330037</v>
      </c>
      <c r="AA751" s="19" t="n">
        <v>0.642575812750558</v>
      </c>
      <c r="AB751" s="19" t="n">
        <v>0.571084232405793</v>
      </c>
      <c r="AC751" s="19" t="n">
        <v>0.515365923956338</v>
      </c>
      <c r="AD751" s="19" t="n">
        <v>0.691267502563659</v>
      </c>
      <c r="AE751" s="19"/>
      <c r="AF751" s="19" t="n">
        <v>0.68221282439258</v>
      </c>
      <c r="AG751" s="19"/>
      <c r="AH751" s="19" t="n">
        <v>0.688104516608473</v>
      </c>
      <c r="AI751" s="19"/>
      <c r="AJ751" s="19" t="n">
        <v>0.595684856736236</v>
      </c>
      <c r="AK751" s="19" t="n">
        <v>0.717684775424432</v>
      </c>
      <c r="AL751" s="19" t="n">
        <v>0.653678346088472</v>
      </c>
    </row>
    <row r="752">
      <c r="B752" t="s">
        <v>303</v>
      </c>
      <c r="C752" s="19" t="n">
        <v>0.0843844101662544</v>
      </c>
      <c r="D752" s="19" t="n">
        <v>0.109305902810439</v>
      </c>
      <c r="E752" s="19" t="n">
        <v>0.0576440617698921</v>
      </c>
      <c r="F752" s="19"/>
      <c r="G752" s="19" t="n">
        <v>0.0839715481627949</v>
      </c>
      <c r="H752" s="19" t="n">
        <v>0.114306277313781</v>
      </c>
      <c r="I752" s="19" t="n">
        <v>0.0783454898996077</v>
      </c>
      <c r="J752" s="19" t="n">
        <v>0.0615794609162175</v>
      </c>
      <c r="K752" s="19" t="n">
        <v>0.0808712075258318</v>
      </c>
      <c r="L752" s="19" t="n">
        <v>0.0864941400827536</v>
      </c>
      <c r="M752" s="19"/>
      <c r="N752" s="19" t="n">
        <v>0.120627049401971</v>
      </c>
      <c r="O752" s="19" t="n">
        <v>0.0972565496309429</v>
      </c>
      <c r="P752" s="19" t="n">
        <v>0.0670875598649144</v>
      </c>
      <c r="Q752" s="19" t="n">
        <v>0.0687766936090817</v>
      </c>
      <c r="R752" s="19" t="n">
        <v>0.0870490259057514</v>
      </c>
      <c r="S752" s="19"/>
      <c r="T752" s="19" t="n">
        <v>0.0596265968907811</v>
      </c>
      <c r="U752" s="19" t="n">
        <v>0.0942801995160254</v>
      </c>
      <c r="V752" s="19" t="n">
        <v>0.124991092706575</v>
      </c>
      <c r="W752" s="19" t="n">
        <v>0.0556517572833169</v>
      </c>
      <c r="X752" s="19"/>
      <c r="Y752" s="19" t="n">
        <v>0.0751559245278942</v>
      </c>
      <c r="Z752" s="19" t="n">
        <v>0.10615623261914</v>
      </c>
      <c r="AA752" s="19" t="n">
        <v>0.0909088307903674</v>
      </c>
      <c r="AB752" s="19" t="n">
        <v>0.0847206393279178</v>
      </c>
      <c r="AC752" s="19" t="n">
        <v>0.0941831476009425</v>
      </c>
      <c r="AD752" s="19" t="n">
        <v>0.0903229237510508</v>
      </c>
      <c r="AE752" s="19"/>
      <c r="AF752" s="19" t="n">
        <v>0.0760447856941621</v>
      </c>
      <c r="AG752" s="19"/>
      <c r="AH752" s="19" t="n">
        <v>0.0773235570555404</v>
      </c>
      <c r="AI752" s="19"/>
      <c r="AJ752" s="19" t="n">
        <v>0.0914553718872369</v>
      </c>
      <c r="AK752" s="19" t="n">
        <v>0.0674477400688915</v>
      </c>
      <c r="AL752" s="19" t="n">
        <v>0.158452921976409</v>
      </c>
    </row>
    <row r="753">
      <c r="B753" t="s">
        <v>239</v>
      </c>
      <c r="C753" s="19" t="n">
        <v>0.588221589083623</v>
      </c>
      <c r="D753" s="19" t="n">
        <v>0.571130707200005</v>
      </c>
      <c r="E753" s="19" t="n">
        <v>0.6084358713287</v>
      </c>
      <c r="F753" s="19"/>
      <c r="G753" s="19" t="n">
        <v>0.584640912150648</v>
      </c>
      <c r="H753" s="19" t="n">
        <v>0.570247571366705</v>
      </c>
      <c r="I753" s="19" t="n">
        <v>0.646543001253411</v>
      </c>
      <c r="J753" s="19" t="n">
        <v>0.595262241565916</v>
      </c>
      <c r="K753" s="19" t="n">
        <v>0.582149172928275</v>
      </c>
      <c r="L753" s="19" t="n">
        <v>0.561947350784535</v>
      </c>
      <c r="M753" s="19"/>
      <c r="N753" s="19" t="n">
        <v>0.517961281350683</v>
      </c>
      <c r="O753" s="19" t="n">
        <v>0.540607490245481</v>
      </c>
      <c r="P753" s="19" t="n">
        <v>0.558212694813464</v>
      </c>
      <c r="Q753" s="19" t="n">
        <v>0.656832003376874</v>
      </c>
      <c r="R753" s="19" t="n">
        <v>0.681122997649866</v>
      </c>
      <c r="S753" s="19"/>
      <c r="T753" s="19" t="n">
        <v>0.513251400450004</v>
      </c>
      <c r="U753" s="19" t="n">
        <v>0.541697264191092</v>
      </c>
      <c r="V753" s="19" t="n">
        <v>0.597380128332466</v>
      </c>
      <c r="W753" s="19" t="n">
        <v>0.719906706216085</v>
      </c>
      <c r="X753" s="19"/>
      <c r="Y753" s="19" t="n">
        <v>0.654802980245721</v>
      </c>
      <c r="Z753" s="19" t="n">
        <v>0.583936977710897</v>
      </c>
      <c r="AA753" s="19" t="n">
        <v>0.551666981960191</v>
      </c>
      <c r="AB753" s="19" t="n">
        <v>0.486363593077875</v>
      </c>
      <c r="AC753" s="19" t="n">
        <v>0.421182776355396</v>
      </c>
      <c r="AD753" s="19" t="n">
        <v>0.600944578812609</v>
      </c>
      <c r="AE753" s="19"/>
      <c r="AF753" s="19" t="n">
        <v>0.606168038698418</v>
      </c>
      <c r="AG753" s="19"/>
      <c r="AH753" s="19" t="n">
        <v>0.610780959552933</v>
      </c>
      <c r="AI753" s="19"/>
      <c r="AJ753" s="19" t="n">
        <v>0.504229484848999</v>
      </c>
      <c r="AK753" s="19" t="n">
        <v>0.650237035355541</v>
      </c>
      <c r="AL753" s="19" t="n">
        <v>0.495225424112063</v>
      </c>
    </row>
    <row r="754">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c r="AE754" s="19"/>
      <c r="AF754" s="19"/>
      <c r="AG754" s="19"/>
      <c r="AH754" s="19"/>
      <c r="AI754" s="19"/>
      <c r="AJ754" s="19"/>
      <c r="AK754" s="19"/>
      <c r="AL754" s="19"/>
    </row>
    <row r="755">
      <c r="B755" s="7" t="s">
        <v>314</v>
      </c>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c r="AE755" s="19"/>
      <c r="AF755" s="19"/>
      <c r="AG755" s="19"/>
      <c r="AH755" s="19"/>
      <c r="AI755" s="19"/>
      <c r="AJ755" s="19"/>
      <c r="AK755" s="19"/>
      <c r="AL755" s="19"/>
    </row>
    <row r="756">
      <c r="B756" s="26" t="s">
        <v>60</v>
      </c>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c r="AE756" s="19"/>
      <c r="AF756" s="19"/>
      <c r="AG756" s="19"/>
      <c r="AH756" s="19"/>
      <c r="AI756" s="19"/>
      <c r="AJ756" s="19"/>
      <c r="AK756" s="19"/>
      <c r="AL756" s="19"/>
    </row>
    <row r="757">
      <c r="B757" t="s">
        <v>248</v>
      </c>
      <c r="C757" s="19" t="n">
        <v>0.178870182042878</v>
      </c>
      <c r="D757" s="19" t="n">
        <v>0.208628167902685</v>
      </c>
      <c r="E757" s="19" t="n">
        <v>0.14942568743522</v>
      </c>
      <c r="F757" s="19"/>
      <c r="G757" s="19" t="n">
        <v>0.283894853700137</v>
      </c>
      <c r="H757" s="19" t="n">
        <v>0.219867000363812</v>
      </c>
      <c r="I757" s="19" t="n">
        <v>0.253996733574688</v>
      </c>
      <c r="J757" s="19" t="n">
        <v>0.217424627852652</v>
      </c>
      <c r="K757" s="19" t="n">
        <v>0.102289021114826</v>
      </c>
      <c r="L757" s="19" t="n">
        <v>0.0846957087216363</v>
      </c>
      <c r="M757" s="19"/>
      <c r="N757" s="19" t="n">
        <v>0.151792149144724</v>
      </c>
      <c r="O757" s="19" t="n">
        <v>0.196912077517949</v>
      </c>
      <c r="P757" s="19" t="n">
        <v>0.10668951825896</v>
      </c>
      <c r="Q757" s="19" t="n">
        <v>0.173752670918981</v>
      </c>
      <c r="R757" s="19" t="n">
        <v>0.278736952465342</v>
      </c>
      <c r="S757" s="19"/>
      <c r="T757" s="19" t="n">
        <v>0.120066111536258</v>
      </c>
      <c r="U757" s="19" t="n">
        <v>0.11712804844282</v>
      </c>
      <c r="V757" s="19" t="n">
        <v>0.189245510325798</v>
      </c>
      <c r="W757" s="19" t="n">
        <v>0.329853014769006</v>
      </c>
      <c r="X757" s="19"/>
      <c r="Y757" s="19" t="n">
        <v>0.241244277722503</v>
      </c>
      <c r="Z757" s="19" t="n">
        <v>0.158584731619052</v>
      </c>
      <c r="AA757" s="19" t="n">
        <v>0.0920730852998544</v>
      </c>
      <c r="AB757" s="19" t="n">
        <v>0.141706003571229</v>
      </c>
      <c r="AC757" s="19" t="n">
        <v>0.242833628772832</v>
      </c>
      <c r="AD757" s="19" t="n">
        <v>0.116060111517548</v>
      </c>
      <c r="AE757" s="19"/>
      <c r="AF757" s="19" t="n">
        <v>0.199410262426666</v>
      </c>
      <c r="AG757" s="19"/>
      <c r="AH757" s="19" t="n">
        <v>0.185567591497609</v>
      </c>
      <c r="AI757" s="19"/>
      <c r="AJ757" s="19" t="n">
        <v>0.121662435046798</v>
      </c>
      <c r="AK757" s="19" t="n">
        <v>0.215988193324056</v>
      </c>
      <c r="AL757" s="19" t="n">
        <v>0.144484419143041</v>
      </c>
    </row>
    <row r="758">
      <c r="B758" t="s">
        <v>249</v>
      </c>
      <c r="C758" s="19" t="n">
        <v>0.290684579833888</v>
      </c>
      <c r="D758" s="19" t="n">
        <v>0.336569304046759</v>
      </c>
      <c r="E758" s="19" t="n">
        <v>0.245312305390679</v>
      </c>
      <c r="F758" s="19"/>
      <c r="G758" s="19" t="n">
        <v>0.395203779122156</v>
      </c>
      <c r="H758" s="19" t="n">
        <v>0.443992062555872</v>
      </c>
      <c r="I758" s="19" t="n">
        <v>0.298769591922128</v>
      </c>
      <c r="J758" s="19" t="n">
        <v>0.342932730890726</v>
      </c>
      <c r="K758" s="19" t="n">
        <v>0.169978720371365</v>
      </c>
      <c r="L758" s="19" t="n">
        <v>0.18799005873156</v>
      </c>
      <c r="M758" s="19"/>
      <c r="N758" s="19" t="n">
        <v>0.291161942229306</v>
      </c>
      <c r="O758" s="19" t="n">
        <v>0.25935770658797</v>
      </c>
      <c r="P758" s="19" t="n">
        <v>0.220641741873213</v>
      </c>
      <c r="Q758" s="19" t="n">
        <v>0.320970281031098</v>
      </c>
      <c r="R758" s="19" t="n">
        <v>0.421986236259064</v>
      </c>
      <c r="S758" s="19"/>
      <c r="T758" s="19" t="n">
        <v>0.199005573953047</v>
      </c>
      <c r="U758" s="19" t="n">
        <v>0.238842861670084</v>
      </c>
      <c r="V758" s="19" t="n">
        <v>0.343395532963886</v>
      </c>
      <c r="W758" s="19" t="n">
        <v>0.424797773494904</v>
      </c>
      <c r="X758" s="19"/>
      <c r="Y758" s="19" t="n">
        <v>0.396713569744513</v>
      </c>
      <c r="Z758" s="19" t="n">
        <v>0.298193817316789</v>
      </c>
      <c r="AA758" s="19" t="n">
        <v>0.158175481717668</v>
      </c>
      <c r="AB758" s="19" t="n">
        <v>0.196865264106209</v>
      </c>
      <c r="AC758" s="19" t="n">
        <v>0.364595478101247</v>
      </c>
      <c r="AD758" s="19" t="n">
        <v>0.192370411417284</v>
      </c>
      <c r="AE758" s="19"/>
      <c r="AF758" s="19" t="n">
        <v>0.264295850614683</v>
      </c>
      <c r="AG758" s="19"/>
      <c r="AH758" s="19" t="n">
        <v>0.297644252214311</v>
      </c>
      <c r="AI758" s="19"/>
      <c r="AJ758" s="19" t="n">
        <v>0.235437829312007</v>
      </c>
      <c r="AK758" s="19" t="n">
        <v>0.316959020234739</v>
      </c>
      <c r="AL758" s="19" t="n">
        <v>0.311591718879845</v>
      </c>
    </row>
    <row r="759">
      <c r="B759" t="s">
        <v>250</v>
      </c>
      <c r="C759" s="19" t="n">
        <v>0.211729906901988</v>
      </c>
      <c r="D759" s="19" t="n">
        <v>0.200115165005827</v>
      </c>
      <c r="E759" s="19" t="n">
        <v>0.223772316321483</v>
      </c>
      <c r="F759" s="19"/>
      <c r="G759" s="19" t="n">
        <v>0.238450178054577</v>
      </c>
      <c r="H759" s="19" t="n">
        <v>0.161442354204404</v>
      </c>
      <c r="I759" s="19" t="n">
        <v>0.214488495406067</v>
      </c>
      <c r="J759" s="19" t="n">
        <v>0.157178279744191</v>
      </c>
      <c r="K759" s="19" t="n">
        <v>0.249316336395485</v>
      </c>
      <c r="L759" s="19" t="n">
        <v>0.243411347932202</v>
      </c>
      <c r="M759" s="19"/>
      <c r="N759" s="19" t="n">
        <v>0.180646736386277</v>
      </c>
      <c r="O759" s="19" t="n">
        <v>0.192202838105453</v>
      </c>
      <c r="P759" s="19" t="n">
        <v>0.294327095078505</v>
      </c>
      <c r="Q759" s="19" t="n">
        <v>0.204682922512833</v>
      </c>
      <c r="R759" s="19" t="n">
        <v>0.140053046629983</v>
      </c>
      <c r="S759" s="19"/>
      <c r="T759" s="19" t="n">
        <v>0.244803287839256</v>
      </c>
      <c r="U759" s="19" t="n">
        <v>0.26689188589576</v>
      </c>
      <c r="V759" s="19" t="n">
        <v>0.207046628112985</v>
      </c>
      <c r="W759" s="19" t="n">
        <v>0.0979584831599981</v>
      </c>
      <c r="X759" s="19"/>
      <c r="Y759" s="19" t="n">
        <v>0.169114006899922</v>
      </c>
      <c r="Z759" s="19" t="n">
        <v>0.185612861382596</v>
      </c>
      <c r="AA759" s="19" t="n">
        <v>0.229385744532056</v>
      </c>
      <c r="AB759" s="19" t="n">
        <v>0.282566143692043</v>
      </c>
      <c r="AC759" s="19" t="n">
        <v>0.310392409409263</v>
      </c>
      <c r="AD759" s="19" t="n">
        <v>0.331519163271369</v>
      </c>
      <c r="AE759" s="19"/>
      <c r="AF759" s="19" t="n">
        <v>0.223290004123741</v>
      </c>
      <c r="AG759" s="19"/>
      <c r="AH759" s="19" t="n">
        <v>0.208261175025384</v>
      </c>
      <c r="AI759" s="19"/>
      <c r="AJ759" s="19" t="n">
        <v>0.256938649275286</v>
      </c>
      <c r="AK759" s="19" t="n">
        <v>0.190361611541687</v>
      </c>
      <c r="AL759" s="19" t="n">
        <v>0.193873838197908</v>
      </c>
    </row>
    <row r="760">
      <c r="B760" t="s">
        <v>251</v>
      </c>
      <c r="C760" s="19" t="n">
        <v>0.120674970278639</v>
      </c>
      <c r="D760" s="19" t="n">
        <v>0.112050522445112</v>
      </c>
      <c r="E760" s="19" t="n">
        <v>0.127591985757285</v>
      </c>
      <c r="F760" s="19"/>
      <c r="G760" s="19" t="n">
        <v>0.0543499966433195</v>
      </c>
      <c r="H760" s="19" t="n">
        <v>0.100842962012742</v>
      </c>
      <c r="I760" s="19" t="n">
        <v>0.138724317231494</v>
      </c>
      <c r="J760" s="19" t="n">
        <v>0.0889584982079673</v>
      </c>
      <c r="K760" s="19" t="n">
        <v>0.131592722648604</v>
      </c>
      <c r="L760" s="19" t="n">
        <v>0.162861172645097</v>
      </c>
      <c r="M760" s="19"/>
      <c r="N760" s="19" t="n">
        <v>0.133608885978278</v>
      </c>
      <c r="O760" s="19" t="n">
        <v>0.104570593618402</v>
      </c>
      <c r="P760" s="19" t="n">
        <v>0.144362164895347</v>
      </c>
      <c r="Q760" s="19" t="n">
        <v>0.14739917630779</v>
      </c>
      <c r="R760" s="19" t="n">
        <v>0.0774550788807541</v>
      </c>
      <c r="S760" s="19"/>
      <c r="T760" s="19" t="n">
        <v>0.163418092647874</v>
      </c>
      <c r="U760" s="19" t="n">
        <v>0.146474041061594</v>
      </c>
      <c r="V760" s="19" t="n">
        <v>0.131250610179536</v>
      </c>
      <c r="W760" s="19" t="n">
        <v>0.0411410356572673</v>
      </c>
      <c r="X760" s="19"/>
      <c r="Y760" s="19" t="n">
        <v>0.0723057803690109</v>
      </c>
      <c r="Z760" s="19" t="n">
        <v>0.19926048935811</v>
      </c>
      <c r="AA760" s="19" t="n">
        <v>0.166397705637589</v>
      </c>
      <c r="AB760" s="19" t="n">
        <v>0.161360764304824</v>
      </c>
      <c r="AC760" s="19" t="n">
        <v>0.0629787028628202</v>
      </c>
      <c r="AD760" s="19" t="n">
        <v>0.137839421191302</v>
      </c>
      <c r="AE760" s="19"/>
      <c r="AF760" s="19" t="n">
        <v>0.117304739988867</v>
      </c>
      <c r="AG760" s="19"/>
      <c r="AH760" s="19" t="n">
        <v>0.117796091116141</v>
      </c>
      <c r="AI760" s="19"/>
      <c r="AJ760" s="19" t="n">
        <v>0.127594902741171</v>
      </c>
      <c r="AK760" s="19" t="n">
        <v>0.106541713813661</v>
      </c>
      <c r="AL760" s="19" t="n">
        <v>0.179356665911906</v>
      </c>
    </row>
    <row r="761">
      <c r="B761" t="s">
        <v>252</v>
      </c>
      <c r="C761" s="19" t="n">
        <v>0.129681473279576</v>
      </c>
      <c r="D761" s="19" t="n">
        <v>0.094477180008068</v>
      </c>
      <c r="E761" s="19" t="n">
        <v>0.165181642063736</v>
      </c>
      <c r="F761" s="19"/>
      <c r="G761" s="19" t="n">
        <v>0.0164551070077477</v>
      </c>
      <c r="H761" s="19" t="n">
        <v>0.0287192755684018</v>
      </c>
      <c r="I761" s="19" t="n">
        <v>0.0674943437920315</v>
      </c>
      <c r="J761" s="19" t="n">
        <v>0.0989819705678782</v>
      </c>
      <c r="K761" s="19" t="n">
        <v>0.254686180475103</v>
      </c>
      <c r="L761" s="19" t="n">
        <v>0.219905122384231</v>
      </c>
      <c r="M761" s="19"/>
      <c r="N761" s="19" t="n">
        <v>0.153853421017434</v>
      </c>
      <c r="O761" s="19" t="n">
        <v>0.170879456795701</v>
      </c>
      <c r="P761" s="19" t="n">
        <v>0.147052393782556</v>
      </c>
      <c r="Q761" s="19" t="n">
        <v>0.108419026285937</v>
      </c>
      <c r="R761" s="19" t="n">
        <v>0.0414232591492702</v>
      </c>
      <c r="S761" s="19"/>
      <c r="T761" s="19" t="n">
        <v>0.154346617927574</v>
      </c>
      <c r="U761" s="19" t="n">
        <v>0.169322464064013</v>
      </c>
      <c r="V761" s="19" t="n">
        <v>0.0928760769408786</v>
      </c>
      <c r="W761" s="19" t="n">
        <v>0.0657900087786947</v>
      </c>
      <c r="X761" s="19"/>
      <c r="Y761" s="19" t="n">
        <v>0.0793644362923421</v>
      </c>
      <c r="Z761" s="19" t="n">
        <v>0.124376499965057</v>
      </c>
      <c r="AA761" s="19" t="n">
        <v>0.247614986423046</v>
      </c>
      <c r="AB761" s="19" t="n">
        <v>0.0848250793262854</v>
      </c>
      <c r="AC761" s="19" t="n">
        <v>0.0191997808538368</v>
      </c>
      <c r="AD761" s="19" t="n">
        <v>0.136923051259181</v>
      </c>
      <c r="AE761" s="19"/>
      <c r="AF761" s="19" t="n">
        <v>0.135187991599933</v>
      </c>
      <c r="AG761" s="19"/>
      <c r="AH761" s="19" t="n">
        <v>0.124532432596</v>
      </c>
      <c r="AI761" s="19"/>
      <c r="AJ761" s="19" t="n">
        <v>0.148131513879954</v>
      </c>
      <c r="AK761" s="19" t="n">
        <v>0.120175020666821</v>
      </c>
      <c r="AL761" s="19" t="n">
        <v>0.126837542363994</v>
      </c>
    </row>
    <row r="762">
      <c r="B762" t="s">
        <v>56</v>
      </c>
      <c r="C762" s="19" t="n">
        <v>0.0683588876630301</v>
      </c>
      <c r="D762" s="19" t="n">
        <v>0.0481596605915488</v>
      </c>
      <c r="E762" s="19" t="n">
        <v>0.0887160630315959</v>
      </c>
      <c r="F762" s="19"/>
      <c r="G762" s="19" t="n">
        <v>0.0116460854720625</v>
      </c>
      <c r="H762" s="19" t="n">
        <v>0.0451363452947689</v>
      </c>
      <c r="I762" s="19" t="n">
        <v>0.0265265180735914</v>
      </c>
      <c r="J762" s="19" t="n">
        <v>0.0945238927365846</v>
      </c>
      <c r="K762" s="19" t="n">
        <v>0.0921370189946167</v>
      </c>
      <c r="L762" s="19" t="n">
        <v>0.101136589585273</v>
      </c>
      <c r="M762" s="19"/>
      <c r="N762" s="19" t="n">
        <v>0.0889368652439814</v>
      </c>
      <c r="O762" s="19" t="n">
        <v>0.0760773273745251</v>
      </c>
      <c r="P762" s="19" t="n">
        <v>0.0869270861114193</v>
      </c>
      <c r="Q762" s="19" t="n">
        <v>0.0447759229433606</v>
      </c>
      <c r="R762" s="19" t="n">
        <v>0.0403454266155861</v>
      </c>
      <c r="S762" s="19"/>
      <c r="T762" s="19" t="n">
        <v>0.11836031609599</v>
      </c>
      <c r="U762" s="19" t="n">
        <v>0.0613406988657299</v>
      </c>
      <c r="V762" s="19" t="n">
        <v>0.0361856414769162</v>
      </c>
      <c r="W762" s="19" t="n">
        <v>0.0404596841401293</v>
      </c>
      <c r="X762" s="19"/>
      <c r="Y762" s="19" t="n">
        <v>0.041257928971709</v>
      </c>
      <c r="Z762" s="19" t="n">
        <v>0.0339716003583957</v>
      </c>
      <c r="AA762" s="19" t="n">
        <v>0.106352996389785</v>
      </c>
      <c r="AB762" s="19" t="n">
        <v>0.132676744999409</v>
      </c>
      <c r="AC762" s="19" t="n">
        <v>0</v>
      </c>
      <c r="AD762" s="19" t="n">
        <v>0.0852878413433149</v>
      </c>
      <c r="AE762" s="19"/>
      <c r="AF762" s="19" t="n">
        <v>0.0605111512461094</v>
      </c>
      <c r="AG762" s="19"/>
      <c r="AH762" s="19" t="n">
        <v>0.0661984575505554</v>
      </c>
      <c r="AI762" s="19"/>
      <c r="AJ762" s="19" t="n">
        <v>0.110234669744785</v>
      </c>
      <c r="AK762" s="19" t="n">
        <v>0.0499744404190359</v>
      </c>
      <c r="AL762" s="19" t="n">
        <v>0.0438558155033063</v>
      </c>
    </row>
    <row r="763">
      <c r="B763" t="s">
        <v>253</v>
      </c>
      <c r="C763" s="19" t="n">
        <v>0.469554761876766</v>
      </c>
      <c r="D763" s="19" t="n">
        <v>0.545197471949445</v>
      </c>
      <c r="E763" s="19" t="n">
        <v>0.394737992825899</v>
      </c>
      <c r="F763" s="19"/>
      <c r="G763" s="19" t="n">
        <v>0.679098632822294</v>
      </c>
      <c r="H763" s="19" t="n">
        <v>0.663859062919684</v>
      </c>
      <c r="I763" s="19" t="n">
        <v>0.552766325496816</v>
      </c>
      <c r="J763" s="19" t="n">
        <v>0.560357358743378</v>
      </c>
      <c r="K763" s="19" t="n">
        <v>0.272267741486191</v>
      </c>
      <c r="L763" s="19" t="n">
        <v>0.272685767453196</v>
      </c>
      <c r="M763" s="19"/>
      <c r="N763" s="19" t="n">
        <v>0.44295409137403</v>
      </c>
      <c r="O763" s="19" t="n">
        <v>0.456269784105918</v>
      </c>
      <c r="P763" s="19" t="n">
        <v>0.327331260132173</v>
      </c>
      <c r="Q763" s="19" t="n">
        <v>0.49472295195008</v>
      </c>
      <c r="R763" s="19" t="n">
        <v>0.700723188724406</v>
      </c>
      <c r="S763" s="19"/>
      <c r="T763" s="19" t="n">
        <v>0.319071685489305</v>
      </c>
      <c r="U763" s="19" t="n">
        <v>0.355970910112903</v>
      </c>
      <c r="V763" s="19" t="n">
        <v>0.532641043289684</v>
      </c>
      <c r="W763" s="19" t="n">
        <v>0.754650788263911</v>
      </c>
      <c r="X763" s="19"/>
      <c r="Y763" s="19" t="n">
        <v>0.637957847467016</v>
      </c>
      <c r="Z763" s="19" t="n">
        <v>0.456778548935841</v>
      </c>
      <c r="AA763" s="19" t="n">
        <v>0.250248567017523</v>
      </c>
      <c r="AB763" s="19" t="n">
        <v>0.338571267677438</v>
      </c>
      <c r="AC763" s="19" t="n">
        <v>0.607429106874079</v>
      </c>
      <c r="AD763" s="19" t="n">
        <v>0.308430522934833</v>
      </c>
      <c r="AE763" s="19"/>
      <c r="AF763" s="19" t="n">
        <v>0.46370611304135</v>
      </c>
      <c r="AG763" s="19"/>
      <c r="AH763" s="19" t="n">
        <v>0.483211843711921</v>
      </c>
      <c r="AI763" s="19"/>
      <c r="AJ763" s="19" t="n">
        <v>0.357100264358805</v>
      </c>
      <c r="AK763" s="19" t="n">
        <v>0.532947213558795</v>
      </c>
      <c r="AL763" s="19" t="n">
        <v>0.456076138022886</v>
      </c>
    </row>
    <row r="764">
      <c r="B764" t="s">
        <v>254</v>
      </c>
      <c r="C764" s="19" t="n">
        <v>0.250356443558215</v>
      </c>
      <c r="D764" s="19" t="n">
        <v>0.20652770245318</v>
      </c>
      <c r="E764" s="19" t="n">
        <v>0.292773627821022</v>
      </c>
      <c r="F764" s="19"/>
      <c r="G764" s="19" t="n">
        <v>0.0708051036510672</v>
      </c>
      <c r="H764" s="19" t="n">
        <v>0.129562237581144</v>
      </c>
      <c r="I764" s="19" t="n">
        <v>0.206218661023526</v>
      </c>
      <c r="J764" s="19" t="n">
        <v>0.187940468775845</v>
      </c>
      <c r="K764" s="19" t="n">
        <v>0.386278903123707</v>
      </c>
      <c r="L764" s="19" t="n">
        <v>0.382766295029328</v>
      </c>
      <c r="M764" s="19"/>
      <c r="N764" s="19" t="n">
        <v>0.287462306995712</v>
      </c>
      <c r="O764" s="19" t="n">
        <v>0.275450050414103</v>
      </c>
      <c r="P764" s="19" t="n">
        <v>0.291414558677903</v>
      </c>
      <c r="Q764" s="19" t="n">
        <v>0.255818202593727</v>
      </c>
      <c r="R764" s="19" t="n">
        <v>0.118878338030024</v>
      </c>
      <c r="S764" s="19"/>
      <c r="T764" s="19" t="n">
        <v>0.317764710575449</v>
      </c>
      <c r="U764" s="19" t="n">
        <v>0.315796505125607</v>
      </c>
      <c r="V764" s="19" t="n">
        <v>0.224126687120415</v>
      </c>
      <c r="W764" s="19" t="n">
        <v>0.106931044435962</v>
      </c>
      <c r="X764" s="19"/>
      <c r="Y764" s="19" t="n">
        <v>0.151670216661353</v>
      </c>
      <c r="Z764" s="19" t="n">
        <v>0.323636989323167</v>
      </c>
      <c r="AA764" s="19" t="n">
        <v>0.414012692060636</v>
      </c>
      <c r="AB764" s="19" t="n">
        <v>0.24618584363111</v>
      </c>
      <c r="AC764" s="19" t="n">
        <v>0.082178483716657</v>
      </c>
      <c r="AD764" s="19" t="n">
        <v>0.274762472450484</v>
      </c>
      <c r="AE764" s="19"/>
      <c r="AF764" s="19" t="n">
        <v>0.2524927315888</v>
      </c>
      <c r="AG764" s="19"/>
      <c r="AH764" s="19" t="n">
        <v>0.24232852371214</v>
      </c>
      <c r="AI764" s="19"/>
      <c r="AJ764" s="19" t="n">
        <v>0.275726416621124</v>
      </c>
      <c r="AK764" s="19" t="n">
        <v>0.226716734480482</v>
      </c>
      <c r="AL764" s="19" t="n">
        <v>0.3061942082759</v>
      </c>
    </row>
    <row r="765">
      <c r="B765" t="s">
        <v>239</v>
      </c>
      <c r="C765" s="19" t="n">
        <v>0.219198318318551</v>
      </c>
      <c r="D765" s="19" t="n">
        <v>0.338669769496265</v>
      </c>
      <c r="E765" s="19" t="n">
        <v>0.101964365004878</v>
      </c>
      <c r="F765" s="19"/>
      <c r="G765" s="19" t="n">
        <v>0.608293529171226</v>
      </c>
      <c r="H765" s="19" t="n">
        <v>0.53429682533854</v>
      </c>
      <c r="I765" s="19" t="n">
        <v>0.34654766447329</v>
      </c>
      <c r="J765" s="19" t="n">
        <v>0.372416889967533</v>
      </c>
      <c r="K765" s="19" t="n">
        <v>-0.114011161637517</v>
      </c>
      <c r="L765" s="19" t="n">
        <v>-0.110080527576132</v>
      </c>
      <c r="M765" s="19"/>
      <c r="N765" s="19" t="n">
        <v>0.155491784378318</v>
      </c>
      <c r="O765" s="19" t="n">
        <v>0.180819733691815</v>
      </c>
      <c r="P765" s="19" t="n">
        <v>0.0359167014542704</v>
      </c>
      <c r="Q765" s="19" t="n">
        <v>0.238904749356353</v>
      </c>
      <c r="R765" s="19" t="n">
        <v>0.581844850694382</v>
      </c>
      <c r="S765" s="19"/>
      <c r="T765" s="19" t="n">
        <v>0.00130697491385617</v>
      </c>
      <c r="U765" s="19" t="n">
        <v>0.0401744049872961</v>
      </c>
      <c r="V765" s="19" t="n">
        <v>0.30851435616927</v>
      </c>
      <c r="W765" s="19" t="n">
        <v>0.647719743827949</v>
      </c>
      <c r="X765" s="19"/>
      <c r="Y765" s="19" t="n">
        <v>0.486287630805663</v>
      </c>
      <c r="Z765" s="19" t="n">
        <v>0.133141559612674</v>
      </c>
      <c r="AA765" s="19" t="n">
        <v>-0.163764125043113</v>
      </c>
      <c r="AB765" s="19" t="n">
        <v>0.0923854240463285</v>
      </c>
      <c r="AC765" s="19" t="n">
        <v>0.525250623157422</v>
      </c>
      <c r="AD765" s="19" t="n">
        <v>0.0336680504843491</v>
      </c>
      <c r="AE765" s="19"/>
      <c r="AF765" s="19" t="n">
        <v>0.21121338145255</v>
      </c>
      <c r="AG765" s="19"/>
      <c r="AH765" s="19" t="n">
        <v>0.24088331999978</v>
      </c>
      <c r="AI765" s="19"/>
      <c r="AJ765" s="19" t="n">
        <v>0.0813738477376806</v>
      </c>
      <c r="AK765" s="19" t="n">
        <v>0.306230479078313</v>
      </c>
      <c r="AL765" s="19" t="n">
        <v>0.149881929746986</v>
      </c>
    </row>
    <row r="766">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c r="AE766" s="19"/>
      <c r="AF766" s="19"/>
      <c r="AG766" s="19"/>
      <c r="AH766" s="19"/>
      <c r="AI766" s="19"/>
      <c r="AJ766" s="19"/>
      <c r="AK766" s="19"/>
      <c r="AL766" s="19"/>
    </row>
    <row r="767">
      <c r="B767" s="7" t="s">
        <v>319</v>
      </c>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c r="AE767" s="19"/>
      <c r="AF767" s="19"/>
      <c r="AG767" s="19"/>
      <c r="AH767" s="19"/>
      <c r="AI767" s="19"/>
      <c r="AJ767" s="19"/>
      <c r="AK767" s="19"/>
      <c r="AL767" s="19"/>
    </row>
    <row r="768">
      <c r="B768" s="26" t="s">
        <v>60</v>
      </c>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c r="AE768" s="19"/>
      <c r="AF768" s="19"/>
      <c r="AG768" s="19"/>
      <c r="AH768" s="19"/>
      <c r="AI768" s="19"/>
      <c r="AJ768" s="19"/>
      <c r="AK768" s="19"/>
      <c r="AL768" s="19"/>
    </row>
    <row r="769">
      <c r="B769" t="s">
        <v>316</v>
      </c>
      <c r="C769" s="19" t="n">
        <v>0.526697081363408</v>
      </c>
      <c r="D769" s="19" t="n">
        <v>0.561261871486254</v>
      </c>
      <c r="E769" s="19" t="n">
        <v>0.493119490914405</v>
      </c>
      <c r="F769" s="19"/>
      <c r="G769" s="19" t="n">
        <v>0.605958220927854</v>
      </c>
      <c r="H769" s="19" t="n">
        <v>0.622852356899848</v>
      </c>
      <c r="I769" s="19" t="n">
        <v>0.508044934968359</v>
      </c>
      <c r="J769" s="19" t="n">
        <v>0.563964936591375</v>
      </c>
      <c r="K769" s="19" t="n">
        <v>0.458049768037053</v>
      </c>
      <c r="L769" s="19" t="n">
        <v>0.464700110901014</v>
      </c>
      <c r="M769" s="19"/>
      <c r="N769" s="19" t="n">
        <v>0.352002163849769</v>
      </c>
      <c r="O769" s="19" t="n">
        <v>0.453233645126382</v>
      </c>
      <c r="P769" s="19" t="n">
        <v>0.542058550548753</v>
      </c>
      <c r="Q769" s="19" t="n">
        <v>0.5923997755888</v>
      </c>
      <c r="R769" s="19" t="n">
        <v>0.649187114617885</v>
      </c>
      <c r="S769" s="19"/>
      <c r="T769" s="19" t="n">
        <v>0.516198357935061</v>
      </c>
      <c r="U769" s="19" t="n">
        <v>0.515192455729871</v>
      </c>
      <c r="V769" s="19" t="n">
        <v>0.573941476943204</v>
      </c>
      <c r="W769" s="19" t="n">
        <v>0.554277045727141</v>
      </c>
      <c r="X769" s="19"/>
      <c r="Y769" s="19" t="n">
        <v>0.559718491546332</v>
      </c>
      <c r="Z769" s="19" t="n">
        <v>0.541251301712304</v>
      </c>
      <c r="AA769" s="19" t="n">
        <v>0.454683218806006</v>
      </c>
      <c r="AB769" s="19" t="n">
        <v>0.521108642933851</v>
      </c>
      <c r="AC769" s="19" t="n">
        <v>0.578163950579571</v>
      </c>
      <c r="AD769" s="19" t="n">
        <v>0.633550219200474</v>
      </c>
      <c r="AE769" s="19"/>
      <c r="AF769" s="19" t="n">
        <v>0.5396296398739</v>
      </c>
      <c r="AG769" s="19"/>
      <c r="AH769" s="19" t="n">
        <v>0.534234124573209</v>
      </c>
      <c r="AI769" s="19"/>
      <c r="AJ769" s="19" t="n">
        <v>0.476454143893212</v>
      </c>
      <c r="AK769" s="19" t="n">
        <v>0.54563182760838</v>
      </c>
      <c r="AL769" s="19" t="n">
        <v>0.573753487718688</v>
      </c>
    </row>
    <row r="770">
      <c r="B770" t="s">
        <v>317</v>
      </c>
      <c r="C770" s="19" t="n">
        <v>0.224393401504513</v>
      </c>
      <c r="D770" s="19" t="n">
        <v>0.243856271965389</v>
      </c>
      <c r="E770" s="19" t="n">
        <v>0.205345393851154</v>
      </c>
      <c r="F770" s="19"/>
      <c r="G770" s="19" t="n">
        <v>0.284524770971807</v>
      </c>
      <c r="H770" s="19" t="n">
        <v>0.280484499644641</v>
      </c>
      <c r="I770" s="19" t="n">
        <v>0.320849727269422</v>
      </c>
      <c r="J770" s="19" t="n">
        <v>0.22515967600246</v>
      </c>
      <c r="K770" s="19" t="n">
        <v>0.194887766956134</v>
      </c>
      <c r="L770" s="19" t="n">
        <v>0.117456827164373</v>
      </c>
      <c r="M770" s="19"/>
      <c r="N770" s="19" t="n">
        <v>0.369841634730278</v>
      </c>
      <c r="O770" s="19" t="n">
        <v>0.25488817132935</v>
      </c>
      <c r="P770" s="19" t="n">
        <v>0.19097406245137</v>
      </c>
      <c r="Q770" s="19" t="n">
        <v>0.145407521571103</v>
      </c>
      <c r="R770" s="19" t="n">
        <v>0.23273521900923</v>
      </c>
      <c r="S770" s="19"/>
      <c r="T770" s="19" t="n">
        <v>0.251923085409625</v>
      </c>
      <c r="U770" s="19" t="n">
        <v>0.213565308246761</v>
      </c>
      <c r="V770" s="19" t="n">
        <v>0.188039384671635</v>
      </c>
      <c r="W770" s="19" t="n">
        <v>0.309089734885624</v>
      </c>
      <c r="X770" s="19"/>
      <c r="Y770" s="19" t="n">
        <v>0.28612409665718</v>
      </c>
      <c r="Z770" s="19" t="n">
        <v>0.202984880983812</v>
      </c>
      <c r="AA770" s="19" t="n">
        <v>0.1514335132191</v>
      </c>
      <c r="AB770" s="19" t="n">
        <v>0.215388811783119</v>
      </c>
      <c r="AC770" s="19" t="n">
        <v>0.240748971293204</v>
      </c>
      <c r="AD770" s="19" t="n">
        <v>0.0938133257094381</v>
      </c>
      <c r="AE770" s="19"/>
      <c r="AF770" s="19" t="n">
        <v>0.223303693855215</v>
      </c>
      <c r="AG770" s="19"/>
      <c r="AH770" s="19" t="n">
        <v>0.229536940147898</v>
      </c>
      <c r="AI770" s="19"/>
      <c r="AJ770" s="19" t="n">
        <v>0.167691193204397</v>
      </c>
      <c r="AK770" s="19" t="n">
        <v>0.256118692022649</v>
      </c>
      <c r="AL770" s="19" t="n">
        <v>0.218946609418682</v>
      </c>
    </row>
    <row r="771">
      <c r="B771" t="s">
        <v>56</v>
      </c>
      <c r="C771" s="19" t="n">
        <v>0.248909517132078</v>
      </c>
      <c r="D771" s="19" t="n">
        <v>0.194881856548357</v>
      </c>
      <c r="E771" s="19" t="n">
        <v>0.301535115234441</v>
      </c>
      <c r="F771" s="19"/>
      <c r="G771" s="19" t="n">
        <v>0.109517008100339</v>
      </c>
      <c r="H771" s="19" t="n">
        <v>0.096663143455511</v>
      </c>
      <c r="I771" s="19" t="n">
        <v>0.17110533776222</v>
      </c>
      <c r="J771" s="19" t="n">
        <v>0.210875387406165</v>
      </c>
      <c r="K771" s="19" t="n">
        <v>0.347062465006813</v>
      </c>
      <c r="L771" s="19" t="n">
        <v>0.417843061934613</v>
      </c>
      <c r="M771" s="19"/>
      <c r="N771" s="19" t="n">
        <v>0.278156201419952</v>
      </c>
      <c r="O771" s="19" t="n">
        <v>0.291878183544268</v>
      </c>
      <c r="P771" s="19" t="n">
        <v>0.266967386999877</v>
      </c>
      <c r="Q771" s="19" t="n">
        <v>0.262192702840097</v>
      </c>
      <c r="R771" s="19" t="n">
        <v>0.118077666372885</v>
      </c>
      <c r="S771" s="19"/>
      <c r="T771" s="19" t="n">
        <v>0.231878556655314</v>
      </c>
      <c r="U771" s="19" t="n">
        <v>0.271242236023368</v>
      </c>
      <c r="V771" s="19" t="n">
        <v>0.23801913838516</v>
      </c>
      <c r="W771" s="19" t="n">
        <v>0.136633219387235</v>
      </c>
      <c r="X771" s="19"/>
      <c r="Y771" s="19" t="n">
        <v>0.154157411796488</v>
      </c>
      <c r="Z771" s="19" t="n">
        <v>0.255763817303884</v>
      </c>
      <c r="AA771" s="19" t="n">
        <v>0.393883267974893</v>
      </c>
      <c r="AB771" s="19" t="n">
        <v>0.26350254528303</v>
      </c>
      <c r="AC771" s="19" t="n">
        <v>0.181087078127225</v>
      </c>
      <c r="AD771" s="19" t="n">
        <v>0.272636455090088</v>
      </c>
      <c r="AE771" s="19"/>
      <c r="AF771" s="19" t="n">
        <v>0.237066666270884</v>
      </c>
      <c r="AG771" s="19"/>
      <c r="AH771" s="19" t="n">
        <v>0.236228935278893</v>
      </c>
      <c r="AI771" s="19"/>
      <c r="AJ771" s="19" t="n">
        <v>0.355854662902391</v>
      </c>
      <c r="AK771" s="19" t="n">
        <v>0.198249480368971</v>
      </c>
      <c r="AL771" s="19" t="n">
        <v>0.20729990286263</v>
      </c>
    </row>
    <row r="772">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c r="AE772" s="19"/>
      <c r="AF772" s="19"/>
      <c r="AG772" s="19"/>
      <c r="AH772" s="19"/>
      <c r="AI772" s="19"/>
      <c r="AJ772" s="19"/>
      <c r="AK772" s="19"/>
      <c r="AL772" s="19"/>
    </row>
    <row r="773">
      <c r="B773" s="7" t="s">
        <v>320</v>
      </c>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c r="AE773" s="19"/>
      <c r="AF773" s="19"/>
      <c r="AG773" s="19"/>
      <c r="AH773" s="19"/>
      <c r="AI773" s="19"/>
      <c r="AJ773" s="19"/>
      <c r="AK773" s="19"/>
      <c r="AL773" s="19"/>
    </row>
    <row r="774">
      <c r="B774" s="26" t="s">
        <v>60</v>
      </c>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c r="AE774" s="19"/>
      <c r="AF774" s="19"/>
      <c r="AG774" s="19"/>
      <c r="AH774" s="19"/>
      <c r="AI774" s="19"/>
      <c r="AJ774" s="19"/>
      <c r="AK774" s="19"/>
      <c r="AL774" s="19"/>
    </row>
    <row r="775">
      <c r="B775" t="s">
        <v>316</v>
      </c>
      <c r="C775" s="19" t="n">
        <v>0.318383848546782</v>
      </c>
      <c r="D775" s="19" t="n">
        <v>0.365341656676954</v>
      </c>
      <c r="E775" s="19" t="n">
        <v>0.271991307171846</v>
      </c>
      <c r="F775" s="19"/>
      <c r="G775" s="19" t="n">
        <v>0.476727344930657</v>
      </c>
      <c r="H775" s="19" t="n">
        <v>0.489362253488873</v>
      </c>
      <c r="I775" s="19" t="n">
        <v>0.386494668249093</v>
      </c>
      <c r="J775" s="19" t="n">
        <v>0.389642954790769</v>
      </c>
      <c r="K775" s="19" t="n">
        <v>0.140003630570538</v>
      </c>
      <c r="L775" s="19" t="n">
        <v>0.168363845505526</v>
      </c>
      <c r="M775" s="19"/>
      <c r="N775" s="19" t="n">
        <v>0.180081498486957</v>
      </c>
      <c r="O775" s="19" t="n">
        <v>0.279546107804857</v>
      </c>
      <c r="P775" s="19" t="n">
        <v>0.333517238784721</v>
      </c>
      <c r="Q775" s="19" t="n">
        <v>0.338946058762199</v>
      </c>
      <c r="R775" s="19" t="n">
        <v>0.410013676968888</v>
      </c>
      <c r="S775" s="19"/>
      <c r="T775" s="19" t="n">
        <v>0.222858101299422</v>
      </c>
      <c r="U775" s="19" t="n">
        <v>0.286894226880692</v>
      </c>
      <c r="V775" s="19" t="n">
        <v>0.339520958532612</v>
      </c>
      <c r="W775" s="19" t="n">
        <v>0.459331924404978</v>
      </c>
      <c r="X775" s="19"/>
      <c r="Y775" s="19" t="n">
        <v>0.44023298432712</v>
      </c>
      <c r="Z775" s="19" t="n">
        <v>0.330544269006428</v>
      </c>
      <c r="AA775" s="19" t="n">
        <v>0.169574123830677</v>
      </c>
      <c r="AB775" s="19" t="n">
        <v>0.262765941430346</v>
      </c>
      <c r="AC775" s="19" t="n">
        <v>0.292272206749949</v>
      </c>
      <c r="AD775" s="19" t="n">
        <v>0.174516040195159</v>
      </c>
      <c r="AE775" s="19"/>
      <c r="AF775" s="19" t="n">
        <v>0.318862958383772</v>
      </c>
      <c r="AG775" s="19"/>
      <c r="AH775" s="19" t="n">
        <v>0.328492009782099</v>
      </c>
      <c r="AI775" s="19"/>
      <c r="AJ775" s="19" t="n">
        <v>0.241383516645085</v>
      </c>
      <c r="AK775" s="19" t="n">
        <v>0.369455462554185</v>
      </c>
      <c r="AL775" s="19" t="n">
        <v>0.26581651047263</v>
      </c>
    </row>
    <row r="776">
      <c r="B776" t="s">
        <v>317</v>
      </c>
      <c r="C776" s="19" t="n">
        <v>0.346999709179486</v>
      </c>
      <c r="D776" s="19" t="n">
        <v>0.365065628111747</v>
      </c>
      <c r="E776" s="19" t="n">
        <v>0.327636262393206</v>
      </c>
      <c r="F776" s="19"/>
      <c r="G776" s="19" t="n">
        <v>0.386681648718467</v>
      </c>
      <c r="H776" s="19" t="n">
        <v>0.349488856483724</v>
      </c>
      <c r="I776" s="19" t="n">
        <v>0.420914919219122</v>
      </c>
      <c r="J776" s="19" t="n">
        <v>0.331606213776925</v>
      </c>
      <c r="K776" s="19" t="n">
        <v>0.41874445063681</v>
      </c>
      <c r="L776" s="19" t="n">
        <v>0.240643269841839</v>
      </c>
      <c r="M776" s="19"/>
      <c r="N776" s="19" t="n">
        <v>0.358455742238907</v>
      </c>
      <c r="O776" s="19" t="n">
        <v>0.328509906062196</v>
      </c>
      <c r="P776" s="19" t="n">
        <v>0.353319288978058</v>
      </c>
      <c r="Q776" s="19" t="n">
        <v>0.324305817213766</v>
      </c>
      <c r="R776" s="19" t="n">
        <v>0.386989157481208</v>
      </c>
      <c r="S776" s="19"/>
      <c r="T776" s="19" t="n">
        <v>0.350271649705895</v>
      </c>
      <c r="U776" s="19" t="n">
        <v>0.358420507896948</v>
      </c>
      <c r="V776" s="19" t="n">
        <v>0.364769507520217</v>
      </c>
      <c r="W776" s="19" t="n">
        <v>0.393510927737861</v>
      </c>
      <c r="X776" s="19"/>
      <c r="Y776" s="19" t="n">
        <v>0.362409029409522</v>
      </c>
      <c r="Z776" s="19" t="n">
        <v>0.361346435758442</v>
      </c>
      <c r="AA776" s="19" t="n">
        <v>0.27517512677532</v>
      </c>
      <c r="AB776" s="19" t="n">
        <v>0.410617480077726</v>
      </c>
      <c r="AC776" s="19" t="n">
        <v>0.444771302563644</v>
      </c>
      <c r="AD776" s="19" t="n">
        <v>0.385288031554883</v>
      </c>
      <c r="AE776" s="19"/>
      <c r="AF776" s="19" t="n">
        <v>0.354029738852104</v>
      </c>
      <c r="AG776" s="19"/>
      <c r="AH776" s="19" t="n">
        <v>0.349198804889411</v>
      </c>
      <c r="AI776" s="19"/>
      <c r="AJ776" s="19" t="n">
        <v>0.311707560427288</v>
      </c>
      <c r="AK776" s="19" t="n">
        <v>0.347806841111694</v>
      </c>
      <c r="AL776" s="19" t="n">
        <v>0.45068818875461</v>
      </c>
    </row>
    <row r="777">
      <c r="B777" t="s">
        <v>56</v>
      </c>
      <c r="C777" s="19" t="n">
        <v>0.334616442273732</v>
      </c>
      <c r="D777" s="19" t="n">
        <v>0.269592715211298</v>
      </c>
      <c r="E777" s="19" t="n">
        <v>0.400372430434948</v>
      </c>
      <c r="F777" s="19"/>
      <c r="G777" s="19" t="n">
        <v>0.136591006350876</v>
      </c>
      <c r="H777" s="19" t="n">
        <v>0.161148890027402</v>
      </c>
      <c r="I777" s="19" t="n">
        <v>0.192590412531786</v>
      </c>
      <c r="J777" s="19" t="n">
        <v>0.278750831432306</v>
      </c>
      <c r="K777" s="19" t="n">
        <v>0.441251918792652</v>
      </c>
      <c r="L777" s="19" t="n">
        <v>0.590992884652635</v>
      </c>
      <c r="M777" s="19"/>
      <c r="N777" s="19" t="n">
        <v>0.461462759274136</v>
      </c>
      <c r="O777" s="19" t="n">
        <v>0.391943986132947</v>
      </c>
      <c r="P777" s="19" t="n">
        <v>0.313163472237221</v>
      </c>
      <c r="Q777" s="19" t="n">
        <v>0.336748124024035</v>
      </c>
      <c r="R777" s="19" t="n">
        <v>0.202997165549904</v>
      </c>
      <c r="S777" s="19"/>
      <c r="T777" s="19" t="n">
        <v>0.426870248994683</v>
      </c>
      <c r="U777" s="19" t="n">
        <v>0.35468526522236</v>
      </c>
      <c r="V777" s="19" t="n">
        <v>0.295709533947171</v>
      </c>
      <c r="W777" s="19" t="n">
        <v>0.147157147857162</v>
      </c>
      <c r="X777" s="19"/>
      <c r="Y777" s="19" t="n">
        <v>0.197357986263357</v>
      </c>
      <c r="Z777" s="19" t="n">
        <v>0.308109295235131</v>
      </c>
      <c r="AA777" s="19" t="n">
        <v>0.555250749394003</v>
      </c>
      <c r="AB777" s="19" t="n">
        <v>0.326616578491928</v>
      </c>
      <c r="AC777" s="19" t="n">
        <v>0.262956490686407</v>
      </c>
      <c r="AD777" s="19" t="n">
        <v>0.440195928249958</v>
      </c>
      <c r="AE777" s="19"/>
      <c r="AF777" s="19" t="n">
        <v>0.327107302764124</v>
      </c>
      <c r="AG777" s="19"/>
      <c r="AH777" s="19" t="n">
        <v>0.32230918532849</v>
      </c>
      <c r="AI777" s="19"/>
      <c r="AJ777" s="19" t="n">
        <v>0.446908922927627</v>
      </c>
      <c r="AK777" s="19" t="n">
        <v>0.282737696334121</v>
      </c>
      <c r="AL777" s="19" t="n">
        <v>0.283495300772759</v>
      </c>
    </row>
    <row r="778">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c r="AE778" s="19"/>
      <c r="AF778" s="19"/>
      <c r="AG778" s="19"/>
      <c r="AH778" s="19"/>
      <c r="AI778" s="19"/>
      <c r="AJ778" s="19"/>
      <c r="AK778" s="19"/>
      <c r="AL778" s="19"/>
    </row>
    <row r="779">
      <c r="B779" s="7" t="s">
        <v>321</v>
      </c>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c r="AE779" s="19"/>
      <c r="AF779" s="19"/>
      <c r="AG779" s="19"/>
      <c r="AH779" s="19"/>
      <c r="AI779" s="19"/>
      <c r="AJ779" s="19"/>
      <c r="AK779" s="19"/>
      <c r="AL779" s="19"/>
    </row>
    <row r="780">
      <c r="B780" s="26" t="s">
        <v>60</v>
      </c>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c r="AE780" s="19"/>
      <c r="AF780" s="19"/>
      <c r="AG780" s="19"/>
      <c r="AH780" s="19"/>
      <c r="AI780" s="19"/>
      <c r="AJ780" s="19"/>
      <c r="AK780" s="19"/>
      <c r="AL780" s="19"/>
    </row>
    <row r="781">
      <c r="B781" t="s">
        <v>316</v>
      </c>
      <c r="C781" s="19" t="n">
        <v>0.491047990622351</v>
      </c>
      <c r="D781" s="19" t="n">
        <v>0.516621403491306</v>
      </c>
      <c r="E781" s="19" t="n">
        <v>0.466402995559209</v>
      </c>
      <c r="F781" s="19"/>
      <c r="G781" s="19" t="n">
        <v>0.62422142641107</v>
      </c>
      <c r="H781" s="19" t="n">
        <v>0.47857121592815</v>
      </c>
      <c r="I781" s="19" t="n">
        <v>0.498162409377414</v>
      </c>
      <c r="J781" s="19" t="n">
        <v>0.503846816360774</v>
      </c>
      <c r="K781" s="19" t="n">
        <v>0.437215608113865</v>
      </c>
      <c r="L781" s="19" t="n">
        <v>0.468310160202433</v>
      </c>
      <c r="M781" s="19"/>
      <c r="N781" s="19" t="n">
        <v>0.419197610676568</v>
      </c>
      <c r="O781" s="19" t="n">
        <v>0.464850163521706</v>
      </c>
      <c r="P781" s="19" t="n">
        <v>0.480695439252191</v>
      </c>
      <c r="Q781" s="19" t="n">
        <v>0.534249861701517</v>
      </c>
      <c r="R781" s="19" t="n">
        <v>0.543573550689568</v>
      </c>
      <c r="S781" s="19"/>
      <c r="T781" s="19" t="n">
        <v>0.501759474407309</v>
      </c>
      <c r="U781" s="19" t="n">
        <v>0.430689636104151</v>
      </c>
      <c r="V781" s="19" t="n">
        <v>0.600098660449503</v>
      </c>
      <c r="W781" s="19" t="n">
        <v>0.536264563115819</v>
      </c>
      <c r="X781" s="19"/>
      <c r="Y781" s="19" t="n">
        <v>0.48743838403232</v>
      </c>
      <c r="Z781" s="19" t="n">
        <v>0.438660087793279</v>
      </c>
      <c r="AA781" s="19" t="n">
        <v>0.465788697023656</v>
      </c>
      <c r="AB781" s="19" t="n">
        <v>0.576621144657799</v>
      </c>
      <c r="AC781" s="19" t="n">
        <v>0.561730668947132</v>
      </c>
      <c r="AD781" s="19" t="n">
        <v>0.451877102896712</v>
      </c>
      <c r="AE781" s="19"/>
      <c r="AF781" s="19" t="n">
        <v>0.499999060050968</v>
      </c>
      <c r="AG781" s="19"/>
      <c r="AH781" s="19" t="n">
        <v>0.496775156224268</v>
      </c>
      <c r="AI781" s="19"/>
      <c r="AJ781" s="19" t="n">
        <v>0.466202218945355</v>
      </c>
      <c r="AK781" s="19" t="n">
        <v>0.50445195254458</v>
      </c>
      <c r="AL781" s="19" t="n">
        <v>0.491473678648226</v>
      </c>
    </row>
    <row r="782">
      <c r="B782" t="s">
        <v>317</v>
      </c>
      <c r="C782" s="19" t="n">
        <v>0.244252996443811</v>
      </c>
      <c r="D782" s="19" t="n">
        <v>0.267305223661476</v>
      </c>
      <c r="E782" s="19" t="n">
        <v>0.219696491319401</v>
      </c>
      <c r="F782" s="19"/>
      <c r="G782" s="19" t="n">
        <v>0.286029786079673</v>
      </c>
      <c r="H782" s="19" t="n">
        <v>0.370881204504053</v>
      </c>
      <c r="I782" s="19" t="n">
        <v>0.322052033766868</v>
      </c>
      <c r="J782" s="19" t="n">
        <v>0.245045017651171</v>
      </c>
      <c r="K782" s="19" t="n">
        <v>0.191937554708415</v>
      </c>
      <c r="L782" s="19" t="n">
        <v>0.126051386305749</v>
      </c>
      <c r="M782" s="19"/>
      <c r="N782" s="19" t="n">
        <v>0.235683174376514</v>
      </c>
      <c r="O782" s="19" t="n">
        <v>0.222274615451264</v>
      </c>
      <c r="P782" s="19" t="n">
        <v>0.235009093748306</v>
      </c>
      <c r="Q782" s="19" t="n">
        <v>0.221525725263661</v>
      </c>
      <c r="R782" s="19" t="n">
        <v>0.324537485389408</v>
      </c>
      <c r="S782" s="19"/>
      <c r="T782" s="19" t="n">
        <v>0.174207251069861</v>
      </c>
      <c r="U782" s="19" t="n">
        <v>0.267006017531937</v>
      </c>
      <c r="V782" s="19" t="n">
        <v>0.215884278636805</v>
      </c>
      <c r="W782" s="19" t="n">
        <v>0.337355662890342</v>
      </c>
      <c r="X782" s="19"/>
      <c r="Y782" s="19" t="n">
        <v>0.327919769775427</v>
      </c>
      <c r="Z782" s="19" t="n">
        <v>0.278733482351568</v>
      </c>
      <c r="AA782" s="19" t="n">
        <v>0.150931168443304</v>
      </c>
      <c r="AB782" s="19" t="n">
        <v>0.162515499708807</v>
      </c>
      <c r="AC782" s="19" t="n">
        <v>0.259254604334045</v>
      </c>
      <c r="AD782" s="19" t="n">
        <v>0.119755520654954</v>
      </c>
      <c r="AE782" s="19"/>
      <c r="AF782" s="19" t="n">
        <v>0.256469055810508</v>
      </c>
      <c r="AG782" s="19"/>
      <c r="AH782" s="19" t="n">
        <v>0.249003954211323</v>
      </c>
      <c r="AI782" s="19"/>
      <c r="AJ782" s="19" t="n">
        <v>0.182735698272271</v>
      </c>
      <c r="AK782" s="19" t="n">
        <v>0.267751563133115</v>
      </c>
      <c r="AL782" s="19" t="n">
        <v>0.300088197438142</v>
      </c>
    </row>
    <row r="783">
      <c r="B783" t="s">
        <v>56</v>
      </c>
      <c r="C783" s="19" t="n">
        <v>0.264699012933838</v>
      </c>
      <c r="D783" s="19" t="n">
        <v>0.216073372847218</v>
      </c>
      <c r="E783" s="19" t="n">
        <v>0.313900513121389</v>
      </c>
      <c r="F783" s="19"/>
      <c r="G783" s="19" t="n">
        <v>0.0897487875092562</v>
      </c>
      <c r="H783" s="19" t="n">
        <v>0.150547579567797</v>
      </c>
      <c r="I783" s="19" t="n">
        <v>0.179785556855718</v>
      </c>
      <c r="J783" s="19" t="n">
        <v>0.251108165988054</v>
      </c>
      <c r="K783" s="19" t="n">
        <v>0.37084683717772</v>
      </c>
      <c r="L783" s="19" t="n">
        <v>0.405638453491817</v>
      </c>
      <c r="M783" s="19"/>
      <c r="N783" s="19" t="n">
        <v>0.345119214946918</v>
      </c>
      <c r="O783" s="19" t="n">
        <v>0.312875221027029</v>
      </c>
      <c r="P783" s="19" t="n">
        <v>0.284295466999503</v>
      </c>
      <c r="Q783" s="19" t="n">
        <v>0.244224413034822</v>
      </c>
      <c r="R783" s="19" t="n">
        <v>0.131888963921024</v>
      </c>
      <c r="S783" s="19"/>
      <c r="T783" s="19" t="n">
        <v>0.32403327452283</v>
      </c>
      <c r="U783" s="19" t="n">
        <v>0.302304346363913</v>
      </c>
      <c r="V783" s="19" t="n">
        <v>0.184017060913692</v>
      </c>
      <c r="W783" s="19" t="n">
        <v>0.126379773993839</v>
      </c>
      <c r="X783" s="19"/>
      <c r="Y783" s="19" t="n">
        <v>0.184641846192253</v>
      </c>
      <c r="Z783" s="19" t="n">
        <v>0.282606429855153</v>
      </c>
      <c r="AA783" s="19" t="n">
        <v>0.38328013453304</v>
      </c>
      <c r="AB783" s="19" t="n">
        <v>0.260863355633395</v>
      </c>
      <c r="AC783" s="19" t="n">
        <v>0.179014726718823</v>
      </c>
      <c r="AD783" s="19" t="n">
        <v>0.428367376448333</v>
      </c>
      <c r="AE783" s="19"/>
      <c r="AF783" s="19" t="n">
        <v>0.243531884138524</v>
      </c>
      <c r="AG783" s="19"/>
      <c r="AH783" s="19" t="n">
        <v>0.254220889564409</v>
      </c>
      <c r="AI783" s="19"/>
      <c r="AJ783" s="19" t="n">
        <v>0.351062082782375</v>
      </c>
      <c r="AK783" s="19" t="n">
        <v>0.227796484322305</v>
      </c>
      <c r="AL783" s="19" t="n">
        <v>0.208438123913632</v>
      </c>
    </row>
    <row r="784">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c r="AE784" s="19"/>
      <c r="AF784" s="19"/>
      <c r="AG784" s="19"/>
      <c r="AH784" s="19"/>
      <c r="AI784" s="19"/>
      <c r="AJ784" s="19"/>
      <c r="AK784" s="19"/>
      <c r="AL784" s="19"/>
    </row>
    <row r="785">
      <c r="B785" s="7" t="s">
        <v>322</v>
      </c>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c r="AE785" s="19"/>
      <c r="AF785" s="19"/>
      <c r="AG785" s="19"/>
      <c r="AH785" s="19"/>
      <c r="AI785" s="19"/>
      <c r="AJ785" s="19"/>
      <c r="AK785" s="19"/>
      <c r="AL785" s="19"/>
    </row>
    <row r="786">
      <c r="B786" s="26" t="s">
        <v>60</v>
      </c>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c r="AE786" s="19"/>
      <c r="AF786" s="19"/>
      <c r="AG786" s="19"/>
      <c r="AH786" s="19"/>
      <c r="AI786" s="19"/>
      <c r="AJ786" s="19"/>
      <c r="AK786" s="19"/>
      <c r="AL786" s="19"/>
    </row>
    <row r="787">
      <c r="B787" t="s">
        <v>316</v>
      </c>
      <c r="C787" s="19" t="n">
        <v>0.341179019966467</v>
      </c>
      <c r="D787" s="19" t="n">
        <v>0.371340188555386</v>
      </c>
      <c r="E787" s="19" t="n">
        <v>0.309694340219648</v>
      </c>
      <c r="F787" s="19"/>
      <c r="G787" s="19" t="n">
        <v>0.390066947059944</v>
      </c>
      <c r="H787" s="19" t="n">
        <v>0.430873644021264</v>
      </c>
      <c r="I787" s="19" t="n">
        <v>0.393914782473093</v>
      </c>
      <c r="J787" s="19" t="n">
        <v>0.404994177804694</v>
      </c>
      <c r="K787" s="19" t="n">
        <v>0.241825446555323</v>
      </c>
      <c r="L787" s="19" t="n">
        <v>0.251206061205225</v>
      </c>
      <c r="M787" s="19"/>
      <c r="N787" s="19" t="n">
        <v>0.329337873921141</v>
      </c>
      <c r="O787" s="19" t="n">
        <v>0.315155669606712</v>
      </c>
      <c r="P787" s="19" t="n">
        <v>0.301539554669402</v>
      </c>
      <c r="Q787" s="19" t="n">
        <v>0.357187988609025</v>
      </c>
      <c r="R787" s="19" t="n">
        <v>0.437078012286947</v>
      </c>
      <c r="S787" s="19"/>
      <c r="T787" s="19" t="n">
        <v>0.286991956100112</v>
      </c>
      <c r="U787" s="19" t="n">
        <v>0.305364851280336</v>
      </c>
      <c r="V787" s="19" t="n">
        <v>0.346348879259071</v>
      </c>
      <c r="W787" s="19" t="n">
        <v>0.486869267429061</v>
      </c>
      <c r="X787" s="19"/>
      <c r="Y787" s="19" t="n">
        <v>0.43946513650422</v>
      </c>
      <c r="Z787" s="19" t="n">
        <v>0.246119751855031</v>
      </c>
      <c r="AA787" s="19" t="n">
        <v>0.251802415939409</v>
      </c>
      <c r="AB787" s="19" t="n">
        <v>0.321544705797702</v>
      </c>
      <c r="AC787" s="19" t="n">
        <v>0.257724147447673</v>
      </c>
      <c r="AD787" s="19" t="n">
        <v>0.207840409778021</v>
      </c>
      <c r="AE787" s="19"/>
      <c r="AF787" s="19" t="n">
        <v>0.347029911436114</v>
      </c>
      <c r="AG787" s="19"/>
      <c r="AH787" s="19" t="n">
        <v>0.349920912690033</v>
      </c>
      <c r="AI787" s="19"/>
      <c r="AJ787" s="19" t="n">
        <v>0.281132837081728</v>
      </c>
      <c r="AK787" s="19" t="n">
        <v>0.379175163719199</v>
      </c>
      <c r="AL787" s="19" t="n">
        <v>0.310534787405167</v>
      </c>
    </row>
    <row r="788">
      <c r="B788" t="s">
        <v>317</v>
      </c>
      <c r="C788" s="19" t="n">
        <v>0.282181548128628</v>
      </c>
      <c r="D788" s="19" t="n">
        <v>0.30737371841239</v>
      </c>
      <c r="E788" s="19" t="n">
        <v>0.25751021427024</v>
      </c>
      <c r="F788" s="19"/>
      <c r="G788" s="19" t="n">
        <v>0.444976757653761</v>
      </c>
      <c r="H788" s="19" t="n">
        <v>0.404948991862306</v>
      </c>
      <c r="I788" s="19" t="n">
        <v>0.351583789049126</v>
      </c>
      <c r="J788" s="19" t="n">
        <v>0.263609138403565</v>
      </c>
      <c r="K788" s="19" t="n">
        <v>0.237193481583384</v>
      </c>
      <c r="L788" s="19" t="n">
        <v>0.130621066922696</v>
      </c>
      <c r="M788" s="19"/>
      <c r="N788" s="19" t="n">
        <v>0.24337039034766</v>
      </c>
      <c r="O788" s="19" t="n">
        <v>0.256346831803099</v>
      </c>
      <c r="P788" s="19" t="n">
        <v>0.28081056389605</v>
      </c>
      <c r="Q788" s="19" t="n">
        <v>0.255189873202962</v>
      </c>
      <c r="R788" s="19" t="n">
        <v>0.376497388882676</v>
      </c>
      <c r="S788" s="19"/>
      <c r="T788" s="19" t="n">
        <v>0.15384877174212</v>
      </c>
      <c r="U788" s="19" t="n">
        <v>0.303576700312617</v>
      </c>
      <c r="V788" s="19" t="n">
        <v>0.341477953004723</v>
      </c>
      <c r="W788" s="19" t="n">
        <v>0.341577060032531</v>
      </c>
      <c r="X788" s="19"/>
      <c r="Y788" s="19" t="n">
        <v>0.340648349594042</v>
      </c>
      <c r="Z788" s="19" t="n">
        <v>0.373852907292071</v>
      </c>
      <c r="AA788" s="19" t="n">
        <v>0.145513239101929</v>
      </c>
      <c r="AB788" s="19" t="n">
        <v>0.266753457864544</v>
      </c>
      <c r="AC788" s="19" t="n">
        <v>0.500608265154294</v>
      </c>
      <c r="AD788" s="19" t="n">
        <v>0.186009809962422</v>
      </c>
      <c r="AE788" s="19"/>
      <c r="AF788" s="19" t="n">
        <v>0.289793472612527</v>
      </c>
      <c r="AG788" s="19"/>
      <c r="AH788" s="19" t="n">
        <v>0.287506436915513</v>
      </c>
      <c r="AI788" s="19"/>
      <c r="AJ788" s="19" t="n">
        <v>0.231120919359837</v>
      </c>
      <c r="AK788" s="19" t="n">
        <v>0.304263028870952</v>
      </c>
      <c r="AL788" s="19" t="n">
        <v>0.313954912558991</v>
      </c>
    </row>
    <row r="789">
      <c r="B789" t="s">
        <v>56</v>
      </c>
      <c r="C789" s="19" t="n">
        <v>0.376639431904905</v>
      </c>
      <c r="D789" s="19" t="n">
        <v>0.321286093032223</v>
      </c>
      <c r="E789" s="19" t="n">
        <v>0.432795445510112</v>
      </c>
      <c r="F789" s="19"/>
      <c r="G789" s="19" t="n">
        <v>0.164956295286295</v>
      </c>
      <c r="H789" s="19" t="n">
        <v>0.16417736411643</v>
      </c>
      <c r="I789" s="19" t="n">
        <v>0.254501428477781</v>
      </c>
      <c r="J789" s="19" t="n">
        <v>0.331396683791741</v>
      </c>
      <c r="K789" s="19" t="n">
        <v>0.520981071861293</v>
      </c>
      <c r="L789" s="19" t="n">
        <v>0.618172871872079</v>
      </c>
      <c r="M789" s="19"/>
      <c r="N789" s="19" t="n">
        <v>0.427291735731199</v>
      </c>
      <c r="O789" s="19" t="n">
        <v>0.428497498590189</v>
      </c>
      <c r="P789" s="19" t="n">
        <v>0.417649881434548</v>
      </c>
      <c r="Q789" s="19" t="n">
        <v>0.387622138188012</v>
      </c>
      <c r="R789" s="19" t="n">
        <v>0.186424598830377</v>
      </c>
      <c r="S789" s="19"/>
      <c r="T789" s="19" t="n">
        <v>0.559159272157767</v>
      </c>
      <c r="U789" s="19" t="n">
        <v>0.391058448407047</v>
      </c>
      <c r="V789" s="19" t="n">
        <v>0.312173167736206</v>
      </c>
      <c r="W789" s="19" t="n">
        <v>0.171553672538408</v>
      </c>
      <c r="X789" s="19"/>
      <c r="Y789" s="19" t="n">
        <v>0.219886513901738</v>
      </c>
      <c r="Z789" s="19" t="n">
        <v>0.380027340852898</v>
      </c>
      <c r="AA789" s="19" t="n">
        <v>0.602684344958661</v>
      </c>
      <c r="AB789" s="19" t="n">
        <v>0.411701836337754</v>
      </c>
      <c r="AC789" s="19" t="n">
        <v>0.241667587398032</v>
      </c>
      <c r="AD789" s="19" t="n">
        <v>0.606149780259557</v>
      </c>
      <c r="AE789" s="19"/>
      <c r="AF789" s="19" t="n">
        <v>0.36317661595136</v>
      </c>
      <c r="AG789" s="19"/>
      <c r="AH789" s="19" t="n">
        <v>0.362572650394454</v>
      </c>
      <c r="AI789" s="19"/>
      <c r="AJ789" s="19" t="n">
        <v>0.487746243558435</v>
      </c>
      <c r="AK789" s="19" t="n">
        <v>0.316561807409848</v>
      </c>
      <c r="AL789" s="19" t="n">
        <v>0.375510300035843</v>
      </c>
    </row>
    <row r="790">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c r="AE790" s="19"/>
      <c r="AF790" s="19"/>
      <c r="AG790" s="19"/>
      <c r="AH790" s="19"/>
      <c r="AI790" s="19"/>
      <c r="AJ790" s="19"/>
      <c r="AK790" s="19"/>
      <c r="AL790" s="19"/>
    </row>
    <row r="791">
      <c r="B791" s="7" t="s">
        <v>323</v>
      </c>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c r="AE791" s="19"/>
      <c r="AF791" s="19"/>
      <c r="AG791" s="19"/>
      <c r="AH791" s="19"/>
      <c r="AI791" s="19"/>
      <c r="AJ791" s="19"/>
      <c r="AK791" s="19"/>
      <c r="AL791" s="19"/>
    </row>
    <row r="792">
      <c r="B792" s="26" t="s">
        <v>60</v>
      </c>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c r="AE792" s="19"/>
      <c r="AF792" s="19"/>
      <c r="AG792" s="19"/>
      <c r="AH792" s="19"/>
      <c r="AI792" s="19"/>
      <c r="AJ792" s="19"/>
      <c r="AK792" s="19"/>
      <c r="AL792" s="19"/>
    </row>
    <row r="793">
      <c r="B793" t="s">
        <v>316</v>
      </c>
      <c r="C793" s="19" t="n">
        <v>0.291531708959891</v>
      </c>
      <c r="D793" s="19" t="n">
        <v>0.321382823596444</v>
      </c>
      <c r="E793" s="19" t="n">
        <v>0.262214068880591</v>
      </c>
      <c r="F793" s="19"/>
      <c r="G793" s="19" t="n">
        <v>0.426249981952855</v>
      </c>
      <c r="H793" s="19" t="n">
        <v>0.406627628014194</v>
      </c>
      <c r="I793" s="19" t="n">
        <v>0.361463316659877</v>
      </c>
      <c r="J793" s="19" t="n">
        <v>0.303309894418672</v>
      </c>
      <c r="K793" s="19" t="n">
        <v>0.16662624873097</v>
      </c>
      <c r="L793" s="19" t="n">
        <v>0.190600847099249</v>
      </c>
      <c r="M793" s="19"/>
      <c r="N793" s="19" t="n">
        <v>0.172291631582512</v>
      </c>
      <c r="O793" s="19" t="n">
        <v>0.28989682007184</v>
      </c>
      <c r="P793" s="19" t="n">
        <v>0.288167928232118</v>
      </c>
      <c r="Q793" s="19" t="n">
        <v>0.274274765389849</v>
      </c>
      <c r="R793" s="19" t="n">
        <v>0.377317451619848</v>
      </c>
      <c r="S793" s="19"/>
      <c r="T793" s="19" t="n">
        <v>0.243716435912979</v>
      </c>
      <c r="U793" s="19" t="n">
        <v>0.227268137455723</v>
      </c>
      <c r="V793" s="19" t="n">
        <v>0.28818184846857</v>
      </c>
      <c r="W793" s="19" t="n">
        <v>0.479707141137712</v>
      </c>
      <c r="X793" s="19"/>
      <c r="Y793" s="19" t="n">
        <v>0.412488543839589</v>
      </c>
      <c r="Z793" s="19" t="n">
        <v>0.192415143664677</v>
      </c>
      <c r="AA793" s="19" t="n">
        <v>0.188652214276698</v>
      </c>
      <c r="AB793" s="19" t="n">
        <v>0.1994677201617</v>
      </c>
      <c r="AC793" s="19" t="n">
        <v>0.281287169392809</v>
      </c>
      <c r="AD793" s="19" t="n">
        <v>0.0951072940263287</v>
      </c>
      <c r="AE793" s="19"/>
      <c r="AF793" s="19" t="n">
        <v>0.306489458400116</v>
      </c>
      <c r="AG793" s="19"/>
      <c r="AH793" s="19" t="n">
        <v>0.299577267904948</v>
      </c>
      <c r="AI793" s="19"/>
      <c r="AJ793" s="19" t="n">
        <v>0.20903319050442</v>
      </c>
      <c r="AK793" s="19" t="n">
        <v>0.34226350591738</v>
      </c>
      <c r="AL793" s="19" t="n">
        <v>0.257750274116536</v>
      </c>
    </row>
    <row r="794">
      <c r="B794" t="s">
        <v>317</v>
      </c>
      <c r="C794" s="19" t="n">
        <v>0.375854221600698</v>
      </c>
      <c r="D794" s="19" t="n">
        <v>0.398654312494693</v>
      </c>
      <c r="E794" s="19" t="n">
        <v>0.353760856093189</v>
      </c>
      <c r="F794" s="19"/>
      <c r="G794" s="19" t="n">
        <v>0.495230007449119</v>
      </c>
      <c r="H794" s="19" t="n">
        <v>0.44052072383735</v>
      </c>
      <c r="I794" s="19" t="n">
        <v>0.415656690348244</v>
      </c>
      <c r="J794" s="19" t="n">
        <v>0.372065621147774</v>
      </c>
      <c r="K794" s="19" t="n">
        <v>0.333450534247237</v>
      </c>
      <c r="L794" s="19" t="n">
        <v>0.288857741953941</v>
      </c>
      <c r="M794" s="19"/>
      <c r="N794" s="19" t="n">
        <v>0.350796625919976</v>
      </c>
      <c r="O794" s="19" t="n">
        <v>0.355249770345603</v>
      </c>
      <c r="P794" s="19" t="n">
        <v>0.349682206869981</v>
      </c>
      <c r="Q794" s="19" t="n">
        <v>0.400822377032015</v>
      </c>
      <c r="R794" s="19" t="n">
        <v>0.438772783799537</v>
      </c>
      <c r="S794" s="19"/>
      <c r="T794" s="19" t="n">
        <v>0.258232286642049</v>
      </c>
      <c r="U794" s="19" t="n">
        <v>0.401434758363818</v>
      </c>
      <c r="V794" s="19" t="n">
        <v>0.415019368815779</v>
      </c>
      <c r="W794" s="19" t="n">
        <v>0.398115023708215</v>
      </c>
      <c r="X794" s="19"/>
      <c r="Y794" s="19" t="n">
        <v>0.393157451935169</v>
      </c>
      <c r="Z794" s="19" t="n">
        <v>0.409466226916855</v>
      </c>
      <c r="AA794" s="19" t="n">
        <v>0.316671538472438</v>
      </c>
      <c r="AB794" s="19" t="n">
        <v>0.395797202586468</v>
      </c>
      <c r="AC794" s="19" t="n">
        <v>0.559820193841324</v>
      </c>
      <c r="AD794" s="19" t="n">
        <v>0.219754054817168</v>
      </c>
      <c r="AE794" s="19"/>
      <c r="AF794" s="19" t="n">
        <v>0.374372801882092</v>
      </c>
      <c r="AG794" s="19"/>
      <c r="AH794" s="19" t="n">
        <v>0.379023911343621</v>
      </c>
      <c r="AI794" s="19"/>
      <c r="AJ794" s="19" t="n">
        <v>0.352361804788303</v>
      </c>
      <c r="AK794" s="19" t="n">
        <v>0.379220063974325</v>
      </c>
      <c r="AL794" s="19" t="n">
        <v>0.428882737441669</v>
      </c>
    </row>
    <row r="795">
      <c r="B795" t="s">
        <v>56</v>
      </c>
      <c r="C795" s="19" t="n">
        <v>0.332614069439412</v>
      </c>
      <c r="D795" s="19" t="n">
        <v>0.279962863908863</v>
      </c>
      <c r="E795" s="19" t="n">
        <v>0.38402507502622</v>
      </c>
      <c r="F795" s="19"/>
      <c r="G795" s="19" t="n">
        <v>0.0785200105980264</v>
      </c>
      <c r="H795" s="19" t="n">
        <v>0.152851648148455</v>
      </c>
      <c r="I795" s="19" t="n">
        <v>0.222879992991879</v>
      </c>
      <c r="J795" s="19" t="n">
        <v>0.324624484433554</v>
      </c>
      <c r="K795" s="19" t="n">
        <v>0.499923217021793</v>
      </c>
      <c r="L795" s="19" t="n">
        <v>0.52054141094681</v>
      </c>
      <c r="M795" s="19"/>
      <c r="N795" s="19" t="n">
        <v>0.476911742497512</v>
      </c>
      <c r="O795" s="19" t="n">
        <v>0.354853409582557</v>
      </c>
      <c r="P795" s="19" t="n">
        <v>0.362149864897902</v>
      </c>
      <c r="Q795" s="19" t="n">
        <v>0.324902857578136</v>
      </c>
      <c r="R795" s="19" t="n">
        <v>0.183909764580615</v>
      </c>
      <c r="S795" s="19"/>
      <c r="T795" s="19" t="n">
        <v>0.498051277444973</v>
      </c>
      <c r="U795" s="19" t="n">
        <v>0.37129710418046</v>
      </c>
      <c r="V795" s="19" t="n">
        <v>0.296798782715652</v>
      </c>
      <c r="W795" s="19" t="n">
        <v>0.122177835154073</v>
      </c>
      <c r="X795" s="19"/>
      <c r="Y795" s="19" t="n">
        <v>0.194354004225241</v>
      </c>
      <c r="Z795" s="19" t="n">
        <v>0.398118629418468</v>
      </c>
      <c r="AA795" s="19" t="n">
        <v>0.494676247250864</v>
      </c>
      <c r="AB795" s="19" t="n">
        <v>0.404735077251832</v>
      </c>
      <c r="AC795" s="19" t="n">
        <v>0.158892636765868</v>
      </c>
      <c r="AD795" s="19" t="n">
        <v>0.685138651156504</v>
      </c>
      <c r="AE795" s="19"/>
      <c r="AF795" s="19" t="n">
        <v>0.319137739717793</v>
      </c>
      <c r="AG795" s="19"/>
      <c r="AH795" s="19" t="n">
        <v>0.321398820751431</v>
      </c>
      <c r="AI795" s="19"/>
      <c r="AJ795" s="19" t="n">
        <v>0.438605004707276</v>
      </c>
      <c r="AK795" s="19" t="n">
        <v>0.278516430108295</v>
      </c>
      <c r="AL795" s="19" t="n">
        <v>0.313366988441794</v>
      </c>
    </row>
    <row r="796">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c r="AE796" s="19"/>
      <c r="AF796" s="19"/>
      <c r="AG796" s="19"/>
      <c r="AH796" s="19"/>
      <c r="AI796" s="19"/>
      <c r="AJ796" s="19"/>
      <c r="AK796" s="19"/>
      <c r="AL796" s="19"/>
    </row>
    <row r="797">
      <c r="B797" s="7" t="s">
        <v>324</v>
      </c>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c r="AE797" s="19"/>
      <c r="AF797" s="19"/>
      <c r="AG797" s="19"/>
      <c r="AH797" s="19"/>
      <c r="AI797" s="19"/>
      <c r="AJ797" s="19"/>
      <c r="AK797" s="19"/>
      <c r="AL797" s="19"/>
    </row>
    <row r="798">
      <c r="B798" s="26" t="s">
        <v>60</v>
      </c>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c r="AE798" s="19"/>
      <c r="AF798" s="19"/>
      <c r="AG798" s="19"/>
      <c r="AH798" s="19"/>
      <c r="AI798" s="19"/>
      <c r="AJ798" s="19"/>
      <c r="AK798" s="19"/>
      <c r="AL798" s="19"/>
    </row>
    <row r="799">
      <c r="B799" t="s">
        <v>316</v>
      </c>
      <c r="C799" s="19" t="n">
        <v>0.547401079389524</v>
      </c>
      <c r="D799" s="19" t="n">
        <v>0.586290211883555</v>
      </c>
      <c r="E799" s="19" t="n">
        <v>0.509534369807983</v>
      </c>
      <c r="F799" s="19"/>
      <c r="G799" s="19" t="n">
        <v>0.65355423424364</v>
      </c>
      <c r="H799" s="19" t="n">
        <v>0.606048766391779</v>
      </c>
      <c r="I799" s="19" t="n">
        <v>0.557110510450864</v>
      </c>
      <c r="J799" s="19" t="n">
        <v>0.587599517582452</v>
      </c>
      <c r="K799" s="19" t="n">
        <v>0.468165272988366</v>
      </c>
      <c r="L799" s="19" t="n">
        <v>0.485609478983281</v>
      </c>
      <c r="M799" s="19"/>
      <c r="N799" s="19" t="n">
        <v>0.420836715376959</v>
      </c>
      <c r="O799" s="19" t="n">
        <v>0.522617036808945</v>
      </c>
      <c r="P799" s="19" t="n">
        <v>0.562604961722475</v>
      </c>
      <c r="Q799" s="19" t="n">
        <v>0.56777940401384</v>
      </c>
      <c r="R799" s="19" t="n">
        <v>0.608924824349921</v>
      </c>
      <c r="S799" s="19"/>
      <c r="T799" s="19" t="n">
        <v>0.574733759456929</v>
      </c>
      <c r="U799" s="19" t="n">
        <v>0.483819868252357</v>
      </c>
      <c r="V799" s="19" t="n">
        <v>0.631438131250793</v>
      </c>
      <c r="W799" s="19" t="n">
        <v>0.59815261169507</v>
      </c>
      <c r="X799" s="19"/>
      <c r="Y799" s="19" t="n">
        <v>0.568516487609308</v>
      </c>
      <c r="Z799" s="19" t="n">
        <v>0.521111332939938</v>
      </c>
      <c r="AA799" s="19" t="n">
        <v>0.469071627031999</v>
      </c>
      <c r="AB799" s="19" t="n">
        <v>0.634724560246366</v>
      </c>
      <c r="AC799" s="19" t="n">
        <v>0.650759112392028</v>
      </c>
      <c r="AD799" s="19" t="n">
        <v>0.478624068477754</v>
      </c>
      <c r="AE799" s="19"/>
      <c r="AF799" s="19" t="n">
        <v>0.553139983480918</v>
      </c>
      <c r="AG799" s="19"/>
      <c r="AH799" s="19" t="n">
        <v>0.551228504625564</v>
      </c>
      <c r="AI799" s="19"/>
      <c r="AJ799" s="19" t="n">
        <v>0.480465482461561</v>
      </c>
      <c r="AK799" s="19" t="n">
        <v>0.5851349079237</v>
      </c>
      <c r="AL799" s="19" t="n">
        <v>0.539371889408031</v>
      </c>
    </row>
    <row r="800">
      <c r="B800" t="s">
        <v>317</v>
      </c>
      <c r="C800" s="19" t="n">
        <v>0.205711284815261</v>
      </c>
      <c r="D800" s="19" t="n">
        <v>0.216059592151071</v>
      </c>
      <c r="E800" s="19" t="n">
        <v>0.195752353955537</v>
      </c>
      <c r="F800" s="19"/>
      <c r="G800" s="19" t="n">
        <v>0.271388585046974</v>
      </c>
      <c r="H800" s="19" t="n">
        <v>0.266891255828522</v>
      </c>
      <c r="I800" s="19" t="n">
        <v>0.275015862135288</v>
      </c>
      <c r="J800" s="19" t="n">
        <v>0.184884645434789</v>
      </c>
      <c r="K800" s="19" t="n">
        <v>0.17288238134855</v>
      </c>
      <c r="L800" s="19" t="n">
        <v>0.128181556067902</v>
      </c>
      <c r="M800" s="19"/>
      <c r="N800" s="19" t="n">
        <v>0.21934063712172</v>
      </c>
      <c r="O800" s="19" t="n">
        <v>0.195135238391656</v>
      </c>
      <c r="P800" s="19" t="n">
        <v>0.180088717350247</v>
      </c>
      <c r="Q800" s="19" t="n">
        <v>0.18820944405653</v>
      </c>
      <c r="R800" s="19" t="n">
        <v>0.275168272398202</v>
      </c>
      <c r="S800" s="19"/>
      <c r="T800" s="19" t="n">
        <v>0.155754909500972</v>
      </c>
      <c r="U800" s="19" t="n">
        <v>0.236522245436373</v>
      </c>
      <c r="V800" s="19" t="n">
        <v>0.191128025673394</v>
      </c>
      <c r="W800" s="19" t="n">
        <v>0.259788657161522</v>
      </c>
      <c r="X800" s="19"/>
      <c r="Y800" s="19" t="n">
        <v>0.266777635967061</v>
      </c>
      <c r="Z800" s="19" t="n">
        <v>0.197366018879781</v>
      </c>
      <c r="AA800" s="19" t="n">
        <v>0.153133079719104</v>
      </c>
      <c r="AB800" s="19" t="n">
        <v>0.120676139552772</v>
      </c>
      <c r="AC800" s="19" t="n">
        <v>0.217254214278256</v>
      </c>
      <c r="AD800" s="19" t="n">
        <v>0.124652418122831</v>
      </c>
      <c r="AE800" s="19"/>
      <c r="AF800" s="19" t="n">
        <v>0.218736203747799</v>
      </c>
      <c r="AG800" s="19"/>
      <c r="AH800" s="19" t="n">
        <v>0.21274901097805</v>
      </c>
      <c r="AI800" s="19"/>
      <c r="AJ800" s="19" t="n">
        <v>0.175343088339965</v>
      </c>
      <c r="AK800" s="19" t="n">
        <v>0.215127705849974</v>
      </c>
      <c r="AL800" s="19" t="n">
        <v>0.245620891615336</v>
      </c>
    </row>
    <row r="801">
      <c r="B801" t="s">
        <v>56</v>
      </c>
      <c r="C801" s="19" t="n">
        <v>0.246887635795215</v>
      </c>
      <c r="D801" s="19" t="n">
        <v>0.197650195965374</v>
      </c>
      <c r="E801" s="19" t="n">
        <v>0.29471327623648</v>
      </c>
      <c r="F801" s="19"/>
      <c r="G801" s="19" t="n">
        <v>0.0750571807093862</v>
      </c>
      <c r="H801" s="19" t="n">
        <v>0.127059977779699</v>
      </c>
      <c r="I801" s="19" t="n">
        <v>0.167873627413848</v>
      </c>
      <c r="J801" s="19" t="n">
        <v>0.227515836982758</v>
      </c>
      <c r="K801" s="19" t="n">
        <v>0.358952345663084</v>
      </c>
      <c r="L801" s="19" t="n">
        <v>0.386208964948817</v>
      </c>
      <c r="M801" s="19"/>
      <c r="N801" s="19" t="n">
        <v>0.359822647501321</v>
      </c>
      <c r="O801" s="19" t="n">
        <v>0.282247724799399</v>
      </c>
      <c r="P801" s="19" t="n">
        <v>0.257306320927278</v>
      </c>
      <c r="Q801" s="19" t="n">
        <v>0.244011151929629</v>
      </c>
      <c r="R801" s="19" t="n">
        <v>0.115906903251878</v>
      </c>
      <c r="S801" s="19"/>
      <c r="T801" s="19" t="n">
        <v>0.269511331042099</v>
      </c>
      <c r="U801" s="19" t="n">
        <v>0.27965788631127</v>
      </c>
      <c r="V801" s="19" t="n">
        <v>0.177433843075814</v>
      </c>
      <c r="W801" s="19" t="n">
        <v>0.142058731143407</v>
      </c>
      <c r="X801" s="19"/>
      <c r="Y801" s="19" t="n">
        <v>0.164705876423631</v>
      </c>
      <c r="Z801" s="19" t="n">
        <v>0.281522648180281</v>
      </c>
      <c r="AA801" s="19" t="n">
        <v>0.377795293248897</v>
      </c>
      <c r="AB801" s="19" t="n">
        <v>0.244599300200862</v>
      </c>
      <c r="AC801" s="19" t="n">
        <v>0.131986673329716</v>
      </c>
      <c r="AD801" s="19" t="n">
        <v>0.396723513399415</v>
      </c>
      <c r="AE801" s="19"/>
      <c r="AF801" s="19" t="n">
        <v>0.228123812771283</v>
      </c>
      <c r="AG801" s="19"/>
      <c r="AH801" s="19" t="n">
        <v>0.236022484396385</v>
      </c>
      <c r="AI801" s="19"/>
      <c r="AJ801" s="19" t="n">
        <v>0.344191429198474</v>
      </c>
      <c r="AK801" s="19" t="n">
        <v>0.199737386226326</v>
      </c>
      <c r="AL801" s="19" t="n">
        <v>0.215007218976633</v>
      </c>
    </row>
    <row r="802">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c r="AE802" s="19"/>
      <c r="AF802" s="19"/>
      <c r="AG802" s="19"/>
      <c r="AH802" s="19"/>
      <c r="AI802" s="19"/>
      <c r="AJ802" s="19"/>
      <c r="AK802" s="19"/>
      <c r="AL802" s="19"/>
    </row>
    <row r="803">
      <c r="B803" s="7" t="s">
        <v>325</v>
      </c>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c r="AE803" s="19"/>
      <c r="AF803" s="19"/>
      <c r="AG803" s="19"/>
      <c r="AH803" s="19"/>
      <c r="AI803" s="19"/>
      <c r="AJ803" s="19"/>
      <c r="AK803" s="19"/>
      <c r="AL803" s="19"/>
    </row>
    <row r="804">
      <c r="B804" s="26" t="s">
        <v>60</v>
      </c>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c r="AE804" s="19"/>
      <c r="AF804" s="19"/>
      <c r="AG804" s="19"/>
      <c r="AH804" s="19"/>
      <c r="AI804" s="19"/>
      <c r="AJ804" s="19"/>
      <c r="AK804" s="19"/>
      <c r="AL804" s="19"/>
    </row>
    <row r="805">
      <c r="B805" t="s">
        <v>316</v>
      </c>
      <c r="C805" s="19" t="n">
        <v>0.561670696557298</v>
      </c>
      <c r="D805" s="19" t="n">
        <v>0.577563179632418</v>
      </c>
      <c r="E805" s="19" t="n">
        <v>0.544902693028663</v>
      </c>
      <c r="F805" s="19"/>
      <c r="G805" s="19" t="n">
        <v>0.671727724920807</v>
      </c>
      <c r="H805" s="19" t="n">
        <v>0.604544746000748</v>
      </c>
      <c r="I805" s="19" t="n">
        <v>0.593348629070652</v>
      </c>
      <c r="J805" s="19" t="n">
        <v>0.600803502127522</v>
      </c>
      <c r="K805" s="19" t="n">
        <v>0.467371515735667</v>
      </c>
      <c r="L805" s="19" t="n">
        <v>0.505099390626882</v>
      </c>
      <c r="M805" s="19"/>
      <c r="N805" s="19" t="n">
        <v>0.49105396946347</v>
      </c>
      <c r="O805" s="19" t="n">
        <v>0.528534581951238</v>
      </c>
      <c r="P805" s="19" t="n">
        <v>0.532840926202417</v>
      </c>
      <c r="Q805" s="19" t="n">
        <v>0.58410859157372</v>
      </c>
      <c r="R805" s="19" t="n">
        <v>0.675865683544661</v>
      </c>
      <c r="S805" s="19"/>
      <c r="T805" s="19" t="n">
        <v>0.51899373872866</v>
      </c>
      <c r="U805" s="19" t="n">
        <v>0.542087816600034</v>
      </c>
      <c r="V805" s="19" t="n">
        <v>0.650973594822102</v>
      </c>
      <c r="W805" s="19" t="n">
        <v>0.599264314014406</v>
      </c>
      <c r="X805" s="19"/>
      <c r="Y805" s="19" t="n">
        <v>0.575584646446033</v>
      </c>
      <c r="Z805" s="19" t="n">
        <v>0.585417167197055</v>
      </c>
      <c r="AA805" s="19" t="n">
        <v>0.475148714639143</v>
      </c>
      <c r="AB805" s="19" t="n">
        <v>0.660707985306099</v>
      </c>
      <c r="AC805" s="19" t="n">
        <v>0.621504885169758</v>
      </c>
      <c r="AD805" s="19" t="n">
        <v>0.589351687555072</v>
      </c>
      <c r="AE805" s="19"/>
      <c r="AF805" s="19" t="n">
        <v>0.57913641837388</v>
      </c>
      <c r="AG805" s="19"/>
      <c r="AH805" s="19" t="n">
        <v>0.573822979879908</v>
      </c>
      <c r="AI805" s="19"/>
      <c r="AJ805" s="19" t="n">
        <v>0.521499970589343</v>
      </c>
      <c r="AK805" s="19" t="n">
        <v>0.577274626379357</v>
      </c>
      <c r="AL805" s="19" t="n">
        <v>0.596664454715051</v>
      </c>
    </row>
    <row r="806">
      <c r="B806" t="s">
        <v>317</v>
      </c>
      <c r="C806" s="19" t="n">
        <v>0.166243845883405</v>
      </c>
      <c r="D806" s="19" t="n">
        <v>0.169352241792169</v>
      </c>
      <c r="E806" s="19" t="n">
        <v>0.1634564691436</v>
      </c>
      <c r="F806" s="19"/>
      <c r="G806" s="19" t="n">
        <v>0.176557518504988</v>
      </c>
      <c r="H806" s="19" t="n">
        <v>0.297759440596223</v>
      </c>
      <c r="I806" s="19" t="n">
        <v>0.198813385982207</v>
      </c>
      <c r="J806" s="19" t="n">
        <v>0.129893953208759</v>
      </c>
      <c r="K806" s="19" t="n">
        <v>0.153582616556273</v>
      </c>
      <c r="L806" s="19" t="n">
        <v>0.0858714624068884</v>
      </c>
      <c r="M806" s="19"/>
      <c r="N806" s="19" t="n">
        <v>0.20089948333277</v>
      </c>
      <c r="O806" s="19" t="n">
        <v>0.150436213513114</v>
      </c>
      <c r="P806" s="19" t="n">
        <v>0.181216990507418</v>
      </c>
      <c r="Q806" s="19" t="n">
        <v>0.138060299740358</v>
      </c>
      <c r="R806" s="19" t="n">
        <v>0.182218305492742</v>
      </c>
      <c r="S806" s="19"/>
      <c r="T806" s="19" t="n">
        <v>0.12095753358509</v>
      </c>
      <c r="U806" s="19" t="n">
        <v>0.168587784009392</v>
      </c>
      <c r="V806" s="19" t="n">
        <v>0.0960593490452333</v>
      </c>
      <c r="W806" s="19" t="n">
        <v>0.260312367538028</v>
      </c>
      <c r="X806" s="19"/>
      <c r="Y806" s="19" t="n">
        <v>0.230330502010324</v>
      </c>
      <c r="Z806" s="19" t="n">
        <v>0.137672214056795</v>
      </c>
      <c r="AA806" s="19" t="n">
        <v>0.130104875339426</v>
      </c>
      <c r="AB806" s="19" t="n">
        <v>0.0560750489637173</v>
      </c>
      <c r="AC806" s="19" t="n">
        <v>0.176754997187481</v>
      </c>
      <c r="AD806" s="19" t="n">
        <v>0.0294325969039036</v>
      </c>
      <c r="AE806" s="19"/>
      <c r="AF806" s="19" t="n">
        <v>0.172074643513517</v>
      </c>
      <c r="AG806" s="19"/>
      <c r="AH806" s="19" t="n">
        <v>0.166980637857179</v>
      </c>
      <c r="AI806" s="19"/>
      <c r="AJ806" s="19" t="n">
        <v>0.106295155859691</v>
      </c>
      <c r="AK806" s="19" t="n">
        <v>0.201438385593789</v>
      </c>
      <c r="AL806" s="19" t="n">
        <v>0.151140410958971</v>
      </c>
    </row>
    <row r="807">
      <c r="B807" t="s">
        <v>56</v>
      </c>
      <c r="C807" s="19" t="n">
        <v>0.272085457559297</v>
      </c>
      <c r="D807" s="19" t="n">
        <v>0.253084578575413</v>
      </c>
      <c r="E807" s="19" t="n">
        <v>0.291640837827736</v>
      </c>
      <c r="F807" s="19"/>
      <c r="G807" s="19" t="n">
        <v>0.151714756574205</v>
      </c>
      <c r="H807" s="19" t="n">
        <v>0.0976958134030283</v>
      </c>
      <c r="I807" s="19" t="n">
        <v>0.207837984947141</v>
      </c>
      <c r="J807" s="19" t="n">
        <v>0.269302544663719</v>
      </c>
      <c r="K807" s="19" t="n">
        <v>0.37904586770806</v>
      </c>
      <c r="L807" s="19" t="n">
        <v>0.40902914696623</v>
      </c>
      <c r="M807" s="19"/>
      <c r="N807" s="19" t="n">
        <v>0.308046547203761</v>
      </c>
      <c r="O807" s="19" t="n">
        <v>0.321029204535648</v>
      </c>
      <c r="P807" s="19" t="n">
        <v>0.285942083290166</v>
      </c>
      <c r="Q807" s="19" t="n">
        <v>0.277831108685922</v>
      </c>
      <c r="R807" s="19" t="n">
        <v>0.141916010962597</v>
      </c>
      <c r="S807" s="19"/>
      <c r="T807" s="19" t="n">
        <v>0.36004872768625</v>
      </c>
      <c r="U807" s="19" t="n">
        <v>0.289324399390574</v>
      </c>
      <c r="V807" s="19" t="n">
        <v>0.252967056132665</v>
      </c>
      <c r="W807" s="19" t="n">
        <v>0.140423318447565</v>
      </c>
      <c r="X807" s="19"/>
      <c r="Y807" s="19" t="n">
        <v>0.194084851543643</v>
      </c>
      <c r="Z807" s="19" t="n">
        <v>0.27691061874615</v>
      </c>
      <c r="AA807" s="19" t="n">
        <v>0.394746410021431</v>
      </c>
      <c r="AB807" s="19" t="n">
        <v>0.283216965730183</v>
      </c>
      <c r="AC807" s="19" t="n">
        <v>0.201740117642761</v>
      </c>
      <c r="AD807" s="19" t="n">
        <v>0.381215715541025</v>
      </c>
      <c r="AE807" s="19"/>
      <c r="AF807" s="19" t="n">
        <v>0.248788938112603</v>
      </c>
      <c r="AG807" s="19"/>
      <c r="AH807" s="19" t="n">
        <v>0.259196382262913</v>
      </c>
      <c r="AI807" s="19"/>
      <c r="AJ807" s="19" t="n">
        <v>0.372204873550966</v>
      </c>
      <c r="AK807" s="19" t="n">
        <v>0.221286988026853</v>
      </c>
      <c r="AL807" s="19" t="n">
        <v>0.252195134325979</v>
      </c>
    </row>
    <row r="808">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c r="AE808" s="19"/>
      <c r="AF808" s="19"/>
      <c r="AG808" s="19"/>
      <c r="AH808" s="19"/>
      <c r="AI808" s="19"/>
      <c r="AJ808" s="19"/>
      <c r="AK808" s="19"/>
      <c r="AL808" s="19"/>
    </row>
    <row r="809">
      <c r="B809" s="7" t="s">
        <v>331</v>
      </c>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c r="AE809" s="19"/>
      <c r="AF809" s="19"/>
      <c r="AG809" s="19"/>
      <c r="AH809" s="19"/>
      <c r="AI809" s="19"/>
      <c r="AJ809" s="19"/>
      <c r="AK809" s="19"/>
      <c r="AL809" s="19"/>
    </row>
    <row r="810">
      <c r="B810" s="26" t="s">
        <v>60</v>
      </c>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c r="AE810" s="19"/>
      <c r="AF810" s="19"/>
      <c r="AG810" s="19"/>
      <c r="AH810" s="19"/>
      <c r="AI810" s="19"/>
      <c r="AJ810" s="19"/>
      <c r="AK810" s="19"/>
      <c r="AL810" s="19"/>
    </row>
    <row r="811">
      <c r="B811" t="s">
        <v>326</v>
      </c>
      <c r="C811" s="19" t="n">
        <v>0.162404176423879</v>
      </c>
      <c r="D811" s="19" t="n">
        <v>0.15667188357352</v>
      </c>
      <c r="E811" s="19" t="n">
        <v>0.168460667488678</v>
      </c>
      <c r="F811" s="19"/>
      <c r="G811" s="19" t="n">
        <v>0.163200083137232</v>
      </c>
      <c r="H811" s="19" t="n">
        <v>0.231255475603554</v>
      </c>
      <c r="I811" s="19" t="n">
        <v>0.198139558670737</v>
      </c>
      <c r="J811" s="19" t="n">
        <v>0.150744096917176</v>
      </c>
      <c r="K811" s="19" t="n">
        <v>0.163350119438768</v>
      </c>
      <c r="L811" s="19" t="n">
        <v>0.0995084125139132</v>
      </c>
      <c r="M811" s="19"/>
      <c r="N811" s="19" t="n">
        <v>0.168082037515672</v>
      </c>
      <c r="O811" s="19" t="n">
        <v>0.127295882639774</v>
      </c>
      <c r="P811" s="19" t="n">
        <v>0.191398702903597</v>
      </c>
      <c r="Q811" s="19" t="n">
        <v>0.144101115069748</v>
      </c>
      <c r="R811" s="19" t="n">
        <v>0.194228309749408</v>
      </c>
      <c r="S811" s="19"/>
      <c r="T811" s="19" t="n">
        <v>0.147121373300709</v>
      </c>
      <c r="U811" s="19" t="n">
        <v>0.140948124915742</v>
      </c>
      <c r="V811" s="19" t="n">
        <v>0.117011157181969</v>
      </c>
      <c r="W811" s="19" t="n">
        <v>0.21842588742324</v>
      </c>
      <c r="X811" s="19"/>
      <c r="Y811" s="19" t="n">
        <v>0.191542558477142</v>
      </c>
      <c r="Z811" s="19" t="n">
        <v>0.175287919390479</v>
      </c>
      <c r="AA811" s="19" t="n">
        <v>0.115049392552919</v>
      </c>
      <c r="AB811" s="19" t="n">
        <v>0.220936502891227</v>
      </c>
      <c r="AC811" s="19" t="n">
        <v>0.0798453717040923</v>
      </c>
      <c r="AD811" s="19" t="n">
        <v>0.122600977700001</v>
      </c>
      <c r="AE811" s="19"/>
      <c r="AF811" s="19" t="n">
        <v>0.156133765003422</v>
      </c>
      <c r="AG811" s="19"/>
      <c r="AH811" s="19" t="n">
        <v>0.166855725139279</v>
      </c>
      <c r="AI811" s="19"/>
      <c r="AJ811" s="19" t="n">
        <v>0.102343211436743</v>
      </c>
      <c r="AK811" s="19" t="n">
        <v>0.194105003791109</v>
      </c>
      <c r="AL811" s="19" t="n">
        <v>0.167398035452392</v>
      </c>
    </row>
    <row r="812">
      <c r="B812" t="s">
        <v>327</v>
      </c>
      <c r="C812" s="19" t="n">
        <v>0.309102908417389</v>
      </c>
      <c r="D812" s="19" t="n">
        <v>0.326429775982855</v>
      </c>
      <c r="E812" s="19" t="n">
        <v>0.292358972798133</v>
      </c>
      <c r="F812" s="19"/>
      <c r="G812" s="19" t="n">
        <v>0.527200638001214</v>
      </c>
      <c r="H812" s="19" t="n">
        <v>0.422261242218768</v>
      </c>
      <c r="I812" s="19" t="n">
        <v>0.330323872819465</v>
      </c>
      <c r="J812" s="19" t="n">
        <v>0.216424700403048</v>
      </c>
      <c r="K812" s="19" t="n">
        <v>0.27746403803834</v>
      </c>
      <c r="L812" s="19" t="n">
        <v>0.214440310627141</v>
      </c>
      <c r="M812" s="19"/>
      <c r="N812" s="19" t="n">
        <v>0.262237257984416</v>
      </c>
      <c r="O812" s="19" t="n">
        <v>0.288992702611577</v>
      </c>
      <c r="P812" s="19" t="n">
        <v>0.308852062024015</v>
      </c>
      <c r="Q812" s="19" t="n">
        <v>0.305531662704995</v>
      </c>
      <c r="R812" s="19" t="n">
        <v>0.371480571876582</v>
      </c>
      <c r="S812" s="19"/>
      <c r="T812" s="19" t="n">
        <v>0.348787614173969</v>
      </c>
      <c r="U812" s="19" t="n">
        <v>0.286572900463498</v>
      </c>
      <c r="V812" s="19" t="n">
        <v>0.289849465104539</v>
      </c>
      <c r="W812" s="19" t="n">
        <v>0.31770488764576</v>
      </c>
      <c r="X812" s="19"/>
      <c r="Y812" s="19" t="n">
        <v>0.344186751254019</v>
      </c>
      <c r="Z812" s="19" t="n">
        <v>0.266145131587322</v>
      </c>
      <c r="AA812" s="19" t="n">
        <v>0.227906377093496</v>
      </c>
      <c r="AB812" s="19" t="n">
        <v>0.317217124769475</v>
      </c>
      <c r="AC812" s="19" t="n">
        <v>0.46823729348923</v>
      </c>
      <c r="AD812" s="19" t="n">
        <v>0.291508607224683</v>
      </c>
      <c r="AE812" s="19"/>
      <c r="AF812" s="19" t="n">
        <v>0.29291951114729</v>
      </c>
      <c r="AG812" s="19"/>
      <c r="AH812" s="19" t="n">
        <v>0.314217177608274</v>
      </c>
      <c r="AI812" s="19"/>
      <c r="AJ812" s="19" t="n">
        <v>0.308486802156756</v>
      </c>
      <c r="AK812" s="19" t="n">
        <v>0.315999900685436</v>
      </c>
      <c r="AL812" s="19" t="n">
        <v>0.271998162682104</v>
      </c>
    </row>
    <row r="813">
      <c r="B813" t="s">
        <v>328</v>
      </c>
      <c r="C813" s="19" t="n">
        <v>0</v>
      </c>
      <c r="D813" s="19" t="n">
        <v>0</v>
      </c>
      <c r="E813" s="19" t="n">
        <v>0</v>
      </c>
      <c r="F813" s="19"/>
      <c r="G813" s="19" t="n">
        <v>0</v>
      </c>
      <c r="H813" s="19" t="n">
        <v>0</v>
      </c>
      <c r="I813" s="19" t="n">
        <v>0</v>
      </c>
      <c r="J813" s="19" t="n">
        <v>0</v>
      </c>
      <c r="K813" s="19" t="n">
        <v>0</v>
      </c>
      <c r="L813" s="19" t="n">
        <v>0</v>
      </c>
      <c r="M813" s="19"/>
      <c r="N813" s="19" t="n">
        <v>0</v>
      </c>
      <c r="O813" s="19" t="n">
        <v>0</v>
      </c>
      <c r="P813" s="19" t="n">
        <v>0</v>
      </c>
      <c r="Q813" s="19" t="n">
        <v>0</v>
      </c>
      <c r="R813" s="19" t="n">
        <v>0</v>
      </c>
      <c r="S813" s="19"/>
      <c r="T813" s="19" t="n">
        <v>0</v>
      </c>
      <c r="U813" s="19" t="n">
        <v>0</v>
      </c>
      <c r="V813" s="19" t="n">
        <v>0</v>
      </c>
      <c r="W813" s="19" t="n">
        <v>0</v>
      </c>
      <c r="X813" s="19"/>
      <c r="Y813" s="19" t="n">
        <v>0</v>
      </c>
      <c r="Z813" s="19" t="n">
        <v>0</v>
      </c>
      <c r="AA813" s="19" t="n">
        <v>0</v>
      </c>
      <c r="AB813" s="19" t="n">
        <v>0</v>
      </c>
      <c r="AC813" s="19" t="n">
        <v>0</v>
      </c>
      <c r="AD813" s="19" t="n">
        <v>0</v>
      </c>
      <c r="AE813" s="19"/>
      <c r="AF813" s="19" t="n">
        <v>0</v>
      </c>
      <c r="AG813" s="19"/>
      <c r="AH813" s="19" t="n">
        <v>0</v>
      </c>
      <c r="AI813" s="19"/>
      <c r="AJ813" s="19" t="n">
        <v>0</v>
      </c>
      <c r="AK813" s="19" t="n">
        <v>0</v>
      </c>
      <c r="AL813" s="19" t="n">
        <v>0</v>
      </c>
    </row>
    <row r="814">
      <c r="B814" t="s">
        <v>329</v>
      </c>
      <c r="C814" s="19" t="n">
        <v>0.226229146658753</v>
      </c>
      <c r="D814" s="19" t="n">
        <v>0.224369472023824</v>
      </c>
      <c r="E814" s="19" t="n">
        <v>0.226579427448069</v>
      </c>
      <c r="F814" s="19"/>
      <c r="G814" s="19" t="n">
        <v>0.156141414015358</v>
      </c>
      <c r="H814" s="19" t="n">
        <v>0.235128304292987</v>
      </c>
      <c r="I814" s="19" t="n">
        <v>0.232741623433747</v>
      </c>
      <c r="J814" s="19" t="n">
        <v>0.225292178636663</v>
      </c>
      <c r="K814" s="19" t="n">
        <v>0.243209348643679</v>
      </c>
      <c r="L814" s="19" t="n">
        <v>0.233641400458797</v>
      </c>
      <c r="M814" s="19"/>
      <c r="N814" s="19" t="n">
        <v>0.254144261890737</v>
      </c>
      <c r="O814" s="19" t="n">
        <v>0.185887437684548</v>
      </c>
      <c r="P814" s="19" t="n">
        <v>0.204441131436866</v>
      </c>
      <c r="Q814" s="19" t="n">
        <v>0.29344728653771</v>
      </c>
      <c r="R814" s="19" t="n">
        <v>0.245992753167631</v>
      </c>
      <c r="S814" s="19"/>
      <c r="T814" s="19" t="n">
        <v>0.171939156984013</v>
      </c>
      <c r="U814" s="19" t="n">
        <v>0.289009248008134</v>
      </c>
      <c r="V814" s="19" t="n">
        <v>0.289586659386924</v>
      </c>
      <c r="W814" s="19" t="n">
        <v>0.176744933752685</v>
      </c>
      <c r="X814" s="19"/>
      <c r="Y814" s="19" t="n">
        <v>0.23602312484216</v>
      </c>
      <c r="Z814" s="19" t="n">
        <v>0.258020633508778</v>
      </c>
      <c r="AA814" s="19" t="n">
        <v>0.221352390937228</v>
      </c>
      <c r="AB814" s="19" t="n">
        <v>0.189619493868899</v>
      </c>
      <c r="AC814" s="19" t="n">
        <v>0.209289672593352</v>
      </c>
      <c r="AD814" s="19" t="n">
        <v>0.234057531268635</v>
      </c>
      <c r="AE814" s="19"/>
      <c r="AF814" s="19" t="n">
        <v>0.250494595475709</v>
      </c>
      <c r="AG814" s="19"/>
      <c r="AH814" s="19" t="n">
        <v>0.223879020767209</v>
      </c>
      <c r="AI814" s="19"/>
      <c r="AJ814" s="19" t="n">
        <v>0.265633650343917</v>
      </c>
      <c r="AK814" s="19" t="n">
        <v>0.198394098968842</v>
      </c>
      <c r="AL814" s="19" t="n">
        <v>0.262738486717409</v>
      </c>
    </row>
    <row r="815">
      <c r="B815" t="s">
        <v>330</v>
      </c>
      <c r="C815" s="19" t="n">
        <v>0.213484294092346</v>
      </c>
      <c r="D815" s="19" t="n">
        <v>0.217355146491374</v>
      </c>
      <c r="E815" s="19" t="n">
        <v>0.210025828801807</v>
      </c>
      <c r="F815" s="19"/>
      <c r="G815" s="19" t="n">
        <v>0.10622891008203</v>
      </c>
      <c r="H815" s="19" t="n">
        <v>0.0656611741754196</v>
      </c>
      <c r="I815" s="19" t="n">
        <v>0.185668142815516</v>
      </c>
      <c r="J815" s="19" t="n">
        <v>0.333180610697169</v>
      </c>
      <c r="K815" s="19" t="n">
        <v>0.220427800745153</v>
      </c>
      <c r="L815" s="19" t="n">
        <v>0.288926970930501</v>
      </c>
      <c r="M815" s="19"/>
      <c r="N815" s="19" t="n">
        <v>0.189295406403492</v>
      </c>
      <c r="O815" s="19" t="n">
        <v>0.285452941290812</v>
      </c>
      <c r="P815" s="19" t="n">
        <v>0.178936964381492</v>
      </c>
      <c r="Q815" s="19" t="n">
        <v>0.203157344732918</v>
      </c>
      <c r="R815" s="19" t="n">
        <v>0.165586755104494</v>
      </c>
      <c r="S815" s="19"/>
      <c r="T815" s="19" t="n">
        <v>0.189080781279155</v>
      </c>
      <c r="U815" s="19" t="n">
        <v>0.180912538800555</v>
      </c>
      <c r="V815" s="19" t="n">
        <v>0.222344154306579</v>
      </c>
      <c r="W815" s="19" t="n">
        <v>0.264666564741087</v>
      </c>
      <c r="X815" s="19"/>
      <c r="Y815" s="19" t="n">
        <v>0.196338649833407</v>
      </c>
      <c r="Z815" s="19" t="n">
        <v>0.251922288365281</v>
      </c>
      <c r="AA815" s="19" t="n">
        <v>0.26933799246436</v>
      </c>
      <c r="AB815" s="19" t="n">
        <v>0.123787936641366</v>
      </c>
      <c r="AC815" s="19" t="n">
        <v>0.157992863280044</v>
      </c>
      <c r="AD815" s="19" t="n">
        <v>0.25818568861819</v>
      </c>
      <c r="AE815" s="19"/>
      <c r="AF815" s="19" t="n">
        <v>0.23512767673455</v>
      </c>
      <c r="AG815" s="19"/>
      <c r="AH815" s="19" t="n">
        <v>0.213627725020508</v>
      </c>
      <c r="AI815" s="19"/>
      <c r="AJ815" s="19" t="n">
        <v>0.192840008532265</v>
      </c>
      <c r="AK815" s="19" t="n">
        <v>0.221445498554646</v>
      </c>
      <c r="AL815" s="19" t="n">
        <v>0.231795244763818</v>
      </c>
    </row>
    <row r="816">
      <c r="B816" t="s">
        <v>56</v>
      </c>
      <c r="C816" s="19" t="n">
        <v>0.0887794744076336</v>
      </c>
      <c r="D816" s="19" t="n">
        <v>0.0751737219284277</v>
      </c>
      <c r="E816" s="19" t="n">
        <v>0.102575103463313</v>
      </c>
      <c r="F816" s="19"/>
      <c r="G816" s="19" t="n">
        <v>0.0472289547641655</v>
      </c>
      <c r="H816" s="19" t="n">
        <v>0.0456938037092714</v>
      </c>
      <c r="I816" s="19" t="n">
        <v>0.0531268022605354</v>
      </c>
      <c r="J816" s="19" t="n">
        <v>0.074358413345943</v>
      </c>
      <c r="K816" s="19" t="n">
        <v>0.0955486931340598</v>
      </c>
      <c r="L816" s="19" t="n">
        <v>0.163482905469647</v>
      </c>
      <c r="M816" s="19"/>
      <c r="N816" s="19" t="n">
        <v>0.126241036205683</v>
      </c>
      <c r="O816" s="19" t="n">
        <v>0.112371035773289</v>
      </c>
      <c r="P816" s="19" t="n">
        <v>0.11637113925403</v>
      </c>
      <c r="Q816" s="19" t="n">
        <v>0.0537625909546286</v>
      </c>
      <c r="R816" s="19" t="n">
        <v>0.0227116101018854</v>
      </c>
      <c r="S816" s="19"/>
      <c r="T816" s="19" t="n">
        <v>0.143071074262154</v>
      </c>
      <c r="U816" s="19" t="n">
        <v>0.102557187812071</v>
      </c>
      <c r="V816" s="19" t="n">
        <v>0.0812085640199884</v>
      </c>
      <c r="W816" s="19" t="n">
        <v>0.0224577264372284</v>
      </c>
      <c r="X816" s="19"/>
      <c r="Y816" s="19" t="n">
        <v>0.0319089155932718</v>
      </c>
      <c r="Z816" s="19" t="n">
        <v>0.0486240271481412</v>
      </c>
      <c r="AA816" s="19" t="n">
        <v>0.166353846951997</v>
      </c>
      <c r="AB816" s="19" t="n">
        <v>0.148438941829033</v>
      </c>
      <c r="AC816" s="19" t="n">
        <v>0.0846347989332819</v>
      </c>
      <c r="AD816" s="19" t="n">
        <v>0.0936471951884913</v>
      </c>
      <c r="AE816" s="19"/>
      <c r="AF816" s="19" t="n">
        <v>0.0653244516390291</v>
      </c>
      <c r="AG816" s="19"/>
      <c r="AH816" s="19" t="n">
        <v>0.0814203514647309</v>
      </c>
      <c r="AI816" s="19"/>
      <c r="AJ816" s="19" t="n">
        <v>0.130696327530319</v>
      </c>
      <c r="AK816" s="19" t="n">
        <v>0.0700554979999675</v>
      </c>
      <c r="AL816" s="19" t="n">
        <v>0.0660700703842771</v>
      </c>
    </row>
    <row r="817">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c r="AE817" s="19"/>
      <c r="AF817" s="19"/>
      <c r="AG817" s="19"/>
      <c r="AH817" s="19"/>
      <c r="AI817" s="19"/>
      <c r="AJ817" s="19"/>
      <c r="AK817" s="19"/>
      <c r="AL817" s="19"/>
    </row>
    <row r="818">
      <c r="B818" s="7" t="s">
        <v>337</v>
      </c>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c r="AE818" s="19"/>
      <c r="AF818" s="19"/>
      <c r="AG818" s="19"/>
      <c r="AH818" s="19"/>
      <c r="AI818" s="19"/>
      <c r="AJ818" s="19"/>
      <c r="AK818" s="19"/>
      <c r="AL818" s="19"/>
    </row>
    <row r="819">
      <c r="B819" s="26" t="s">
        <v>60</v>
      </c>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c r="AE819" s="19"/>
      <c r="AF819" s="19"/>
      <c r="AG819" s="19"/>
      <c r="AH819" s="19"/>
      <c r="AI819" s="19"/>
      <c r="AJ819" s="19"/>
      <c r="AK819" s="19"/>
      <c r="AL819" s="19"/>
    </row>
    <row r="820">
      <c r="B820" t="s">
        <v>332</v>
      </c>
      <c r="C820" s="19" t="n">
        <v>0.1126153788303</v>
      </c>
      <c r="D820" s="19" t="n">
        <v>0.151149163354154</v>
      </c>
      <c r="E820" s="19" t="n">
        <v>0.0742550481862161</v>
      </c>
      <c r="F820" s="19"/>
      <c r="G820" s="19" t="n">
        <v>0.191763778613733</v>
      </c>
      <c r="H820" s="19" t="n">
        <v>0.185227195221305</v>
      </c>
      <c r="I820" s="19" t="n">
        <v>0.211404334337389</v>
      </c>
      <c r="J820" s="19" t="n">
        <v>0.136969516275881</v>
      </c>
      <c r="K820" s="19" t="n">
        <v>0.00830300648973214</v>
      </c>
      <c r="L820" s="19" t="n">
        <v>0.020753735387556</v>
      </c>
      <c r="M820" s="19"/>
      <c r="N820" s="19" t="n">
        <v>0.0974595265086509</v>
      </c>
      <c r="O820" s="19" t="n">
        <v>0.105239761542784</v>
      </c>
      <c r="P820" s="19" t="n">
        <v>0.085476147026076</v>
      </c>
      <c r="Q820" s="19" t="n">
        <v>0.0621486379426907</v>
      </c>
      <c r="R820" s="19" t="n">
        <v>0.22758752131047</v>
      </c>
      <c r="S820" s="19"/>
      <c r="T820" s="19" t="n">
        <v>0.0502072947581529</v>
      </c>
      <c r="U820" s="19" t="n">
        <v>0.0282532061372228</v>
      </c>
      <c r="V820" s="19" t="n">
        <v>0.116026760323922</v>
      </c>
      <c r="W820" s="19" t="n">
        <v>0.299061473567585</v>
      </c>
      <c r="X820" s="19"/>
      <c r="Y820" s="19" t="n">
        <v>0.214994695083426</v>
      </c>
      <c r="Z820" s="19" t="n">
        <v>0.0661061981567639</v>
      </c>
      <c r="AA820" s="19" t="n">
        <v>0.0151726067659803</v>
      </c>
      <c r="AB820" s="19" t="n">
        <v>0.0253693426150101</v>
      </c>
      <c r="AC820" s="19" t="n">
        <v>0.0758288084427373</v>
      </c>
      <c r="AD820" s="19" t="n">
        <v>0.0294325969039036</v>
      </c>
      <c r="AE820" s="19"/>
      <c r="AF820" s="19" t="n">
        <v>0.125112283221089</v>
      </c>
      <c r="AG820" s="19"/>
      <c r="AH820" s="19" t="n">
        <v>0.116264076326431</v>
      </c>
      <c r="AI820" s="19"/>
      <c r="AJ820" s="19" t="n">
        <v>0.0356386408676108</v>
      </c>
      <c r="AK820" s="19" t="n">
        <v>0.165551120333373</v>
      </c>
      <c r="AL820" s="19" t="n">
        <v>0.0494361808138657</v>
      </c>
    </row>
    <row r="821">
      <c r="B821" t="s">
        <v>333</v>
      </c>
      <c r="C821" s="19" t="n">
        <v>0.176965516758374</v>
      </c>
      <c r="D821" s="19" t="n">
        <v>0.206395061014712</v>
      </c>
      <c r="E821" s="19" t="n">
        <v>0.147846139578543</v>
      </c>
      <c r="F821" s="19"/>
      <c r="G821" s="19" t="n">
        <v>0.433256688591536</v>
      </c>
      <c r="H821" s="19" t="n">
        <v>0.338154694623904</v>
      </c>
      <c r="I821" s="19" t="n">
        <v>0.225873037466081</v>
      </c>
      <c r="J821" s="19" t="n">
        <v>0.1274722522672</v>
      </c>
      <c r="K821" s="19" t="n">
        <v>0.0658523453702599</v>
      </c>
      <c r="L821" s="19" t="n">
        <v>0.0415200525189634</v>
      </c>
      <c r="M821" s="19"/>
      <c r="N821" s="19" t="n">
        <v>0.199517905498836</v>
      </c>
      <c r="O821" s="19" t="n">
        <v>0.166431725086516</v>
      </c>
      <c r="P821" s="19" t="n">
        <v>0.0985539664930349</v>
      </c>
      <c r="Q821" s="19" t="n">
        <v>0.194452713135048</v>
      </c>
      <c r="R821" s="19" t="n">
        <v>0.287546859819251</v>
      </c>
      <c r="S821" s="19"/>
      <c r="T821" s="19" t="n">
        <v>0.115861887131179</v>
      </c>
      <c r="U821" s="19" t="n">
        <v>0.146854604971095</v>
      </c>
      <c r="V821" s="19" t="n">
        <v>0.155878558219604</v>
      </c>
      <c r="W821" s="19" t="n">
        <v>0.307959894092581</v>
      </c>
      <c r="X821" s="19"/>
      <c r="Y821" s="19" t="n">
        <v>0.268969465322835</v>
      </c>
      <c r="Z821" s="19" t="n">
        <v>0.165062451967675</v>
      </c>
      <c r="AA821" s="19" t="n">
        <v>0.0426619989290883</v>
      </c>
      <c r="AB821" s="19" t="n">
        <v>0.0942845851156495</v>
      </c>
      <c r="AC821" s="19" t="n">
        <v>0.381269860087271</v>
      </c>
      <c r="AD821" s="19" t="n">
        <v>0.0294325969039036</v>
      </c>
      <c r="AE821" s="19"/>
      <c r="AF821" s="19" t="n">
        <v>0.157345925223471</v>
      </c>
      <c r="AG821" s="19"/>
      <c r="AH821" s="19" t="n">
        <v>0.178398471009902</v>
      </c>
      <c r="AI821" s="19"/>
      <c r="AJ821" s="19" t="n">
        <v>0.14263473388255</v>
      </c>
      <c r="AK821" s="19" t="n">
        <v>0.203304470699107</v>
      </c>
      <c r="AL821" s="19" t="n">
        <v>0.13335219772219</v>
      </c>
    </row>
    <row r="822">
      <c r="B822" t="s">
        <v>334</v>
      </c>
      <c r="C822" s="19" t="n">
        <v>0.152937963648226</v>
      </c>
      <c r="D822" s="19" t="n">
        <v>0.171275198401506</v>
      </c>
      <c r="E822" s="19" t="n">
        <v>0.13292375380893</v>
      </c>
      <c r="F822" s="19"/>
      <c r="G822" s="19" t="n">
        <v>0.170203877029147</v>
      </c>
      <c r="H822" s="19" t="n">
        <v>0.168399357452258</v>
      </c>
      <c r="I822" s="19" t="n">
        <v>0.176506666027432</v>
      </c>
      <c r="J822" s="19" t="n">
        <v>0.17870862283844</v>
      </c>
      <c r="K822" s="19" t="n">
        <v>0.121881141303459</v>
      </c>
      <c r="L822" s="19" t="n">
        <v>0.123688017833789</v>
      </c>
      <c r="M822" s="19"/>
      <c r="N822" s="19" t="n">
        <v>0.145059357517741</v>
      </c>
      <c r="O822" s="19" t="n">
        <v>0.122113540615766</v>
      </c>
      <c r="P822" s="19" t="n">
        <v>0.141970797737377</v>
      </c>
      <c r="Q822" s="19" t="n">
        <v>0.185017693813124</v>
      </c>
      <c r="R822" s="19" t="n">
        <v>0.193895178673664</v>
      </c>
      <c r="S822" s="19"/>
      <c r="T822" s="19" t="n">
        <v>0.116276520155437</v>
      </c>
      <c r="U822" s="19" t="n">
        <v>0.169680940148621</v>
      </c>
      <c r="V822" s="19" t="n">
        <v>0.21833951583923</v>
      </c>
      <c r="W822" s="19" t="n">
        <v>0.119176789111765</v>
      </c>
      <c r="X822" s="19"/>
      <c r="Y822" s="19" t="n">
        <v>0.16080582388613</v>
      </c>
      <c r="Z822" s="19" t="n">
        <v>0.104088399180563</v>
      </c>
      <c r="AA822" s="19" t="n">
        <v>0.121951689126218</v>
      </c>
      <c r="AB822" s="19" t="n">
        <v>0.181993349714794</v>
      </c>
      <c r="AC822" s="19" t="n">
        <v>0.251262681252143</v>
      </c>
      <c r="AD822" s="19" t="n">
        <v>0.154469303140967</v>
      </c>
      <c r="AE822" s="19"/>
      <c r="AF822" s="19" t="n">
        <v>0.165346884026631</v>
      </c>
      <c r="AG822" s="19"/>
      <c r="AH822" s="19" t="n">
        <v>0.160134294575584</v>
      </c>
      <c r="AI822" s="19"/>
      <c r="AJ822" s="19" t="n">
        <v>0.152401050230248</v>
      </c>
      <c r="AK822" s="19" t="n">
        <v>0.147655434026006</v>
      </c>
      <c r="AL822" s="19" t="n">
        <v>0.184451452092462</v>
      </c>
    </row>
    <row r="823">
      <c r="B823" t="s">
        <v>335</v>
      </c>
      <c r="C823" s="19" t="n">
        <v>0.149360290073042</v>
      </c>
      <c r="D823" s="19" t="n">
        <v>0.139756739402199</v>
      </c>
      <c r="E823" s="19" t="n">
        <v>0.159267233170033</v>
      </c>
      <c r="F823" s="19"/>
      <c r="G823" s="19" t="n">
        <v>0.124654166807253</v>
      </c>
      <c r="H823" s="19" t="n">
        <v>0.132798024522225</v>
      </c>
      <c r="I823" s="19" t="n">
        <v>0.140846000474688</v>
      </c>
      <c r="J823" s="19" t="n">
        <v>0.194994701722449</v>
      </c>
      <c r="K823" s="19" t="n">
        <v>0.179672176108549</v>
      </c>
      <c r="L823" s="19" t="n">
        <v>0.124614460792899</v>
      </c>
      <c r="M823" s="19"/>
      <c r="N823" s="19" t="n">
        <v>0.112483480321668</v>
      </c>
      <c r="O823" s="19" t="n">
        <v>0.176833592863819</v>
      </c>
      <c r="P823" s="19" t="n">
        <v>0.153389428463848</v>
      </c>
      <c r="Q823" s="19" t="n">
        <v>0.134814892081788</v>
      </c>
      <c r="R823" s="19" t="n">
        <v>0.129202353684417</v>
      </c>
      <c r="S823" s="19"/>
      <c r="T823" s="19" t="n">
        <v>0.176097596536003</v>
      </c>
      <c r="U823" s="19" t="n">
        <v>0.186543760317607</v>
      </c>
      <c r="V823" s="19" t="n">
        <v>0.179524390645885</v>
      </c>
      <c r="W823" s="19" t="n">
        <v>0.0969531719641867</v>
      </c>
      <c r="X823" s="19"/>
      <c r="Y823" s="19" t="n">
        <v>0.124986372908959</v>
      </c>
      <c r="Z823" s="19" t="n">
        <v>0.203226617055144</v>
      </c>
      <c r="AA823" s="19" t="n">
        <v>0.124109884177828</v>
      </c>
      <c r="AB823" s="19" t="n">
        <v>0.251549213608176</v>
      </c>
      <c r="AC823" s="19" t="n">
        <v>0.168324420406246</v>
      </c>
      <c r="AD823" s="19" t="n">
        <v>0.249759190078644</v>
      </c>
      <c r="AE823" s="19"/>
      <c r="AF823" s="19" t="n">
        <v>0.151690487460497</v>
      </c>
      <c r="AG823" s="19"/>
      <c r="AH823" s="19" t="n">
        <v>0.152620953363502</v>
      </c>
      <c r="AI823" s="19"/>
      <c r="AJ823" s="19" t="n">
        <v>0.161210107822335</v>
      </c>
      <c r="AK823" s="19" t="n">
        <v>0.141138911919046</v>
      </c>
      <c r="AL823" s="19" t="n">
        <v>0.159495660193476</v>
      </c>
    </row>
    <row r="824">
      <c r="B824" t="s">
        <v>336</v>
      </c>
      <c r="C824" s="19" t="n">
        <v>0.360232671899356</v>
      </c>
      <c r="D824" s="19" t="n">
        <v>0.291575816751057</v>
      </c>
      <c r="E824" s="19" t="n">
        <v>0.429676221168439</v>
      </c>
      <c r="F824" s="19"/>
      <c r="G824" s="19" t="n">
        <v>0.0620577058330801</v>
      </c>
      <c r="H824" s="19" t="n">
        <v>0.127305992122516</v>
      </c>
      <c r="I824" s="19" t="n">
        <v>0.204002096797071</v>
      </c>
      <c r="J824" s="19" t="n">
        <v>0.313505193966514</v>
      </c>
      <c r="K824" s="19" t="n">
        <v>0.542073171293052</v>
      </c>
      <c r="L824" s="19" t="n">
        <v>0.648964787200512</v>
      </c>
      <c r="M824" s="19"/>
      <c r="N824" s="19" t="n">
        <v>0.397119745939595</v>
      </c>
      <c r="O824" s="19" t="n">
        <v>0.396718882911647</v>
      </c>
      <c r="P824" s="19" t="n">
        <v>0.43043695378548</v>
      </c>
      <c r="Q824" s="19" t="n">
        <v>0.378690249685015</v>
      </c>
      <c r="R824" s="19" t="n">
        <v>0.150367321752619</v>
      </c>
      <c r="S824" s="19"/>
      <c r="T824" s="19" t="n">
        <v>0.452325434769891</v>
      </c>
      <c r="U824" s="19" t="n">
        <v>0.409240718498996</v>
      </c>
      <c r="V824" s="19" t="n">
        <v>0.300022900932945</v>
      </c>
      <c r="W824" s="19" t="n">
        <v>0.160191985194842</v>
      </c>
      <c r="X824" s="19"/>
      <c r="Y824" s="19" t="n">
        <v>0.185657090886097</v>
      </c>
      <c r="Z824" s="19" t="n">
        <v>0.436676269977938</v>
      </c>
      <c r="AA824" s="19" t="n">
        <v>0.656419190699436</v>
      </c>
      <c r="AB824" s="19" t="n">
        <v>0.371635767564116</v>
      </c>
      <c r="AC824" s="19" t="n">
        <v>0.0909437346267278</v>
      </c>
      <c r="AD824" s="19" t="n">
        <v>0.384761043513674</v>
      </c>
      <c r="AE824" s="19"/>
      <c r="AF824" s="19" t="n">
        <v>0.361344163731209</v>
      </c>
      <c r="AG824" s="19"/>
      <c r="AH824" s="19" t="n">
        <v>0.351235202086814</v>
      </c>
      <c r="AI824" s="19"/>
      <c r="AJ824" s="19" t="n">
        <v>0.476747739736114</v>
      </c>
      <c r="AK824" s="19" t="n">
        <v>0.287688326696035</v>
      </c>
      <c r="AL824" s="19" t="n">
        <v>0.412999675164997</v>
      </c>
    </row>
    <row r="825">
      <c r="B825" t="s">
        <v>56</v>
      </c>
      <c r="C825" s="19" t="n">
        <v>0.0478881787907016</v>
      </c>
      <c r="D825" s="19" t="n">
        <v>0.0398480210763716</v>
      </c>
      <c r="E825" s="19" t="n">
        <v>0.0560316040878401</v>
      </c>
      <c r="F825" s="19"/>
      <c r="G825" s="19" t="n">
        <v>0.0180637831252516</v>
      </c>
      <c r="H825" s="19" t="n">
        <v>0.0481147360577929</v>
      </c>
      <c r="I825" s="19" t="n">
        <v>0.0413678648973381</v>
      </c>
      <c r="J825" s="19" t="n">
        <v>0.0483497129295157</v>
      </c>
      <c r="K825" s="19" t="n">
        <v>0.0822181594349475</v>
      </c>
      <c r="L825" s="19" t="n">
        <v>0.0404589462662801</v>
      </c>
      <c r="M825" s="19"/>
      <c r="N825" s="19" t="n">
        <v>0.0483599842135092</v>
      </c>
      <c r="O825" s="19" t="n">
        <v>0.0326624969794682</v>
      </c>
      <c r="P825" s="19" t="n">
        <v>0.0901727064941839</v>
      </c>
      <c r="Q825" s="19" t="n">
        <v>0.0448758133423346</v>
      </c>
      <c r="R825" s="19" t="n">
        <v>0.0114007647595793</v>
      </c>
      <c r="S825" s="19"/>
      <c r="T825" s="19" t="n">
        <v>0.0892312666493377</v>
      </c>
      <c r="U825" s="19" t="n">
        <v>0.0594267699264586</v>
      </c>
      <c r="V825" s="19" t="n">
        <v>0.0302078740384144</v>
      </c>
      <c r="W825" s="19" t="n">
        <v>0.0166566860690414</v>
      </c>
      <c r="X825" s="19"/>
      <c r="Y825" s="19" t="n">
        <v>0.0445865519125537</v>
      </c>
      <c r="Z825" s="19" t="n">
        <v>0.0248400636619164</v>
      </c>
      <c r="AA825" s="19" t="n">
        <v>0.0396846303014484</v>
      </c>
      <c r="AB825" s="19" t="n">
        <v>0.0751677413822548</v>
      </c>
      <c r="AC825" s="19" t="n">
        <v>0.0323704951848745</v>
      </c>
      <c r="AD825" s="19" t="n">
        <v>0.152145269458908</v>
      </c>
      <c r="AE825" s="19"/>
      <c r="AF825" s="19" t="n">
        <v>0.0391602563371028</v>
      </c>
      <c r="AG825" s="19"/>
      <c r="AH825" s="19" t="n">
        <v>0.0413470026377667</v>
      </c>
      <c r="AI825" s="19"/>
      <c r="AJ825" s="19" t="n">
        <v>0.0313677274611418</v>
      </c>
      <c r="AK825" s="19" t="n">
        <v>0.0546617363264322</v>
      </c>
      <c r="AL825" s="19" t="n">
        <v>0.0602648340130089</v>
      </c>
    </row>
    <row r="826">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c r="AE826" s="19"/>
      <c r="AF826" s="19"/>
      <c r="AG826" s="19"/>
      <c r="AH826" s="19"/>
      <c r="AI826" s="19"/>
      <c r="AJ826" s="19"/>
      <c r="AK826" s="19"/>
      <c r="AL826" s="19"/>
    </row>
    <row r="827">
      <c r="B827" s="7" t="s">
        <v>343</v>
      </c>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c r="AE827" s="19"/>
      <c r="AF827" s="19"/>
      <c r="AG827" s="19"/>
      <c r="AH827" s="19"/>
      <c r="AI827" s="19"/>
      <c r="AJ827" s="19"/>
      <c r="AK827" s="19"/>
      <c r="AL827" s="19"/>
    </row>
    <row r="828">
      <c r="B828" s="26" t="s">
        <v>220</v>
      </c>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c r="AE828" s="19"/>
      <c r="AF828" s="19"/>
      <c r="AG828" s="19"/>
      <c r="AH828" s="19"/>
      <c r="AI828" s="19"/>
      <c r="AJ828" s="19"/>
      <c r="AK828" s="19"/>
      <c r="AL828" s="19"/>
    </row>
    <row r="829">
      <c r="B829" t="s">
        <v>338</v>
      </c>
      <c r="C829" s="19" t="n">
        <v>0.132387825027065</v>
      </c>
      <c r="D829" s="19" t="n">
        <v>0.125732546569564</v>
      </c>
      <c r="E829" s="19" t="n">
        <v>0.14063882699141</v>
      </c>
      <c r="F829" s="19"/>
      <c r="G829" s="19" t="n">
        <v>0.112589044374035</v>
      </c>
      <c r="H829" s="19" t="n">
        <v>0.0866370076289963</v>
      </c>
      <c r="I829" s="19" t="n">
        <v>0.178916686965856</v>
      </c>
      <c r="J829" s="19" t="n">
        <v>0.198254195911565</v>
      </c>
      <c r="K829" s="19" t="n">
        <v>0.0488517869269518</v>
      </c>
      <c r="L829" s="19" t="n">
        <v>0</v>
      </c>
      <c r="M829" s="19"/>
      <c r="N829" s="19" t="n">
        <v>0.0473360459776775</v>
      </c>
      <c r="O829" s="19" t="n">
        <v>0.23775129266643</v>
      </c>
      <c r="P829" s="19" t="n">
        <v>0</v>
      </c>
      <c r="Q829" s="19" t="n">
        <v>0.0962206326519162</v>
      </c>
      <c r="R829" s="19" t="n">
        <v>0.200150936973274</v>
      </c>
      <c r="S829" s="19"/>
      <c r="T829" s="19" t="n">
        <v>0</v>
      </c>
      <c r="U829" s="19" t="n">
        <v>0.0697334364509699</v>
      </c>
      <c r="V829" s="19" t="n">
        <v>0.0969497801237598</v>
      </c>
      <c r="W829" s="19" t="n">
        <v>0.222821528558269</v>
      </c>
      <c r="X829" s="19"/>
      <c r="Y829" s="19" t="n">
        <v>0.14278924797948</v>
      </c>
      <c r="Z829" s="19" t="n">
        <v>0.0651856381900054</v>
      </c>
      <c r="AA829" s="19" t="s">
        <v>89</v>
      </c>
      <c r="AB829" s="19" t="s">
        <v>89</v>
      </c>
      <c r="AC829" s="19" t="s">
        <v>89</v>
      </c>
      <c r="AD829" s="19" t="s">
        <v>89</v>
      </c>
      <c r="AE829" s="19"/>
      <c r="AF829" s="19" t="n">
        <v>0.145950756557235</v>
      </c>
      <c r="AG829" s="19"/>
      <c r="AH829" s="19" t="n">
        <v>0.130895039493788</v>
      </c>
      <c r="AI829" s="19"/>
      <c r="AJ829" s="19" t="n">
        <v>0.0495266127917646</v>
      </c>
      <c r="AK829" s="19" t="n">
        <v>0.173604080870241</v>
      </c>
      <c r="AL829" s="19" t="n">
        <v>0.077982003471005</v>
      </c>
    </row>
    <row r="830">
      <c r="B830" t="s">
        <v>339</v>
      </c>
      <c r="C830" s="19" t="n">
        <v>0.202614520975813</v>
      </c>
      <c r="D830" s="19" t="n">
        <v>0.251489159894966</v>
      </c>
      <c r="E830" s="19" t="n">
        <v>0.146833432445447</v>
      </c>
      <c r="F830" s="19"/>
      <c r="G830" s="19" t="n">
        <v>0.227343243938308</v>
      </c>
      <c r="H830" s="19" t="n">
        <v>0.368980611432092</v>
      </c>
      <c r="I830" s="19" t="n">
        <v>0.149486446459454</v>
      </c>
      <c r="J830" s="19" t="n">
        <v>0.113632195645169</v>
      </c>
      <c r="K830" s="19" t="n">
        <v>0.114335329880375</v>
      </c>
      <c r="L830" s="19" t="n">
        <v>0.161102615903733</v>
      </c>
      <c r="M830" s="19"/>
      <c r="N830" s="19" t="n">
        <v>0.213721584081584</v>
      </c>
      <c r="O830" s="19" t="n">
        <v>0.149193200350032</v>
      </c>
      <c r="P830" s="19" t="n">
        <v>0.191512103728166</v>
      </c>
      <c r="Q830" s="19" t="n">
        <v>0.181185279286493</v>
      </c>
      <c r="R830" s="19" t="n">
        <v>0.284748841943552</v>
      </c>
      <c r="S830" s="19"/>
      <c r="T830" s="19" t="n">
        <v>0</v>
      </c>
      <c r="U830" s="19" t="n">
        <v>0.136384943447996</v>
      </c>
      <c r="V830" s="19" t="n">
        <v>0.241507188505806</v>
      </c>
      <c r="W830" s="19" t="n">
        <v>0.269426122433631</v>
      </c>
      <c r="X830" s="19"/>
      <c r="Y830" s="19" t="n">
        <v>0.219023144258011</v>
      </c>
      <c r="Z830" s="19" t="n">
        <v>0.0966006253200194</v>
      </c>
      <c r="AA830" s="19" t="s">
        <v>89</v>
      </c>
      <c r="AB830" s="19" t="s">
        <v>89</v>
      </c>
      <c r="AC830" s="19" t="s">
        <v>89</v>
      </c>
      <c r="AD830" s="19" t="s">
        <v>89</v>
      </c>
      <c r="AE830" s="19"/>
      <c r="AF830" s="19" t="n">
        <v>0.18903011392177</v>
      </c>
      <c r="AG830" s="19"/>
      <c r="AH830" s="19" t="n">
        <v>0.206356292588491</v>
      </c>
      <c r="AI830" s="19"/>
      <c r="AJ830" s="19" t="n">
        <v>0.122203719520407</v>
      </c>
      <c r="AK830" s="19" t="n">
        <v>0.248688178837563</v>
      </c>
      <c r="AL830" s="19" t="n">
        <v>0.110773476322415</v>
      </c>
    </row>
    <row r="831">
      <c r="B831" t="s">
        <v>340</v>
      </c>
      <c r="C831" s="19" t="n">
        <v>0.159730045403245</v>
      </c>
      <c r="D831" s="19" t="n">
        <v>0.189572982363207</v>
      </c>
      <c r="E831" s="19" t="n">
        <v>0.121721528894408</v>
      </c>
      <c r="F831" s="19"/>
      <c r="G831" s="19" t="n">
        <v>0.291002774689744</v>
      </c>
      <c r="H831" s="19" t="n">
        <v>0.196545234249239</v>
      </c>
      <c r="I831" s="19" t="n">
        <v>0.204598617875681</v>
      </c>
      <c r="J831" s="19" t="n">
        <v>0.0772629152186355</v>
      </c>
      <c r="K831" s="19" t="n">
        <v>0.0610285147496975</v>
      </c>
      <c r="L831" s="19" t="n">
        <v>0.306317563638646</v>
      </c>
      <c r="M831" s="19"/>
      <c r="N831" s="19" t="n">
        <v>0.331035418729274</v>
      </c>
      <c r="O831" s="19" t="n">
        <v>0.105551615017639</v>
      </c>
      <c r="P831" s="19" t="n">
        <v>0.160389302809074</v>
      </c>
      <c r="Q831" s="19" t="n">
        <v>0.117421221192198</v>
      </c>
      <c r="R831" s="19" t="n">
        <v>0.202415255874028</v>
      </c>
      <c r="S831" s="19"/>
      <c r="T831" s="19" t="n">
        <v>0.147446409173102</v>
      </c>
      <c r="U831" s="19" t="n">
        <v>0.131307430057447</v>
      </c>
      <c r="V831" s="19" t="n">
        <v>0.153493592825016</v>
      </c>
      <c r="W831" s="19" t="n">
        <v>0.22485575619265</v>
      </c>
      <c r="X831" s="19"/>
      <c r="Y831" s="19" t="n">
        <v>0.165556771332652</v>
      </c>
      <c r="Z831" s="19" t="n">
        <v>0.122084357275025</v>
      </c>
      <c r="AA831" s="19" t="s">
        <v>89</v>
      </c>
      <c r="AB831" s="19" t="s">
        <v>89</v>
      </c>
      <c r="AC831" s="19" t="s">
        <v>89</v>
      </c>
      <c r="AD831" s="19" t="s">
        <v>89</v>
      </c>
      <c r="AE831" s="19"/>
      <c r="AF831" s="19" t="n">
        <v>0.15051616670874</v>
      </c>
      <c r="AG831" s="19"/>
      <c r="AH831" s="19" t="n">
        <v>0.158833027747818</v>
      </c>
      <c r="AI831" s="19"/>
      <c r="AJ831" s="19" t="n">
        <v>0.106329986974823</v>
      </c>
      <c r="AK831" s="19" t="n">
        <v>0.17797937859003</v>
      </c>
      <c r="AL831" s="19" t="n">
        <v>0.178081923450424</v>
      </c>
    </row>
    <row r="832">
      <c r="B832" t="s">
        <v>341</v>
      </c>
      <c r="C832" s="19" t="n">
        <v>0.0949100733931145</v>
      </c>
      <c r="D832" s="19" t="n">
        <v>0.121151715005751</v>
      </c>
      <c r="E832" s="19" t="n">
        <v>0.0649033982326022</v>
      </c>
      <c r="F832" s="19"/>
      <c r="G832" s="19" t="n">
        <v>0.122643252145872</v>
      </c>
      <c r="H832" s="19" t="n">
        <v>0.0730411202083085</v>
      </c>
      <c r="I832" s="19" t="n">
        <v>0.122858924621671</v>
      </c>
      <c r="J832" s="19" t="n">
        <v>0.0802694264780243</v>
      </c>
      <c r="K832" s="19" t="n">
        <v>0.103854301779197</v>
      </c>
      <c r="L832" s="19" t="n">
        <v>0</v>
      </c>
      <c r="M832" s="19"/>
      <c r="N832" s="19" t="n">
        <v>0.139548462263849</v>
      </c>
      <c r="O832" s="19" t="n">
        <v>0.076123484297342</v>
      </c>
      <c r="P832" s="19" t="n">
        <v>0.141555933868652</v>
      </c>
      <c r="Q832" s="19" t="n">
        <v>0.104798654065044</v>
      </c>
      <c r="R832" s="19" t="n">
        <v>0.049806610291302</v>
      </c>
      <c r="S832" s="19"/>
      <c r="T832" s="19" t="n">
        <v>0.101640903501932</v>
      </c>
      <c r="U832" s="19" t="n">
        <v>0.0524883133750931</v>
      </c>
      <c r="V832" s="19" t="n">
        <v>0.114069123596061</v>
      </c>
      <c r="W832" s="19" t="n">
        <v>0.113924972187029</v>
      </c>
      <c r="X832" s="19"/>
      <c r="Y832" s="19" t="n">
        <v>0.10132218168566</v>
      </c>
      <c r="Z832" s="19" t="n">
        <v>0.0534823089933379</v>
      </c>
      <c r="AA832" s="19" t="s">
        <v>89</v>
      </c>
      <c r="AB832" s="19" t="s">
        <v>89</v>
      </c>
      <c r="AC832" s="19" t="s">
        <v>89</v>
      </c>
      <c r="AD832" s="19" t="s">
        <v>89</v>
      </c>
      <c r="AE832" s="19"/>
      <c r="AF832" s="19" t="n">
        <v>0.0921355230176269</v>
      </c>
      <c r="AG832" s="19"/>
      <c r="AH832" s="19" t="n">
        <v>0.0898924560629026</v>
      </c>
      <c r="AI832" s="19"/>
      <c r="AJ832" s="19" t="n">
        <v>0.105524599933405</v>
      </c>
      <c r="AK832" s="19" t="n">
        <v>0.0979633644709915</v>
      </c>
      <c r="AL832" s="19" t="n">
        <v>0.0483336807083672</v>
      </c>
    </row>
    <row r="833">
      <c r="B833" t="s">
        <v>342</v>
      </c>
      <c r="C833" s="19" t="n">
        <v>0.244460929740198</v>
      </c>
      <c r="D833" s="19" t="n">
        <v>0.184670657801287</v>
      </c>
      <c r="E833" s="19" t="n">
        <v>0.314716706198429</v>
      </c>
      <c r="F833" s="19"/>
      <c r="G833" s="19" t="n">
        <v>0.194629196522087</v>
      </c>
      <c r="H833" s="19" t="n">
        <v>0.164427779232973</v>
      </c>
      <c r="I833" s="19" t="n">
        <v>0.196023523813209</v>
      </c>
      <c r="J833" s="19" t="n">
        <v>0.289537349852233</v>
      </c>
      <c r="K833" s="19" t="n">
        <v>0.430447469917057</v>
      </c>
      <c r="L833" s="19" t="n">
        <v>0.326809282255196</v>
      </c>
      <c r="M833" s="19"/>
      <c r="N833" s="19" t="n">
        <v>0.198273110257162</v>
      </c>
      <c r="O833" s="19" t="n">
        <v>0.256523508222735</v>
      </c>
      <c r="P833" s="19" t="n">
        <v>0.351037746293118</v>
      </c>
      <c r="Q833" s="19" t="n">
        <v>0.241773581899252</v>
      </c>
      <c r="R833" s="19" t="n">
        <v>0.149727705859496</v>
      </c>
      <c r="S833" s="19"/>
      <c r="T833" s="19" t="n">
        <v>0.501008151394365</v>
      </c>
      <c r="U833" s="19" t="n">
        <v>0.337488081821717</v>
      </c>
      <c r="V833" s="19" t="n">
        <v>0.236445364017324</v>
      </c>
      <c r="W833" s="19" t="n">
        <v>0.0857988334622313</v>
      </c>
      <c r="X833" s="19"/>
      <c r="Y833" s="19" t="n">
        <v>0.216037623969175</v>
      </c>
      <c r="Z833" s="19" t="n">
        <v>0.4281000638942</v>
      </c>
      <c r="AA833" s="19" t="s">
        <v>89</v>
      </c>
      <c r="AB833" s="19" t="s">
        <v>89</v>
      </c>
      <c r="AC833" s="19" t="s">
        <v>89</v>
      </c>
      <c r="AD833" s="19" t="s">
        <v>89</v>
      </c>
      <c r="AE833" s="19"/>
      <c r="AF833" s="19" t="n">
        <v>0.24650768238577</v>
      </c>
      <c r="AG833" s="19"/>
      <c r="AH833" s="19" t="n">
        <v>0.243914388027475</v>
      </c>
      <c r="AI833" s="19"/>
      <c r="AJ833" s="19" t="n">
        <v>0.341667067001428</v>
      </c>
      <c r="AK833" s="19" t="n">
        <v>0.185386432663183</v>
      </c>
      <c r="AL833" s="19" t="n">
        <v>0.377187287970302</v>
      </c>
    </row>
    <row r="834">
      <c r="B834" t="s">
        <v>56</v>
      </c>
      <c r="C834" s="19" t="n">
        <v>0.165896605460565</v>
      </c>
      <c r="D834" s="19" t="n">
        <v>0.127382938365224</v>
      </c>
      <c r="E834" s="19" t="n">
        <v>0.211186107237703</v>
      </c>
      <c r="F834" s="19"/>
      <c r="G834" s="19" t="n">
        <v>0.051792488329954</v>
      </c>
      <c r="H834" s="19" t="n">
        <v>0.110368247248392</v>
      </c>
      <c r="I834" s="19" t="n">
        <v>0.148115800264129</v>
      </c>
      <c r="J834" s="19" t="n">
        <v>0.241043916894373</v>
      </c>
      <c r="K834" s="19" t="n">
        <v>0.241482596746723</v>
      </c>
      <c r="L834" s="19" t="n">
        <v>0.205770538202424</v>
      </c>
      <c r="M834" s="19"/>
      <c r="N834" s="19" t="n">
        <v>0.0700853786904548</v>
      </c>
      <c r="O834" s="19" t="n">
        <v>0.174856899445823</v>
      </c>
      <c r="P834" s="19" t="n">
        <v>0.155504913300991</v>
      </c>
      <c r="Q834" s="19" t="n">
        <v>0.258600630905097</v>
      </c>
      <c r="R834" s="19" t="n">
        <v>0.113150649058348</v>
      </c>
      <c r="S834" s="19"/>
      <c r="T834" s="19" t="n">
        <v>0.2499045359306</v>
      </c>
      <c r="U834" s="19" t="n">
        <v>0.272597794846777</v>
      </c>
      <c r="V834" s="19" t="n">
        <v>0.157534950932033</v>
      </c>
      <c r="W834" s="19" t="n">
        <v>0.0831727871661894</v>
      </c>
      <c r="X834" s="19"/>
      <c r="Y834" s="19" t="n">
        <v>0.155271030775022</v>
      </c>
      <c r="Z834" s="19" t="n">
        <v>0.234547006327413</v>
      </c>
      <c r="AA834" s="19" t="s">
        <v>89</v>
      </c>
      <c r="AB834" s="19" t="s">
        <v>89</v>
      </c>
      <c r="AC834" s="19" t="s">
        <v>89</v>
      </c>
      <c r="AD834" s="19" t="s">
        <v>89</v>
      </c>
      <c r="AE834" s="19"/>
      <c r="AF834" s="19" t="n">
        <v>0.175859757408858</v>
      </c>
      <c r="AG834" s="19"/>
      <c r="AH834" s="19" t="n">
        <v>0.170108796079527</v>
      </c>
      <c r="AI834" s="19"/>
      <c r="AJ834" s="19" t="n">
        <v>0.274748013778172</v>
      </c>
      <c r="AK834" s="19" t="n">
        <v>0.11637856456799</v>
      </c>
      <c r="AL834" s="19" t="n">
        <v>0.207641628077487</v>
      </c>
    </row>
    <row r="835">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c r="AE835" s="19"/>
      <c r="AF835" s="19"/>
      <c r="AG835" s="19"/>
      <c r="AH835" s="19"/>
      <c r="AI835" s="19"/>
      <c r="AJ835" s="19"/>
      <c r="AK835" s="19"/>
      <c r="AL835" s="19"/>
    </row>
    <row r="836">
      <c r="B836" s="7" t="s">
        <v>346</v>
      </c>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c r="AE836" s="19"/>
      <c r="AF836" s="19"/>
      <c r="AG836" s="19"/>
      <c r="AH836" s="19"/>
      <c r="AI836" s="19"/>
      <c r="AJ836" s="19"/>
      <c r="AK836" s="19"/>
      <c r="AL836" s="19"/>
    </row>
    <row r="837">
      <c r="B837" s="26" t="s">
        <v>347</v>
      </c>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c r="AE837" s="19"/>
      <c r="AF837" s="19"/>
      <c r="AG837" s="19"/>
      <c r="AH837" s="19"/>
      <c r="AI837" s="19"/>
      <c r="AJ837" s="19"/>
      <c r="AK837" s="19"/>
      <c r="AL837" s="19"/>
    </row>
    <row r="838">
      <c r="B838" t="s">
        <v>344</v>
      </c>
      <c r="C838" s="19" t="n">
        <v>0.216600679314469</v>
      </c>
      <c r="D838" s="19" t="n">
        <v>0.278139220121358</v>
      </c>
      <c r="E838" s="19" t="n">
        <v>0.162376761558722</v>
      </c>
      <c r="F838" s="19"/>
      <c r="G838" s="19" t="n">
        <v>0.13453454207214</v>
      </c>
      <c r="H838" s="19" t="n">
        <v>0.596846058985582</v>
      </c>
      <c r="I838" s="19" t="n">
        <v>0.273767097875894</v>
      </c>
      <c r="J838" s="19" t="n">
        <v>0.196880549743778</v>
      </c>
      <c r="K838" s="19" t="n">
        <v>0.0432498516369622</v>
      </c>
      <c r="L838" s="19" t="n">
        <v>0.0269150203919997</v>
      </c>
      <c r="M838" s="19"/>
      <c r="N838" s="19" t="n">
        <v>0.463583799984931</v>
      </c>
      <c r="O838" s="19" t="n">
        <v>0.107850273603355</v>
      </c>
      <c r="P838" s="19" t="n">
        <v>0.256107363637022</v>
      </c>
      <c r="Q838" s="19" t="n">
        <v>0.121392763620485</v>
      </c>
      <c r="R838" s="19" t="n">
        <v>0.286046197063289</v>
      </c>
      <c r="S838" s="19"/>
      <c r="T838" s="19" t="n">
        <v>0.0376784825891449</v>
      </c>
      <c r="U838" s="19" t="n">
        <v>0.144609322952911</v>
      </c>
      <c r="V838" s="19" t="n">
        <v>0.0954752146775302</v>
      </c>
      <c r="W838" s="19" t="n">
        <v>0.505991140669864</v>
      </c>
      <c r="X838" s="19"/>
      <c r="Y838" s="19" t="n">
        <v>0.369010649767981</v>
      </c>
      <c r="Z838" s="19" t="n">
        <v>0.0773915687564694</v>
      </c>
      <c r="AA838" s="19" t="n">
        <v>0</v>
      </c>
      <c r="AB838" s="19" t="n">
        <v>0.300444926009494</v>
      </c>
      <c r="AC838" s="19" t="n">
        <v>0.0708529426917313</v>
      </c>
      <c r="AD838" s="19" t="n">
        <v>0</v>
      </c>
      <c r="AE838" s="19"/>
      <c r="AF838" s="19" t="n">
        <v>0.16030847165462</v>
      </c>
      <c r="AG838" s="19"/>
      <c r="AH838" s="19" t="n">
        <v>0.225254494804208</v>
      </c>
      <c r="AI838" s="19"/>
      <c r="AJ838" s="19" t="n">
        <v>0.092683501404906</v>
      </c>
      <c r="AK838" s="19" t="n">
        <v>0.280625683144974</v>
      </c>
      <c r="AL838" s="19" t="n">
        <v>0.255151651059491</v>
      </c>
    </row>
    <row r="839">
      <c r="B839" t="s">
        <v>345</v>
      </c>
      <c r="C839" s="19" t="n">
        <v>0.634199153759469</v>
      </c>
      <c r="D839" s="19" t="n">
        <v>0.599599202397988</v>
      </c>
      <c r="E839" s="19" t="n">
        <v>0.664686469389283</v>
      </c>
      <c r="F839" s="19"/>
      <c r="G839" s="19" t="n">
        <v>0.761218883349626</v>
      </c>
      <c r="H839" s="19" t="n">
        <v>0.356410686442088</v>
      </c>
      <c r="I839" s="19" t="n">
        <v>0.626197092320217</v>
      </c>
      <c r="J839" s="19" t="n">
        <v>0.694491468709585</v>
      </c>
      <c r="K839" s="19" t="n">
        <v>0.668024885240792</v>
      </c>
      <c r="L839" s="19" t="n">
        <v>0.724359554841044</v>
      </c>
      <c r="M839" s="19"/>
      <c r="N839" s="19" t="n">
        <v>0.53641620001507</v>
      </c>
      <c r="O839" s="19" t="n">
        <v>0.716787352198991</v>
      </c>
      <c r="P839" s="19" t="n">
        <v>0.568149540555904</v>
      </c>
      <c r="Q839" s="19" t="n">
        <v>0.672834142661572</v>
      </c>
      <c r="R839" s="19" t="n">
        <v>0.623564351675764</v>
      </c>
      <c r="S839" s="19"/>
      <c r="T839" s="19" t="n">
        <v>0.624849111192058</v>
      </c>
      <c r="U839" s="19" t="n">
        <v>0.72441516037713</v>
      </c>
      <c r="V839" s="19" t="n">
        <v>0.750747368932904</v>
      </c>
      <c r="W839" s="19" t="n">
        <v>0.424643815819211</v>
      </c>
      <c r="X839" s="19"/>
      <c r="Y839" s="19" t="n">
        <v>0.556189621405128</v>
      </c>
      <c r="Z839" s="19" t="n">
        <v>0.753034487540612</v>
      </c>
      <c r="AA839" s="19" t="n">
        <v>0.74121557914596</v>
      </c>
      <c r="AB839" s="19" t="n">
        <v>0.638017458432737</v>
      </c>
      <c r="AC839" s="19" t="n">
        <v>0.718666747677616</v>
      </c>
      <c r="AD839" s="19" t="n">
        <v>0.663077714309215</v>
      </c>
      <c r="AE839" s="19"/>
      <c r="AF839" s="19" t="n">
        <v>0.668716905640092</v>
      </c>
      <c r="AG839" s="19"/>
      <c r="AH839" s="19" t="n">
        <v>0.660669038919436</v>
      </c>
      <c r="AI839" s="19"/>
      <c r="AJ839" s="19" t="n">
        <v>0.765407591606293</v>
      </c>
      <c r="AK839" s="19" t="n">
        <v>0.558024182143969</v>
      </c>
      <c r="AL839" s="19" t="n">
        <v>0.649806872557339</v>
      </c>
    </row>
    <row r="840">
      <c r="B840" t="s">
        <v>87</v>
      </c>
      <c r="C840" s="19" t="n">
        <v>0.149200166926062</v>
      </c>
      <c r="D840" s="19" t="n">
        <v>0.122261577480654</v>
      </c>
      <c r="E840" s="19" t="n">
        <v>0.172936769051995</v>
      </c>
      <c r="F840" s="19"/>
      <c r="G840" s="19" t="n">
        <v>0.104246574578234</v>
      </c>
      <c r="H840" s="19" t="n">
        <v>0.0467432545723295</v>
      </c>
      <c r="I840" s="19" t="n">
        <v>0.100035809803888</v>
      </c>
      <c r="J840" s="19" t="n">
        <v>0.108627981546637</v>
      </c>
      <c r="K840" s="19" t="n">
        <v>0.288725263122245</v>
      </c>
      <c r="L840" s="19" t="n">
        <v>0.248725424766956</v>
      </c>
      <c r="M840" s="19"/>
      <c r="N840" s="19" t="n">
        <v>0</v>
      </c>
      <c r="O840" s="19" t="n">
        <v>0.175362374197653</v>
      </c>
      <c r="P840" s="19" t="n">
        <v>0.175743095807074</v>
      </c>
      <c r="Q840" s="19" t="n">
        <v>0.205773093717942</v>
      </c>
      <c r="R840" s="19" t="n">
        <v>0.0903894512609467</v>
      </c>
      <c r="S840" s="19"/>
      <c r="T840" s="19" t="n">
        <v>0.337472406218797</v>
      </c>
      <c r="U840" s="19" t="n">
        <v>0.130975516669959</v>
      </c>
      <c r="V840" s="19" t="n">
        <v>0.153777416389565</v>
      </c>
      <c r="W840" s="19" t="n">
        <v>0.0693650435109246</v>
      </c>
      <c r="X840" s="19"/>
      <c r="Y840" s="19" t="n">
        <v>0.0747997288268906</v>
      </c>
      <c r="Z840" s="19" t="n">
        <v>0.169573943702919</v>
      </c>
      <c r="AA840" s="19" t="n">
        <v>0.25878442085404</v>
      </c>
      <c r="AB840" s="19" t="n">
        <v>0.0615376155577694</v>
      </c>
      <c r="AC840" s="19" t="n">
        <v>0.210480309630653</v>
      </c>
      <c r="AD840" s="19" t="n">
        <v>0.336922285690785</v>
      </c>
      <c r="AE840" s="19"/>
      <c r="AF840" s="19" t="n">
        <v>0.170974622705288</v>
      </c>
      <c r="AG840" s="19"/>
      <c r="AH840" s="19" t="n">
        <v>0.114076466276356</v>
      </c>
      <c r="AI840" s="19"/>
      <c r="AJ840" s="19" t="n">
        <v>0.141908906988801</v>
      </c>
      <c r="AK840" s="19" t="n">
        <v>0.161350134711058</v>
      </c>
      <c r="AL840" s="19" t="n">
        <v>0.0950414763831695</v>
      </c>
    </row>
    <row r="841">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c r="AE841" s="19"/>
      <c r="AF841" s="19"/>
      <c r="AG841" s="19"/>
      <c r="AH841" s="19"/>
      <c r="AI841" s="19"/>
      <c r="AJ841" s="19"/>
      <c r="AK841" s="19"/>
      <c r="AL841" s="19"/>
    </row>
    <row r="842">
      <c r="B842" s="7" t="s">
        <v>349</v>
      </c>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c r="AE842" s="19"/>
      <c r="AF842" s="19"/>
      <c r="AG842" s="19"/>
      <c r="AH842" s="19"/>
      <c r="AI842" s="19"/>
      <c r="AJ842" s="19"/>
      <c r="AK842" s="19"/>
      <c r="AL842" s="19"/>
    </row>
    <row r="843">
      <c r="B843" s="26" t="s">
        <v>347</v>
      </c>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c r="AE843" s="19"/>
      <c r="AF843" s="19"/>
      <c r="AG843" s="19"/>
      <c r="AH843" s="19"/>
      <c r="AI843" s="19"/>
      <c r="AJ843" s="19"/>
      <c r="AK843" s="19"/>
      <c r="AL843" s="19"/>
    </row>
    <row r="844">
      <c r="B844" t="s">
        <v>348</v>
      </c>
      <c r="C844" s="19" t="n">
        <v>0.191644701358774</v>
      </c>
      <c r="D844" s="19" t="n">
        <v>0.256096651276716</v>
      </c>
      <c r="E844" s="19" t="n">
        <v>0.123008060631542</v>
      </c>
      <c r="F844" s="19"/>
      <c r="G844" s="19" t="n">
        <v>0.413386628058382</v>
      </c>
      <c r="H844" s="19" t="n">
        <v>0.349679833604983</v>
      </c>
      <c r="I844" s="19" t="n">
        <v>0.296400409005332</v>
      </c>
      <c r="J844" s="19" t="n">
        <v>0.157343173112774</v>
      </c>
      <c r="K844" s="19" t="n">
        <v>0.0697362396216526</v>
      </c>
      <c r="L844" s="19" t="n">
        <v>0.0501112983702317</v>
      </c>
      <c r="M844" s="19"/>
      <c r="N844" s="19" t="n">
        <v>0.0710247998866344</v>
      </c>
      <c r="O844" s="19" t="n">
        <v>0.152416481894716</v>
      </c>
      <c r="P844" s="19" t="n">
        <v>0.314279200212292</v>
      </c>
      <c r="Q844" s="19" t="n">
        <v>0.114085629657393</v>
      </c>
      <c r="R844" s="19" t="n">
        <v>0.222625180975622</v>
      </c>
      <c r="S844" s="19"/>
      <c r="T844" s="19" t="n">
        <v>0.0349663619994045</v>
      </c>
      <c r="U844" s="19" t="n">
        <v>0.131685708492943</v>
      </c>
      <c r="V844" s="19" t="n">
        <v>0.0449814864710163</v>
      </c>
      <c r="W844" s="19" t="n">
        <v>0.483765142713321</v>
      </c>
      <c r="X844" s="19"/>
      <c r="Y844" s="19" t="n">
        <v>0.304889186453194</v>
      </c>
      <c r="Z844" s="19" t="n">
        <v>0.257263433815163</v>
      </c>
      <c r="AA844" s="19" t="n">
        <v>0.0578895271552209</v>
      </c>
      <c r="AB844" s="19" t="n">
        <v>0.103489068279955</v>
      </c>
      <c r="AC844" s="19" t="n">
        <v>0.116468820734972</v>
      </c>
      <c r="AD844" s="19" t="n">
        <v>0.332172043461934</v>
      </c>
      <c r="AE844" s="19"/>
      <c r="AF844" s="19" t="n">
        <v>0.217773170512884</v>
      </c>
      <c r="AG844" s="19"/>
      <c r="AH844" s="19" t="n">
        <v>0.183475396414974</v>
      </c>
      <c r="AI844" s="19"/>
      <c r="AJ844" s="19" t="n">
        <v>0.0618033807259401</v>
      </c>
      <c r="AK844" s="19" t="n">
        <v>0.274263453595778</v>
      </c>
      <c r="AL844" s="19" t="n">
        <v>0.136150694995883</v>
      </c>
    </row>
    <row r="845">
      <c r="B845" t="s">
        <v>345</v>
      </c>
      <c r="C845" s="19" t="n">
        <v>0.620021405314687</v>
      </c>
      <c r="D845" s="19" t="n">
        <v>0.60895832594521</v>
      </c>
      <c r="E845" s="19" t="n">
        <v>0.631802780509485</v>
      </c>
      <c r="F845" s="19"/>
      <c r="G845" s="19" t="n">
        <v>0.537817932224584</v>
      </c>
      <c r="H845" s="19" t="n">
        <v>0.561698403366466</v>
      </c>
      <c r="I845" s="19" t="n">
        <v>0.619994165941099</v>
      </c>
      <c r="J845" s="19" t="n">
        <v>0.809940901774148</v>
      </c>
      <c r="K845" s="19" t="n">
        <v>0.635880416874447</v>
      </c>
      <c r="L845" s="19" t="n">
        <v>0.575345599813593</v>
      </c>
      <c r="M845" s="19"/>
      <c r="N845" s="19" t="n">
        <v>0.722823467984293</v>
      </c>
      <c r="O845" s="19" t="n">
        <v>0.624518020481822</v>
      </c>
      <c r="P845" s="19" t="n">
        <v>0.419038100760824</v>
      </c>
      <c r="Q845" s="19" t="n">
        <v>0.741647777026312</v>
      </c>
      <c r="R845" s="19" t="n">
        <v>0.709505506546793</v>
      </c>
      <c r="S845" s="19"/>
      <c r="T845" s="19" t="n">
        <v>0.601880261534472</v>
      </c>
      <c r="U845" s="19" t="n">
        <v>0.641864031591241</v>
      </c>
      <c r="V845" s="19" t="n">
        <v>0.800979092242779</v>
      </c>
      <c r="W845" s="19" t="n">
        <v>0.477910143864867</v>
      </c>
      <c r="X845" s="19"/>
      <c r="Y845" s="19" t="n">
        <v>0.614991422826335</v>
      </c>
      <c r="Z845" s="19" t="n">
        <v>0.533124085446695</v>
      </c>
      <c r="AA845" s="19" t="n">
        <v>0.633265746585862</v>
      </c>
      <c r="AB845" s="19" t="n">
        <v>0.637486101641412</v>
      </c>
      <c r="AC845" s="19" t="n">
        <v>0.740850815759955</v>
      </c>
      <c r="AD845" s="19" t="n">
        <v>0.667827956538066</v>
      </c>
      <c r="AE845" s="19"/>
      <c r="AF845" s="19" t="n">
        <v>0.596562029009995</v>
      </c>
      <c r="AG845" s="19"/>
      <c r="AH845" s="19" t="n">
        <v>0.661683661142173</v>
      </c>
      <c r="AI845" s="19"/>
      <c r="AJ845" s="19" t="n">
        <v>0.767839081645344</v>
      </c>
      <c r="AK845" s="19" t="n">
        <v>0.511211130152761</v>
      </c>
      <c r="AL845" s="19" t="n">
        <v>0.744313349457244</v>
      </c>
    </row>
    <row r="846">
      <c r="B846" t="s">
        <v>87</v>
      </c>
      <c r="C846" s="19" t="n">
        <v>0.188333893326539</v>
      </c>
      <c r="D846" s="19" t="n">
        <v>0.134945022778074</v>
      </c>
      <c r="E846" s="19" t="n">
        <v>0.245189158858974</v>
      </c>
      <c r="F846" s="19"/>
      <c r="G846" s="19" t="n">
        <v>0.0487954397170346</v>
      </c>
      <c r="H846" s="19" t="n">
        <v>0.0886217630285511</v>
      </c>
      <c r="I846" s="19" t="n">
        <v>0.0836054250535688</v>
      </c>
      <c r="J846" s="19" t="n">
        <v>0.0327159251130781</v>
      </c>
      <c r="K846" s="19" t="n">
        <v>0.2943833435039</v>
      </c>
      <c r="L846" s="19" t="n">
        <v>0.374543101816176</v>
      </c>
      <c r="M846" s="19"/>
      <c r="N846" s="19" t="n">
        <v>0.206151732129073</v>
      </c>
      <c r="O846" s="19" t="n">
        <v>0.223065497623462</v>
      </c>
      <c r="P846" s="19" t="n">
        <v>0.266682699026884</v>
      </c>
      <c r="Q846" s="19" t="n">
        <v>0.144266593316295</v>
      </c>
      <c r="R846" s="19" t="n">
        <v>0.0678693124775847</v>
      </c>
      <c r="S846" s="19"/>
      <c r="T846" s="19" t="n">
        <v>0.363153376466123</v>
      </c>
      <c r="U846" s="19" t="n">
        <v>0.226450259915816</v>
      </c>
      <c r="V846" s="19" t="n">
        <v>0.154039421286205</v>
      </c>
      <c r="W846" s="19" t="n">
        <v>0.0383247134218121</v>
      </c>
      <c r="X846" s="19"/>
      <c r="Y846" s="19" t="n">
        <v>0.0801193907204705</v>
      </c>
      <c r="Z846" s="19" t="n">
        <v>0.209612480738142</v>
      </c>
      <c r="AA846" s="19" t="n">
        <v>0.308844726258917</v>
      </c>
      <c r="AB846" s="19" t="n">
        <v>0.259024830078633</v>
      </c>
      <c r="AC846" s="19" t="n">
        <v>0.142680363505073</v>
      </c>
      <c r="AD846" s="19" t="n">
        <v>0</v>
      </c>
      <c r="AE846" s="19"/>
      <c r="AF846" s="19" t="n">
        <v>0.185664800477121</v>
      </c>
      <c r="AG846" s="19"/>
      <c r="AH846" s="19" t="n">
        <v>0.154840942442852</v>
      </c>
      <c r="AI846" s="19"/>
      <c r="AJ846" s="19" t="n">
        <v>0.170357537628715</v>
      </c>
      <c r="AK846" s="19" t="n">
        <v>0.214525416251461</v>
      </c>
      <c r="AL846" s="19" t="n">
        <v>0.119535955546873</v>
      </c>
    </row>
    <row r="847">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c r="AE847" s="19"/>
      <c r="AF847" s="19"/>
      <c r="AG847" s="19"/>
      <c r="AH847" s="19"/>
      <c r="AI847" s="19"/>
      <c r="AJ847" s="19"/>
      <c r="AK847" s="19"/>
      <c r="AL847" s="19"/>
    </row>
    <row r="848">
      <c r="B848" s="7" t="s">
        <v>351</v>
      </c>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c r="AE848" s="19"/>
      <c r="AF848" s="19"/>
      <c r="AG848" s="19"/>
      <c r="AH848" s="19"/>
      <c r="AI848" s="19"/>
      <c r="AJ848" s="19"/>
      <c r="AK848" s="19"/>
      <c r="AL848" s="19"/>
    </row>
    <row r="849">
      <c r="B849" s="26" t="s">
        <v>347</v>
      </c>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c r="AE849" s="19"/>
      <c r="AF849" s="19"/>
      <c r="AG849" s="19"/>
      <c r="AH849" s="19"/>
      <c r="AI849" s="19"/>
      <c r="AJ849" s="19"/>
      <c r="AK849" s="19"/>
      <c r="AL849" s="19"/>
    </row>
    <row r="850">
      <c r="B850" t="s">
        <v>350</v>
      </c>
      <c r="C850" s="19" t="n">
        <v>0.233951120439149</v>
      </c>
      <c r="D850" s="19" t="n">
        <v>0.335233528562807</v>
      </c>
      <c r="E850" s="19" t="n">
        <v>0.130607617496967</v>
      </c>
      <c r="F850" s="19"/>
      <c r="G850" s="19" t="n">
        <v>0.318556121578736</v>
      </c>
      <c r="H850" s="19" t="n">
        <v>0.309509027587604</v>
      </c>
      <c r="I850" s="19" t="n">
        <v>0.433584814917178</v>
      </c>
      <c r="J850" s="19" t="n">
        <v>0.240895005643772</v>
      </c>
      <c r="K850" s="19" t="n">
        <v>0.105232786631184</v>
      </c>
      <c r="L850" s="19" t="n">
        <v>0.133660058812666</v>
      </c>
      <c r="M850" s="19"/>
      <c r="N850" s="19" t="n">
        <v>0.528574242943912</v>
      </c>
      <c r="O850" s="19" t="n">
        <v>0.282454621714655</v>
      </c>
      <c r="P850" s="19" t="n">
        <v>0.105195365567357</v>
      </c>
      <c r="Q850" s="19" t="n">
        <v>0.0492908011260581</v>
      </c>
      <c r="R850" s="19" t="n">
        <v>0.374354850164992</v>
      </c>
      <c r="S850" s="19"/>
      <c r="T850" s="19" t="n">
        <v>0.35566483754563</v>
      </c>
      <c r="U850" s="19" t="n">
        <v>0.119891766411409</v>
      </c>
      <c r="V850" s="19" t="n">
        <v>0</v>
      </c>
      <c r="W850" s="19" t="n">
        <v>0.513007975421118</v>
      </c>
      <c r="X850" s="19"/>
      <c r="Y850" s="19" t="n">
        <v>0.325714296617791</v>
      </c>
      <c r="Z850" s="19" t="n">
        <v>0.203619601285045</v>
      </c>
      <c r="AA850" s="19" t="n">
        <v>0.1467701004387</v>
      </c>
      <c r="AB850" s="19" t="n">
        <v>0.125528637600123</v>
      </c>
      <c r="AC850" s="19" t="n">
        <v>0.157634086845001</v>
      </c>
      <c r="AD850" s="19" t="n">
        <v>0.319902569001519</v>
      </c>
      <c r="AE850" s="19"/>
      <c r="AF850" s="19" t="n">
        <v>0.250179896056894</v>
      </c>
      <c r="AG850" s="19"/>
      <c r="AH850" s="19" t="n">
        <v>0.225667664642667</v>
      </c>
      <c r="AI850" s="19"/>
      <c r="AJ850" s="19" t="n">
        <v>0.148447596720922</v>
      </c>
      <c r="AK850" s="19" t="n">
        <v>0.304274411726082</v>
      </c>
      <c r="AL850" s="19" t="n">
        <v>0.132794037520618</v>
      </c>
    </row>
    <row r="851">
      <c r="B851" t="s">
        <v>345</v>
      </c>
      <c r="C851" s="19" t="n">
        <v>0.639896075224548</v>
      </c>
      <c r="D851" s="19" t="n">
        <v>0.532894470438849</v>
      </c>
      <c r="E851" s="19" t="n">
        <v>0.749075160357359</v>
      </c>
      <c r="F851" s="19"/>
      <c r="G851" s="19" t="n">
        <v>0.618460529915601</v>
      </c>
      <c r="H851" s="19" t="n">
        <v>0.647199007641514</v>
      </c>
      <c r="I851" s="19" t="n">
        <v>0.471897057392489</v>
      </c>
      <c r="J851" s="19" t="n">
        <v>0.730332227402864</v>
      </c>
      <c r="K851" s="19" t="n">
        <v>0.685007410974564</v>
      </c>
      <c r="L851" s="19" t="n">
        <v>0.633995107392618</v>
      </c>
      <c r="M851" s="19"/>
      <c r="N851" s="19" t="n">
        <v>0.3694012428245</v>
      </c>
      <c r="O851" s="19" t="n">
        <v>0.61387213992098</v>
      </c>
      <c r="P851" s="19" t="n">
        <v>0.734963172470758</v>
      </c>
      <c r="Q851" s="19" t="n">
        <v>0.7997728637909</v>
      </c>
      <c r="R851" s="19" t="n">
        <v>0.526573926014375</v>
      </c>
      <c r="S851" s="19"/>
      <c r="T851" s="19" t="n">
        <v>0.427117602970319</v>
      </c>
      <c r="U851" s="19" t="n">
        <v>0.784828703938169</v>
      </c>
      <c r="V851" s="19" t="n">
        <v>0.915002326530987</v>
      </c>
      <c r="W851" s="19" t="n">
        <v>0.385309067278115</v>
      </c>
      <c r="X851" s="19"/>
      <c r="Y851" s="19" t="n">
        <v>0.597330523717048</v>
      </c>
      <c r="Z851" s="19" t="n">
        <v>0.796380398714955</v>
      </c>
      <c r="AA851" s="19" t="n">
        <v>0.625606809644836</v>
      </c>
      <c r="AB851" s="19" t="n">
        <v>0.758916932542912</v>
      </c>
      <c r="AC851" s="19" t="n">
        <v>0.662765780774895</v>
      </c>
      <c r="AD851" s="19" t="n">
        <v>0.484567511314145</v>
      </c>
      <c r="AE851" s="19"/>
      <c r="AF851" s="19" t="n">
        <v>0.64033688924807</v>
      </c>
      <c r="AG851" s="19"/>
      <c r="AH851" s="19" t="n">
        <v>0.655184697518409</v>
      </c>
      <c r="AI851" s="19"/>
      <c r="AJ851" s="19" t="n">
        <v>0.694575915938699</v>
      </c>
      <c r="AK851" s="19" t="n">
        <v>0.611428709919876</v>
      </c>
      <c r="AL851" s="19" t="n">
        <v>0.620959987982103</v>
      </c>
    </row>
    <row r="852">
      <c r="B852" t="s">
        <v>87</v>
      </c>
      <c r="C852" s="19" t="n">
        <v>0.126152804336303</v>
      </c>
      <c r="D852" s="19" t="n">
        <v>0.131872000998343</v>
      </c>
      <c r="E852" s="19" t="n">
        <v>0.120317222145674</v>
      </c>
      <c r="F852" s="19"/>
      <c r="G852" s="19" t="n">
        <v>0.0629833485056628</v>
      </c>
      <c r="H852" s="19" t="n">
        <v>0.043291964770882</v>
      </c>
      <c r="I852" s="19" t="n">
        <v>0.0945181276903329</v>
      </c>
      <c r="J852" s="19" t="n">
        <v>0.0287727669533645</v>
      </c>
      <c r="K852" s="19" t="n">
        <v>0.209759802394252</v>
      </c>
      <c r="L852" s="19" t="n">
        <v>0.232344833794715</v>
      </c>
      <c r="M852" s="19"/>
      <c r="N852" s="19" t="n">
        <v>0.102024514231588</v>
      </c>
      <c r="O852" s="19" t="n">
        <v>0.103673238364365</v>
      </c>
      <c r="P852" s="19" t="n">
        <v>0.159841461961885</v>
      </c>
      <c r="Q852" s="19" t="n">
        <v>0.150936335083042</v>
      </c>
      <c r="R852" s="19" t="n">
        <v>0.0990712238206338</v>
      </c>
      <c r="S852" s="19"/>
      <c r="T852" s="19" t="n">
        <v>0.21721755948405</v>
      </c>
      <c r="U852" s="19" t="n">
        <v>0.0952795296504221</v>
      </c>
      <c r="V852" s="19" t="n">
        <v>0.0849976734690125</v>
      </c>
      <c r="W852" s="19" t="n">
        <v>0.101682957300766</v>
      </c>
      <c r="X852" s="19"/>
      <c r="Y852" s="19" t="n">
        <v>0.0769551796651606</v>
      </c>
      <c r="Z852" s="19" t="n">
        <v>0</v>
      </c>
      <c r="AA852" s="19" t="n">
        <v>0.227623089916464</v>
      </c>
      <c r="AB852" s="19" t="n">
        <v>0.115554429856965</v>
      </c>
      <c r="AC852" s="19" t="n">
        <v>0.179600132380104</v>
      </c>
      <c r="AD852" s="19" t="n">
        <v>0.195529919684336</v>
      </c>
      <c r="AE852" s="19"/>
      <c r="AF852" s="19" t="n">
        <v>0.109483214695037</v>
      </c>
      <c r="AG852" s="19"/>
      <c r="AH852" s="19" t="n">
        <v>0.119147637838925</v>
      </c>
      <c r="AI852" s="19"/>
      <c r="AJ852" s="19" t="n">
        <v>0.156976487340379</v>
      </c>
      <c r="AK852" s="19" t="n">
        <v>0.0842968783540415</v>
      </c>
      <c r="AL852" s="19" t="n">
        <v>0.246245974497279</v>
      </c>
    </row>
    <row r="853">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c r="AE853" s="19"/>
      <c r="AF853" s="19"/>
      <c r="AG853" s="19"/>
      <c r="AH853" s="19"/>
      <c r="AI853" s="19"/>
      <c r="AJ853" s="19"/>
      <c r="AK853" s="19"/>
      <c r="AL853" s="19"/>
    </row>
    <row r="854">
      <c r="B854" s="7" t="s">
        <v>353</v>
      </c>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c r="AE854" s="19"/>
      <c r="AF854" s="19"/>
      <c r="AG854" s="19"/>
      <c r="AH854" s="19"/>
      <c r="AI854" s="19"/>
      <c r="AJ854" s="19"/>
      <c r="AK854" s="19"/>
      <c r="AL854" s="19"/>
    </row>
    <row r="855">
      <c r="B855" s="26" t="s">
        <v>347</v>
      </c>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c r="AE855" s="19"/>
      <c r="AF855" s="19"/>
      <c r="AG855" s="19"/>
      <c r="AH855" s="19"/>
      <c r="AI855" s="19"/>
      <c r="AJ855" s="19"/>
      <c r="AK855" s="19"/>
      <c r="AL855" s="19"/>
    </row>
    <row r="856">
      <c r="B856" t="s">
        <v>352</v>
      </c>
      <c r="C856" s="19" t="n">
        <v>0.320771207405528</v>
      </c>
      <c r="D856" s="19" t="n">
        <v>0.417389061849782</v>
      </c>
      <c r="E856" s="19" t="n">
        <v>0.233711080968644</v>
      </c>
      <c r="F856" s="19"/>
      <c r="G856" s="19" t="n">
        <v>0.594004953544522</v>
      </c>
      <c r="H856" s="19" t="n">
        <v>0.585841994809691</v>
      </c>
      <c r="I856" s="19" t="n">
        <v>0.363230980195294</v>
      </c>
      <c r="J856" s="19" t="n">
        <v>0.370138255641443</v>
      </c>
      <c r="K856" s="19" t="n">
        <v>0.150915051293343</v>
      </c>
      <c r="L856" s="19" t="n">
        <v>0.166774076342313</v>
      </c>
      <c r="M856" s="19"/>
      <c r="N856" s="19" t="n">
        <v>0.449841612230424</v>
      </c>
      <c r="O856" s="19" t="n">
        <v>0.268871167567773</v>
      </c>
      <c r="P856" s="19" t="n">
        <v>0.316018291238988</v>
      </c>
      <c r="Q856" s="19" t="n">
        <v>0.226744690156031</v>
      </c>
      <c r="R856" s="19" t="n">
        <v>0.481801070696896</v>
      </c>
      <c r="S856" s="19"/>
      <c r="T856" s="19" t="n">
        <v>0.213087581218147</v>
      </c>
      <c r="U856" s="19" t="n">
        <v>0.304285387557492</v>
      </c>
      <c r="V856" s="19" t="n">
        <v>0.307448850510036</v>
      </c>
      <c r="W856" s="19" t="n">
        <v>0.524577468487856</v>
      </c>
      <c r="X856" s="19"/>
      <c r="Y856" s="19" t="n">
        <v>0.392807131018098</v>
      </c>
      <c r="Z856" s="19" t="n">
        <v>0.158177645874946</v>
      </c>
      <c r="AA856" s="19" t="n">
        <v>0.231838285974565</v>
      </c>
      <c r="AB856" s="19" t="n">
        <v>0.179505210285513</v>
      </c>
      <c r="AC856" s="19" t="n">
        <v>0.677320245258554</v>
      </c>
      <c r="AD856" s="19" t="n">
        <v>0.58668349208237</v>
      </c>
      <c r="AE856" s="19"/>
      <c r="AF856" s="19" t="n">
        <v>0.295435642010156</v>
      </c>
      <c r="AG856" s="19"/>
      <c r="AH856" s="19" t="n">
        <v>0.311926797630689</v>
      </c>
      <c r="AI856" s="19"/>
      <c r="AJ856" s="19" t="n">
        <v>0.180625368037141</v>
      </c>
      <c r="AK856" s="19" t="n">
        <v>0.374625148335841</v>
      </c>
      <c r="AL856" s="19" t="n">
        <v>0.411922063610887</v>
      </c>
    </row>
    <row r="857">
      <c r="B857" t="s">
        <v>345</v>
      </c>
      <c r="C857" s="19" t="n">
        <v>0.525480909981993</v>
      </c>
      <c r="D857" s="19" t="n">
        <v>0.505731711844665</v>
      </c>
      <c r="E857" s="19" t="n">
        <v>0.539476802658289</v>
      </c>
      <c r="F857" s="19"/>
      <c r="G857" s="19" t="n">
        <v>0.405995046455478</v>
      </c>
      <c r="H857" s="19" t="n">
        <v>0.387881238981733</v>
      </c>
      <c r="I857" s="19" t="n">
        <v>0.594378089690695</v>
      </c>
      <c r="J857" s="19" t="n">
        <v>0.516765200812573</v>
      </c>
      <c r="K857" s="19" t="n">
        <v>0.688220650552279</v>
      </c>
      <c r="L857" s="19" t="n">
        <v>0.457713573205167</v>
      </c>
      <c r="M857" s="19"/>
      <c r="N857" s="19" t="n">
        <v>0.381155760734382</v>
      </c>
      <c r="O857" s="19" t="n">
        <v>0.538380312057026</v>
      </c>
      <c r="P857" s="19" t="n">
        <v>0.478545727483396</v>
      </c>
      <c r="Q857" s="19" t="n">
        <v>0.653555551452493</v>
      </c>
      <c r="R857" s="19" t="n">
        <v>0.490401821026436</v>
      </c>
      <c r="S857" s="19"/>
      <c r="T857" s="19" t="n">
        <v>0.463100087524204</v>
      </c>
      <c r="U857" s="19" t="n">
        <v>0.516078911470022</v>
      </c>
      <c r="V857" s="19" t="n">
        <v>0.63946707925079</v>
      </c>
      <c r="W857" s="19" t="n">
        <v>0.398249958242508</v>
      </c>
      <c r="X857" s="19"/>
      <c r="Y857" s="19" t="n">
        <v>0.548841479698174</v>
      </c>
      <c r="Z857" s="19" t="n">
        <v>0.690327162167129</v>
      </c>
      <c r="AA857" s="19" t="n">
        <v>0.46438456037549</v>
      </c>
      <c r="AB857" s="19" t="n">
        <v>0.615480704742476</v>
      </c>
      <c r="AC857" s="19" t="n">
        <v>0.322679754741446</v>
      </c>
      <c r="AD857" s="19" t="n">
        <v>0.41331650791763</v>
      </c>
      <c r="AE857" s="19"/>
      <c r="AF857" s="19" t="n">
        <v>0.56856895994455</v>
      </c>
      <c r="AG857" s="19"/>
      <c r="AH857" s="19" t="n">
        <v>0.557357671353086</v>
      </c>
      <c r="AI857" s="19"/>
      <c r="AJ857" s="19" t="n">
        <v>0.609599997441754</v>
      </c>
      <c r="AK857" s="19" t="n">
        <v>0.495643653775287</v>
      </c>
      <c r="AL857" s="19" t="n">
        <v>0.457700791046422</v>
      </c>
    </row>
    <row r="858">
      <c r="B858" t="s">
        <v>87</v>
      </c>
      <c r="C858" s="19" t="n">
        <v>0.153747882612479</v>
      </c>
      <c r="D858" s="19" t="n">
        <v>0.0768792263055529</v>
      </c>
      <c r="E858" s="19" t="n">
        <v>0.226812116373067</v>
      </c>
      <c r="F858" s="19"/>
      <c r="G858" s="19" t="n">
        <v>0</v>
      </c>
      <c r="H858" s="19" t="n">
        <v>0.0262767662085763</v>
      </c>
      <c r="I858" s="19" t="n">
        <v>0.0423909301140101</v>
      </c>
      <c r="J858" s="19" t="n">
        <v>0.113096543545984</v>
      </c>
      <c r="K858" s="19" t="n">
        <v>0.160864298154378</v>
      </c>
      <c r="L858" s="19" t="n">
        <v>0.37551235045252</v>
      </c>
      <c r="M858" s="19"/>
      <c r="N858" s="19" t="n">
        <v>0.169002627035194</v>
      </c>
      <c r="O858" s="19" t="n">
        <v>0.192748520375201</v>
      </c>
      <c r="P858" s="19" t="n">
        <v>0.205435981277617</v>
      </c>
      <c r="Q858" s="19" t="n">
        <v>0.119699758391476</v>
      </c>
      <c r="R858" s="19" t="n">
        <v>0.0277971082766675</v>
      </c>
      <c r="S858" s="19"/>
      <c r="T858" s="19" t="n">
        <v>0.323812331257649</v>
      </c>
      <c r="U858" s="19" t="n">
        <v>0.179635700972486</v>
      </c>
      <c r="V858" s="19" t="n">
        <v>0.0530840702391739</v>
      </c>
      <c r="W858" s="19" t="n">
        <v>0.0771725732696363</v>
      </c>
      <c r="X858" s="19"/>
      <c r="Y858" s="19" t="n">
        <v>0.0583513892837283</v>
      </c>
      <c r="Z858" s="19" t="n">
        <v>0.151495191957925</v>
      </c>
      <c r="AA858" s="19" t="n">
        <v>0.303777153649945</v>
      </c>
      <c r="AB858" s="19" t="n">
        <v>0.205014084972011</v>
      </c>
      <c r="AC858" s="19" t="n">
        <v>0</v>
      </c>
      <c r="AD858" s="19" t="n">
        <v>0</v>
      </c>
      <c r="AE858" s="19"/>
      <c r="AF858" s="19" t="n">
        <v>0.135995398045295</v>
      </c>
      <c r="AG858" s="19"/>
      <c r="AH858" s="19" t="n">
        <v>0.130715531016224</v>
      </c>
      <c r="AI858" s="19"/>
      <c r="AJ858" s="19" t="n">
        <v>0.209774634521105</v>
      </c>
      <c r="AK858" s="19" t="n">
        <v>0.129731197888872</v>
      </c>
      <c r="AL858" s="19" t="n">
        <v>0.130377145342691</v>
      </c>
    </row>
    <row r="85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c r="AE859" s="19"/>
      <c r="AF859" s="19"/>
      <c r="AG859" s="19"/>
      <c r="AH859" s="19"/>
      <c r="AI859" s="19"/>
      <c r="AJ859" s="19"/>
      <c r="AK859" s="19"/>
      <c r="AL859" s="19"/>
    </row>
    <row r="860">
      <c r="B860" s="7" t="s">
        <v>355</v>
      </c>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c r="AE860" s="19"/>
      <c r="AF860" s="19"/>
      <c r="AG860" s="19"/>
      <c r="AH860" s="19"/>
      <c r="AI860" s="19"/>
      <c r="AJ860" s="19"/>
      <c r="AK860" s="19"/>
      <c r="AL860" s="19"/>
    </row>
    <row r="861">
      <c r="B861" s="26" t="s">
        <v>347</v>
      </c>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c r="AE861" s="19"/>
      <c r="AF861" s="19"/>
      <c r="AG861" s="19"/>
      <c r="AH861" s="19"/>
      <c r="AI861" s="19"/>
      <c r="AJ861" s="19"/>
      <c r="AK861" s="19"/>
      <c r="AL861" s="19"/>
    </row>
    <row r="862">
      <c r="B862" t="s">
        <v>354</v>
      </c>
      <c r="C862" s="19" t="n">
        <v>0.257082358208659</v>
      </c>
      <c r="D862" s="19" t="n">
        <v>0.294276448065003</v>
      </c>
      <c r="E862" s="19" t="n">
        <v>0.215208967680888</v>
      </c>
      <c r="F862" s="19"/>
      <c r="G862" s="19" t="n">
        <v>0.266997926142605</v>
      </c>
      <c r="H862" s="19" t="n">
        <v>0.289614428063304</v>
      </c>
      <c r="I862" s="19" t="n">
        <v>0.460590356415648</v>
      </c>
      <c r="J862" s="19" t="n">
        <v>0.252961884896437</v>
      </c>
      <c r="K862" s="19" t="n">
        <v>0.11475326184749</v>
      </c>
      <c r="L862" s="19" t="n">
        <v>0.182692736669555</v>
      </c>
      <c r="M862" s="19"/>
      <c r="N862" s="19" t="n">
        <v>0.139144098199904</v>
      </c>
      <c r="O862" s="19" t="n">
        <v>0.210839543442099</v>
      </c>
      <c r="P862" s="19" t="n">
        <v>0.329876044900369</v>
      </c>
      <c r="Q862" s="19" t="n">
        <v>0.27742059307566</v>
      </c>
      <c r="R862" s="19" t="n">
        <v>0.277840601261054</v>
      </c>
      <c r="S862" s="19"/>
      <c r="T862" s="19" t="n">
        <v>0.0424117455669787</v>
      </c>
      <c r="U862" s="19" t="n">
        <v>0.262515243376625</v>
      </c>
      <c r="V862" s="19" t="n">
        <v>0.20848536011981</v>
      </c>
      <c r="W862" s="19" t="n">
        <v>0.516810190847143</v>
      </c>
      <c r="X862" s="19"/>
      <c r="Y862" s="19" t="n">
        <v>0.312146778315618</v>
      </c>
      <c r="Z862" s="19" t="n">
        <v>0.590052608233703</v>
      </c>
      <c r="AA862" s="19" t="n">
        <v>0.1951136669039</v>
      </c>
      <c r="AB862" s="19" t="n">
        <v>0.155946702646214</v>
      </c>
      <c r="AC862" s="19" t="n">
        <v>0.145277014771463</v>
      </c>
      <c r="AD862" s="19" t="n">
        <v>0.273088179214957</v>
      </c>
      <c r="AE862" s="19"/>
      <c r="AF862" s="19" t="n">
        <v>0.275208378464576</v>
      </c>
      <c r="AG862" s="19"/>
      <c r="AH862" s="19" t="n">
        <v>0.250680857302282</v>
      </c>
      <c r="AI862" s="19"/>
      <c r="AJ862" s="19" t="n">
        <v>0.159575040445464</v>
      </c>
      <c r="AK862" s="19" t="n">
        <v>0.305534554914148</v>
      </c>
      <c r="AL862" s="19" t="n">
        <v>0.346758473101854</v>
      </c>
    </row>
    <row r="863">
      <c r="B863" t="s">
        <v>345</v>
      </c>
      <c r="C863" s="19" t="n">
        <v>0.566249519163921</v>
      </c>
      <c r="D863" s="19" t="n">
        <v>0.619227287793452</v>
      </c>
      <c r="E863" s="19" t="n">
        <v>0.506606742484015</v>
      </c>
      <c r="F863" s="19"/>
      <c r="G863" s="19" t="n">
        <v>0.650917409798894</v>
      </c>
      <c r="H863" s="19" t="n">
        <v>0.638011982250227</v>
      </c>
      <c r="I863" s="19" t="n">
        <v>0.469411642899885</v>
      </c>
      <c r="J863" s="19" t="n">
        <v>0.64829084168541</v>
      </c>
      <c r="K863" s="19" t="n">
        <v>0.706743806869773</v>
      </c>
      <c r="L863" s="19" t="n">
        <v>0.411602355119101</v>
      </c>
      <c r="M863" s="19"/>
      <c r="N863" s="19" t="n">
        <v>0.670246596993809</v>
      </c>
      <c r="O863" s="19" t="n">
        <v>0.539667330309791</v>
      </c>
      <c r="P863" s="19" t="n">
        <v>0.52768784990662</v>
      </c>
      <c r="Q863" s="19" t="n">
        <v>0.533181820337899</v>
      </c>
      <c r="R863" s="19" t="n">
        <v>0.62834932255075</v>
      </c>
      <c r="S863" s="19"/>
      <c r="T863" s="19" t="n">
        <v>0.547507034516315</v>
      </c>
      <c r="U863" s="19" t="n">
        <v>0.616172374744633</v>
      </c>
      <c r="V863" s="19" t="n">
        <v>0.74417953879749</v>
      </c>
      <c r="W863" s="19" t="n">
        <v>0.461949214145336</v>
      </c>
      <c r="X863" s="19"/>
      <c r="Y863" s="19" t="n">
        <v>0.637177527408521</v>
      </c>
      <c r="Z863" s="19" t="n">
        <v>0.409947391766297</v>
      </c>
      <c r="AA863" s="19" t="n">
        <v>0.364222858823764</v>
      </c>
      <c r="AB863" s="19" t="n">
        <v>0.706404929574726</v>
      </c>
      <c r="AC863" s="19" t="n">
        <v>0.762713548252262</v>
      </c>
      <c r="AD863" s="19" t="n">
        <v>0.445245914182081</v>
      </c>
      <c r="AE863" s="19"/>
      <c r="AF863" s="19" t="n">
        <v>0.572804326145041</v>
      </c>
      <c r="AG863" s="19"/>
      <c r="AH863" s="19" t="n">
        <v>0.588318063582361</v>
      </c>
      <c r="AI863" s="19"/>
      <c r="AJ863" s="19" t="n">
        <v>0.64524793840461</v>
      </c>
      <c r="AK863" s="19" t="n">
        <v>0.5144384720535</v>
      </c>
      <c r="AL863" s="19" t="n">
        <v>0.578252483491107</v>
      </c>
    </row>
    <row r="864">
      <c r="B864" t="s">
        <v>87</v>
      </c>
      <c r="C864" s="19" t="n">
        <v>0.17666812262742</v>
      </c>
      <c r="D864" s="19" t="n">
        <v>0.0864962641415446</v>
      </c>
      <c r="E864" s="19" t="n">
        <v>0.278184289835097</v>
      </c>
      <c r="F864" s="19"/>
      <c r="G864" s="19" t="n">
        <v>0.0820846640585008</v>
      </c>
      <c r="H864" s="19" t="n">
        <v>0.0723735896864696</v>
      </c>
      <c r="I864" s="19" t="n">
        <v>0.0699980006844672</v>
      </c>
      <c r="J864" s="19" t="n">
        <v>0.0987472734181537</v>
      </c>
      <c r="K864" s="19" t="n">
        <v>0.178502931282737</v>
      </c>
      <c r="L864" s="19" t="n">
        <v>0.405704908211343</v>
      </c>
      <c r="M864" s="19"/>
      <c r="N864" s="19" t="n">
        <v>0.190609304806286</v>
      </c>
      <c r="O864" s="19" t="n">
        <v>0.24949312624811</v>
      </c>
      <c r="P864" s="19" t="n">
        <v>0.142436105193011</v>
      </c>
      <c r="Q864" s="19" t="n">
        <v>0.189397586586441</v>
      </c>
      <c r="R864" s="19" t="n">
        <v>0.0938100761881957</v>
      </c>
      <c r="S864" s="19"/>
      <c r="T864" s="19" t="n">
        <v>0.410081219916706</v>
      </c>
      <c r="U864" s="19" t="n">
        <v>0.121312381878743</v>
      </c>
      <c r="V864" s="19" t="n">
        <v>0.0473351010826998</v>
      </c>
      <c r="W864" s="19" t="n">
        <v>0.0212405950075205</v>
      </c>
      <c r="X864" s="19"/>
      <c r="Y864" s="19" t="n">
        <v>0.050675694275861</v>
      </c>
      <c r="Z864" s="19" t="n">
        <v>0</v>
      </c>
      <c r="AA864" s="19" t="n">
        <v>0.440663474272336</v>
      </c>
      <c r="AB864" s="19" t="n">
        <v>0.13764836777906</v>
      </c>
      <c r="AC864" s="19" t="n">
        <v>0.0920094369762752</v>
      </c>
      <c r="AD864" s="19" t="n">
        <v>0.281665906602962</v>
      </c>
      <c r="AE864" s="19"/>
      <c r="AF864" s="19" t="n">
        <v>0.151987295390383</v>
      </c>
      <c r="AG864" s="19"/>
      <c r="AH864" s="19" t="n">
        <v>0.161001079115356</v>
      </c>
      <c r="AI864" s="19"/>
      <c r="AJ864" s="19" t="n">
        <v>0.195177021149925</v>
      </c>
      <c r="AK864" s="19" t="n">
        <v>0.180026973032351</v>
      </c>
      <c r="AL864" s="19" t="n">
        <v>0.0749890434070387</v>
      </c>
    </row>
    <row r="865">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c r="AE865" s="19"/>
      <c r="AF865" s="19"/>
      <c r="AG865" s="19"/>
      <c r="AH865" s="19"/>
      <c r="AI865" s="19"/>
      <c r="AJ865" s="19"/>
      <c r="AK865" s="19"/>
      <c r="AL865" s="19"/>
    </row>
    <row r="866">
      <c r="B866" s="7" t="s">
        <v>357</v>
      </c>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c r="AE866" s="19"/>
      <c r="AF866" s="19"/>
      <c r="AG866" s="19"/>
      <c r="AH866" s="19"/>
      <c r="AI866" s="19"/>
      <c r="AJ866" s="19"/>
      <c r="AK866" s="19"/>
      <c r="AL866" s="19"/>
    </row>
    <row r="867">
      <c r="B867" s="26" t="s">
        <v>347</v>
      </c>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c r="AE867" s="19"/>
      <c r="AF867" s="19"/>
      <c r="AG867" s="19"/>
      <c r="AH867" s="19"/>
      <c r="AI867" s="19"/>
      <c r="AJ867" s="19"/>
      <c r="AK867" s="19"/>
      <c r="AL867" s="19"/>
    </row>
    <row r="868">
      <c r="B868" t="s">
        <v>356</v>
      </c>
      <c r="C868" s="19" t="n">
        <v>0.407803373716313</v>
      </c>
      <c r="D868" s="19" t="n">
        <v>0.420396401319639</v>
      </c>
      <c r="E868" s="19" t="n">
        <v>0.396632884960874</v>
      </c>
      <c r="F868" s="19"/>
      <c r="G868" s="19" t="n">
        <v>0.487681640287303</v>
      </c>
      <c r="H868" s="19" t="n">
        <v>0.53849736949683</v>
      </c>
      <c r="I868" s="19" t="n">
        <v>0.531319081821698</v>
      </c>
      <c r="J868" s="19" t="n">
        <v>0.447802869594932</v>
      </c>
      <c r="K868" s="19" t="n">
        <v>0.200938108979167</v>
      </c>
      <c r="L868" s="19" t="n">
        <v>0.286388910947973</v>
      </c>
      <c r="M868" s="19"/>
      <c r="N868" s="19" t="n">
        <v>0.561607508268557</v>
      </c>
      <c r="O868" s="19" t="n">
        <v>0.445519379734175</v>
      </c>
      <c r="P868" s="19" t="n">
        <v>0.427652827482024</v>
      </c>
      <c r="Q868" s="19" t="n">
        <v>0.234980952066926</v>
      </c>
      <c r="R868" s="19" t="n">
        <v>0.485004558661955</v>
      </c>
      <c r="S868" s="19"/>
      <c r="T868" s="19" t="n">
        <v>0.405650779825522</v>
      </c>
      <c r="U868" s="19" t="n">
        <v>0.328711391812594</v>
      </c>
      <c r="V868" s="19" t="n">
        <v>0.320589488805831</v>
      </c>
      <c r="W868" s="19" t="n">
        <v>0.583558214637575</v>
      </c>
      <c r="X868" s="19"/>
      <c r="Y868" s="19" t="n">
        <v>0.453359442006213</v>
      </c>
      <c r="Z868" s="19" t="n">
        <v>0.602490918352745</v>
      </c>
      <c r="AA868" s="19" t="n">
        <v>0.265684617912617</v>
      </c>
      <c r="AB868" s="19" t="n">
        <v>0.430397071890671</v>
      </c>
      <c r="AC868" s="19" t="n">
        <v>0.574019056539425</v>
      </c>
      <c r="AD868" s="19" t="n">
        <v>0.404068864539154</v>
      </c>
      <c r="AE868" s="19"/>
      <c r="AF868" s="19" t="n">
        <v>0.3864716108847</v>
      </c>
      <c r="AG868" s="19"/>
      <c r="AH868" s="19" t="n">
        <v>0.419864321282449</v>
      </c>
      <c r="AI868" s="19"/>
      <c r="AJ868" s="19" t="n">
        <v>0.249766210042574</v>
      </c>
      <c r="AK868" s="19" t="n">
        <v>0.494102986151578</v>
      </c>
      <c r="AL868" s="19" t="n">
        <v>0.357920740728893</v>
      </c>
    </row>
    <row r="869">
      <c r="B869" t="s">
        <v>345</v>
      </c>
      <c r="C869" s="19" t="n">
        <v>0.44659107128909</v>
      </c>
      <c r="D869" s="19" t="n">
        <v>0.482853310786733</v>
      </c>
      <c r="E869" s="19" t="n">
        <v>0.414425102046831</v>
      </c>
      <c r="F869" s="19"/>
      <c r="G869" s="19" t="n">
        <v>0.467383578699979</v>
      </c>
      <c r="H869" s="19" t="n">
        <v>0.393642889270309</v>
      </c>
      <c r="I869" s="19" t="n">
        <v>0.35972697095394</v>
      </c>
      <c r="J869" s="19" t="n">
        <v>0.425191661431078</v>
      </c>
      <c r="K869" s="19" t="n">
        <v>0.595951986191519</v>
      </c>
      <c r="L869" s="19" t="n">
        <v>0.447255430262041</v>
      </c>
      <c r="M869" s="19"/>
      <c r="N869" s="19" t="n">
        <v>0.438392491731443</v>
      </c>
      <c r="O869" s="19" t="n">
        <v>0.386846218076543</v>
      </c>
      <c r="P869" s="19" t="n">
        <v>0.378208428181723</v>
      </c>
      <c r="Q869" s="19" t="n">
        <v>0.586982210057667</v>
      </c>
      <c r="R869" s="19" t="n">
        <v>0.500706713750693</v>
      </c>
      <c r="S869" s="19"/>
      <c r="T869" s="19" t="n">
        <v>0.273522105503804</v>
      </c>
      <c r="U869" s="19" t="n">
        <v>0.522795527377194</v>
      </c>
      <c r="V869" s="19" t="n">
        <v>0.608209247802338</v>
      </c>
      <c r="W869" s="19" t="n">
        <v>0.38971381361606</v>
      </c>
      <c r="X869" s="19"/>
      <c r="Y869" s="19" t="n">
        <v>0.459644259963858</v>
      </c>
      <c r="Z869" s="19" t="n">
        <v>0.366000053703694</v>
      </c>
      <c r="AA869" s="19" t="n">
        <v>0.475428386122372</v>
      </c>
      <c r="AB869" s="19" t="n">
        <v>0.432025052035885</v>
      </c>
      <c r="AC869" s="19" t="n">
        <v>0.294593742728961</v>
      </c>
      <c r="AD869" s="19" t="n">
        <v>0.359881502343467</v>
      </c>
      <c r="AE869" s="19"/>
      <c r="AF869" s="19" t="n">
        <v>0.471709782209424</v>
      </c>
      <c r="AG869" s="19"/>
      <c r="AH869" s="19" t="n">
        <v>0.453910259338749</v>
      </c>
      <c r="AI869" s="19"/>
      <c r="AJ869" s="19" t="n">
        <v>0.613426548125991</v>
      </c>
      <c r="AK869" s="19" t="n">
        <v>0.358821486237994</v>
      </c>
      <c r="AL869" s="19" t="n">
        <v>0.483997800642555</v>
      </c>
    </row>
    <row r="870">
      <c r="B870" t="s">
        <v>87</v>
      </c>
      <c r="C870" s="19" t="n">
        <v>0.145605554994597</v>
      </c>
      <c r="D870" s="19" t="n">
        <v>0.0967502878936284</v>
      </c>
      <c r="E870" s="19" t="n">
        <v>0.188942012992295</v>
      </c>
      <c r="F870" s="19"/>
      <c r="G870" s="19" t="n">
        <v>0.0449347810127182</v>
      </c>
      <c r="H870" s="19" t="n">
        <v>0.0678597412328608</v>
      </c>
      <c r="I870" s="19" t="n">
        <v>0.108953947224362</v>
      </c>
      <c r="J870" s="19" t="n">
        <v>0.12700546897399</v>
      </c>
      <c r="K870" s="19" t="n">
        <v>0.203109904829314</v>
      </c>
      <c r="L870" s="19" t="n">
        <v>0.266355658789986</v>
      </c>
      <c r="M870" s="19"/>
      <c r="N870" s="19" t="n">
        <v>0</v>
      </c>
      <c r="O870" s="19" t="n">
        <v>0.167634402189282</v>
      </c>
      <c r="P870" s="19" t="n">
        <v>0.194138744336254</v>
      </c>
      <c r="Q870" s="19" t="n">
        <v>0.178036837875407</v>
      </c>
      <c r="R870" s="19" t="n">
        <v>0.0142887275873519</v>
      </c>
      <c r="S870" s="19"/>
      <c r="T870" s="19" t="n">
        <v>0.320827114670674</v>
      </c>
      <c r="U870" s="19" t="n">
        <v>0.148493080810212</v>
      </c>
      <c r="V870" s="19" t="n">
        <v>0.0712012633918314</v>
      </c>
      <c r="W870" s="19" t="n">
        <v>0.0267279717463651</v>
      </c>
      <c r="X870" s="19"/>
      <c r="Y870" s="19" t="n">
        <v>0.0869962980299291</v>
      </c>
      <c r="Z870" s="19" t="n">
        <v>0.0315090279435614</v>
      </c>
      <c r="AA870" s="19" t="n">
        <v>0.258886995965011</v>
      </c>
      <c r="AB870" s="19" t="n">
        <v>0.137577876073444</v>
      </c>
      <c r="AC870" s="19" t="n">
        <v>0.131387200731614</v>
      </c>
      <c r="AD870" s="19" t="n">
        <v>0.236049633117379</v>
      </c>
      <c r="AE870" s="19"/>
      <c r="AF870" s="19" t="n">
        <v>0.141818606905876</v>
      </c>
      <c r="AG870" s="19"/>
      <c r="AH870" s="19" t="n">
        <v>0.126225419378802</v>
      </c>
      <c r="AI870" s="19"/>
      <c r="AJ870" s="19" t="n">
        <v>0.136807241831435</v>
      </c>
      <c r="AK870" s="19" t="n">
        <v>0.147075527610428</v>
      </c>
      <c r="AL870" s="19" t="n">
        <v>0.158081458628552</v>
      </c>
    </row>
    <row r="871">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c r="AE871" s="19"/>
      <c r="AF871" s="19"/>
      <c r="AG871" s="19"/>
      <c r="AH871" s="19"/>
      <c r="AI871" s="19"/>
      <c r="AJ871" s="19"/>
      <c r="AK871" s="19"/>
      <c r="AL871" s="19"/>
    </row>
    <row r="872">
      <c r="B872" s="7" t="s">
        <v>359</v>
      </c>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c r="AE872" s="19"/>
      <c r="AF872" s="19"/>
      <c r="AG872" s="19"/>
      <c r="AH872" s="19"/>
      <c r="AI872" s="19"/>
      <c r="AJ872" s="19"/>
      <c r="AK872" s="19"/>
      <c r="AL872" s="19"/>
    </row>
    <row r="873">
      <c r="B873" s="26" t="s">
        <v>347</v>
      </c>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c r="AE873" s="19"/>
      <c r="AF873" s="19"/>
      <c r="AG873" s="19"/>
      <c r="AH873" s="19"/>
      <c r="AI873" s="19"/>
      <c r="AJ873" s="19"/>
      <c r="AK873" s="19"/>
      <c r="AL873" s="19"/>
    </row>
    <row r="874">
      <c r="B874" t="s">
        <v>358</v>
      </c>
      <c r="C874" s="19" t="n">
        <v>0.41983115597553</v>
      </c>
      <c r="D874" s="19" t="n">
        <v>0.52564323645431</v>
      </c>
      <c r="E874" s="19" t="n">
        <v>0.315193001170364</v>
      </c>
      <c r="F874" s="19"/>
      <c r="G874" s="19" t="n">
        <v>0.663416379793129</v>
      </c>
      <c r="H874" s="19" t="n">
        <v>0.489140970708792</v>
      </c>
      <c r="I874" s="19" t="n">
        <v>0.655475005741743</v>
      </c>
      <c r="J874" s="19" t="n">
        <v>0.493224262077851</v>
      </c>
      <c r="K874" s="19" t="n">
        <v>0.269606218727409</v>
      </c>
      <c r="L874" s="19" t="n">
        <v>0.220182661338773</v>
      </c>
      <c r="M874" s="19"/>
      <c r="N874" s="19" t="n">
        <v>0.591451383396292</v>
      </c>
      <c r="O874" s="19" t="n">
        <v>0.313925916515138</v>
      </c>
      <c r="P874" s="19" t="n">
        <v>0.417606929054509</v>
      </c>
      <c r="Q874" s="19" t="n">
        <v>0.35591142312325</v>
      </c>
      <c r="R874" s="19" t="n">
        <v>0.611857922967452</v>
      </c>
      <c r="S874" s="19"/>
      <c r="T874" s="19" t="n">
        <v>0.329387813142182</v>
      </c>
      <c r="U874" s="19" t="n">
        <v>0.383807975003746</v>
      </c>
      <c r="V874" s="19" t="n">
        <v>0.464302514221192</v>
      </c>
      <c r="W874" s="19" t="n">
        <v>0.510223826660026</v>
      </c>
      <c r="X874" s="19"/>
      <c r="Y874" s="19" t="n">
        <v>0.5272778694062</v>
      </c>
      <c r="Z874" s="19" t="n">
        <v>0.521168970640895</v>
      </c>
      <c r="AA874" s="19" t="n">
        <v>0.228845464109611</v>
      </c>
      <c r="AB874" s="19" t="n">
        <v>0.500532350463392</v>
      </c>
      <c r="AC874" s="19" t="n">
        <v>0.539630945176385</v>
      </c>
      <c r="AD874" s="19" t="n">
        <v>0.325155428653257</v>
      </c>
      <c r="AE874" s="19"/>
      <c r="AF874" s="19" t="n">
        <v>0.39999357917336</v>
      </c>
      <c r="AG874" s="19"/>
      <c r="AH874" s="19" t="n">
        <v>0.424292138776426</v>
      </c>
      <c r="AI874" s="19"/>
      <c r="AJ874" s="19" t="n">
        <v>0.176728241059236</v>
      </c>
      <c r="AK874" s="19" t="n">
        <v>0.524646837561959</v>
      </c>
      <c r="AL874" s="19" t="n">
        <v>0.401311130863376</v>
      </c>
    </row>
    <row r="875">
      <c r="B875" t="s">
        <v>345</v>
      </c>
      <c r="C875" s="19" t="n">
        <v>0.458123624295121</v>
      </c>
      <c r="D875" s="19" t="n">
        <v>0.442734248653406</v>
      </c>
      <c r="E875" s="19" t="n">
        <v>0.473342263447344</v>
      </c>
      <c r="F875" s="19"/>
      <c r="G875" s="19" t="n">
        <v>0.336583620206871</v>
      </c>
      <c r="H875" s="19" t="n">
        <v>0.352303247327733</v>
      </c>
      <c r="I875" s="19" t="n">
        <v>0.294783216887554</v>
      </c>
      <c r="J875" s="19" t="n">
        <v>0.392551517631631</v>
      </c>
      <c r="K875" s="19" t="n">
        <v>0.599965916210996</v>
      </c>
      <c r="L875" s="19" t="n">
        <v>0.606352391206836</v>
      </c>
      <c r="M875" s="19"/>
      <c r="N875" s="19" t="n">
        <v>0.0742379240031749</v>
      </c>
      <c r="O875" s="19" t="n">
        <v>0.591147409411882</v>
      </c>
      <c r="P875" s="19" t="n">
        <v>0.473990825838139</v>
      </c>
      <c r="Q875" s="19" t="n">
        <v>0.474903273444576</v>
      </c>
      <c r="R875" s="19" t="n">
        <v>0.321128253027343</v>
      </c>
      <c r="S875" s="19"/>
      <c r="T875" s="19" t="n">
        <v>0.356488863055748</v>
      </c>
      <c r="U875" s="19" t="n">
        <v>0.490623277594133</v>
      </c>
      <c r="V875" s="19" t="n">
        <v>0.478909670533373</v>
      </c>
      <c r="W875" s="19" t="n">
        <v>0.43909453048078</v>
      </c>
      <c r="X875" s="19"/>
      <c r="Y875" s="19" t="n">
        <v>0.36324739128129</v>
      </c>
      <c r="Z875" s="19" t="n">
        <v>0.34708259103426</v>
      </c>
      <c r="AA875" s="19" t="n">
        <v>0.614699472594232</v>
      </c>
      <c r="AB875" s="19" t="n">
        <v>0.383353857328591</v>
      </c>
      <c r="AC875" s="19" t="n">
        <v>0.460369054823615</v>
      </c>
      <c r="AD875" s="19" t="n">
        <v>0.674844571346743</v>
      </c>
      <c r="AE875" s="19"/>
      <c r="AF875" s="19" t="n">
        <v>0.496894557717925</v>
      </c>
      <c r="AG875" s="19"/>
      <c r="AH875" s="19" t="n">
        <v>0.459227296371972</v>
      </c>
      <c r="AI875" s="19"/>
      <c r="AJ875" s="19" t="n">
        <v>0.666644907687277</v>
      </c>
      <c r="AK875" s="19" t="n">
        <v>0.362085472379247</v>
      </c>
      <c r="AL875" s="19" t="n">
        <v>0.523097913165436</v>
      </c>
    </row>
    <row r="876">
      <c r="B876" t="s">
        <v>87</v>
      </c>
      <c r="C876" s="19" t="n">
        <v>0.122045219729349</v>
      </c>
      <c r="D876" s="19" t="n">
        <v>0.0316225148922836</v>
      </c>
      <c r="E876" s="19" t="n">
        <v>0.211464735382292</v>
      </c>
      <c r="F876" s="19"/>
      <c r="G876" s="19" t="n">
        <v>0</v>
      </c>
      <c r="H876" s="19" t="n">
        <v>0.158555781963475</v>
      </c>
      <c r="I876" s="19" t="n">
        <v>0.0497417773707028</v>
      </c>
      <c r="J876" s="19" t="n">
        <v>0.114224220290517</v>
      </c>
      <c r="K876" s="19" t="n">
        <v>0.130427865061595</v>
      </c>
      <c r="L876" s="19" t="n">
        <v>0.173464947454391</v>
      </c>
      <c r="M876" s="19"/>
      <c r="N876" s="19" t="n">
        <v>0.334310692600533</v>
      </c>
      <c r="O876" s="19" t="n">
        <v>0.0949266740729801</v>
      </c>
      <c r="P876" s="19" t="n">
        <v>0.108402245107352</v>
      </c>
      <c r="Q876" s="19" t="n">
        <v>0.169185303432174</v>
      </c>
      <c r="R876" s="19" t="n">
        <v>0.0670138240052049</v>
      </c>
      <c r="S876" s="19"/>
      <c r="T876" s="19" t="n">
        <v>0.31412332380207</v>
      </c>
      <c r="U876" s="19" t="n">
        <v>0.125568747402122</v>
      </c>
      <c r="V876" s="19" t="n">
        <v>0.0567878152454349</v>
      </c>
      <c r="W876" s="19" t="n">
        <v>0.0506816428591942</v>
      </c>
      <c r="X876" s="19"/>
      <c r="Y876" s="19" t="n">
        <v>0.10947473931251</v>
      </c>
      <c r="Z876" s="19" t="n">
        <v>0.131748438324845</v>
      </c>
      <c r="AA876" s="19" t="n">
        <v>0.156455063296157</v>
      </c>
      <c r="AB876" s="19" t="n">
        <v>0.116113792208017</v>
      </c>
      <c r="AC876" s="19" t="n">
        <v>0</v>
      </c>
      <c r="AD876" s="19" t="n">
        <v>0</v>
      </c>
      <c r="AE876" s="19"/>
      <c r="AF876" s="19" t="n">
        <v>0.103111863108715</v>
      </c>
      <c r="AG876" s="19"/>
      <c r="AH876" s="19" t="n">
        <v>0.116480564851602</v>
      </c>
      <c r="AI876" s="19"/>
      <c r="AJ876" s="19" t="n">
        <v>0.156626851253487</v>
      </c>
      <c r="AK876" s="19" t="n">
        <v>0.113267690058793</v>
      </c>
      <c r="AL876" s="19" t="n">
        <v>0.0755909559711879</v>
      </c>
    </row>
    <row r="877">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c r="AE877" s="19"/>
      <c r="AF877" s="19"/>
      <c r="AG877" s="19"/>
      <c r="AH877" s="19"/>
      <c r="AI877" s="19"/>
      <c r="AJ877" s="19"/>
      <c r="AK877" s="19"/>
      <c r="AL877" s="19"/>
    </row>
    <row r="878">
      <c r="B878" s="7" t="s">
        <v>361</v>
      </c>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c r="AE878" s="19"/>
      <c r="AF878" s="19"/>
      <c r="AG878" s="19"/>
      <c r="AH878" s="19"/>
      <c r="AI878" s="19"/>
      <c r="AJ878" s="19"/>
      <c r="AK878" s="19"/>
      <c r="AL878" s="19"/>
    </row>
    <row r="879">
      <c r="B879" s="26" t="s">
        <v>347</v>
      </c>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c r="AE879" s="19"/>
      <c r="AF879" s="19"/>
      <c r="AG879" s="19"/>
      <c r="AH879" s="19"/>
      <c r="AI879" s="19"/>
      <c r="AJ879" s="19"/>
      <c r="AK879" s="19"/>
      <c r="AL879" s="19"/>
    </row>
    <row r="880">
      <c r="B880" t="s">
        <v>360</v>
      </c>
      <c r="C880" s="19" t="n">
        <v>0.464386942913732</v>
      </c>
      <c r="D880" s="19" t="n">
        <v>0.48618552543161</v>
      </c>
      <c r="E880" s="19" t="n">
        <v>0.446017113861622</v>
      </c>
      <c r="F880" s="19"/>
      <c r="G880" s="19" t="n">
        <v>0.571209680412515</v>
      </c>
      <c r="H880" s="19" t="n">
        <v>0.508372743018475</v>
      </c>
      <c r="I880" s="19" t="n">
        <v>0.525381533653263</v>
      </c>
      <c r="J880" s="19" t="n">
        <v>0.590085472853771</v>
      </c>
      <c r="K880" s="19" t="n">
        <v>0.335681871194617</v>
      </c>
      <c r="L880" s="19" t="n">
        <v>0.32563397334715</v>
      </c>
      <c r="M880" s="19"/>
      <c r="N880" s="19" t="n">
        <v>0.67301543186005</v>
      </c>
      <c r="O880" s="19" t="n">
        <v>0.519371963512158</v>
      </c>
      <c r="P880" s="19" t="n">
        <v>0.322561872531088</v>
      </c>
      <c r="Q880" s="19" t="n">
        <v>0.401416782703114</v>
      </c>
      <c r="R880" s="19" t="n">
        <v>0.537315185114547</v>
      </c>
      <c r="S880" s="19"/>
      <c r="T880" s="19" t="n">
        <v>0.492377116989336</v>
      </c>
      <c r="U880" s="19" t="n">
        <v>0.421383030253034</v>
      </c>
      <c r="V880" s="19" t="n">
        <v>0.438115096907843</v>
      </c>
      <c r="W880" s="19" t="n">
        <v>0.543786468699055</v>
      </c>
      <c r="X880" s="19"/>
      <c r="Y880" s="19" t="n">
        <v>0.571608350543167</v>
      </c>
      <c r="Z880" s="19" t="n">
        <v>0.35611635084366</v>
      </c>
      <c r="AA880" s="19" t="n">
        <v>0.304083842308817</v>
      </c>
      <c r="AB880" s="19" t="n">
        <v>0.399369152394466</v>
      </c>
      <c r="AC880" s="19" t="n">
        <v>0.550756436519572</v>
      </c>
      <c r="AD880" s="19" t="n">
        <v>0.719249773577588</v>
      </c>
      <c r="AE880" s="19"/>
      <c r="AF880" s="19" t="n">
        <v>0.43358187246441</v>
      </c>
      <c r="AG880" s="19"/>
      <c r="AH880" s="19" t="n">
        <v>0.462764185195411</v>
      </c>
      <c r="AI880" s="19"/>
      <c r="AJ880" s="19" t="n">
        <v>0.360568248722992</v>
      </c>
      <c r="AK880" s="19" t="n">
        <v>0.533615512958498</v>
      </c>
      <c r="AL880" s="19" t="n">
        <v>0.431553849539895</v>
      </c>
    </row>
    <row r="881">
      <c r="B881" t="s">
        <v>345</v>
      </c>
      <c r="C881" s="19" t="n">
        <v>0.421437519222515</v>
      </c>
      <c r="D881" s="19" t="n">
        <v>0.381455326025051</v>
      </c>
      <c r="E881" s="19" t="n">
        <v>0.455130813433893</v>
      </c>
      <c r="F881" s="19"/>
      <c r="G881" s="19" t="n">
        <v>0.315377559230825</v>
      </c>
      <c r="H881" s="19" t="n">
        <v>0.468451154332813</v>
      </c>
      <c r="I881" s="19" t="n">
        <v>0.449515575175063</v>
      </c>
      <c r="J881" s="19" t="n">
        <v>0.327922639972119</v>
      </c>
      <c r="K881" s="19" t="n">
        <v>0.451678114860474</v>
      </c>
      <c r="L881" s="19" t="n">
        <v>0.475927101935859</v>
      </c>
      <c r="M881" s="19"/>
      <c r="N881" s="19" t="n">
        <v>0.256882978448183</v>
      </c>
      <c r="O881" s="19" t="n">
        <v>0.400607492199254</v>
      </c>
      <c r="P881" s="19" t="n">
        <v>0.473037310188481</v>
      </c>
      <c r="Q881" s="19" t="n">
        <v>0.426615167504279</v>
      </c>
      <c r="R881" s="19" t="n">
        <v>0.449694473373817</v>
      </c>
      <c r="S881" s="19"/>
      <c r="T881" s="19" t="n">
        <v>0.317859444289572</v>
      </c>
      <c r="U881" s="19" t="n">
        <v>0.414997628772858</v>
      </c>
      <c r="V881" s="19" t="n">
        <v>0.492012132817366</v>
      </c>
      <c r="W881" s="19" t="n">
        <v>0.410043903309826</v>
      </c>
      <c r="X881" s="19"/>
      <c r="Y881" s="19" t="n">
        <v>0.379873748749102</v>
      </c>
      <c r="Z881" s="19" t="n">
        <v>0.557847044890108</v>
      </c>
      <c r="AA881" s="19" t="n">
        <v>0.490725377774118</v>
      </c>
      <c r="AB881" s="19" t="n">
        <v>0.435484032105764</v>
      </c>
      <c r="AC881" s="19" t="n">
        <v>0.301531239200538</v>
      </c>
      <c r="AD881" s="19" t="n">
        <v>0.280750226422412</v>
      </c>
      <c r="AE881" s="19"/>
      <c r="AF881" s="19" t="n">
        <v>0.43000457798638</v>
      </c>
      <c r="AG881" s="19"/>
      <c r="AH881" s="19" t="n">
        <v>0.434929936005675</v>
      </c>
      <c r="AI881" s="19"/>
      <c r="AJ881" s="19" t="n">
        <v>0.517764522984052</v>
      </c>
      <c r="AK881" s="19" t="n">
        <v>0.380833913425611</v>
      </c>
      <c r="AL881" s="19" t="n">
        <v>0.315591139078666</v>
      </c>
    </row>
    <row r="882">
      <c r="B882" t="s">
        <v>87</v>
      </c>
      <c r="C882" s="19" t="n">
        <v>0.114175537863753</v>
      </c>
      <c r="D882" s="19" t="n">
        <v>0.132359148543339</v>
      </c>
      <c r="E882" s="19" t="n">
        <v>0.0988520727044846</v>
      </c>
      <c r="F882" s="19"/>
      <c r="G882" s="19" t="n">
        <v>0.11341276035666</v>
      </c>
      <c r="H882" s="19" t="n">
        <v>0.0231761026487125</v>
      </c>
      <c r="I882" s="19" t="n">
        <v>0.0251028911716733</v>
      </c>
      <c r="J882" s="19" t="n">
        <v>0.0819918871741106</v>
      </c>
      <c r="K882" s="19" t="n">
        <v>0.212640013944909</v>
      </c>
      <c r="L882" s="19" t="n">
        <v>0.198438924716991</v>
      </c>
      <c r="M882" s="19"/>
      <c r="N882" s="19" t="n">
        <v>0.0701015896917669</v>
      </c>
      <c r="O882" s="19" t="n">
        <v>0.0800205442885888</v>
      </c>
      <c r="P882" s="19" t="n">
        <v>0.204400817280431</v>
      </c>
      <c r="Q882" s="19" t="n">
        <v>0.171968049792607</v>
      </c>
      <c r="R882" s="19" t="n">
        <v>0.0129903415116352</v>
      </c>
      <c r="S882" s="19"/>
      <c r="T882" s="19" t="n">
        <v>0.189763438721092</v>
      </c>
      <c r="U882" s="19" t="n">
        <v>0.163619340974108</v>
      </c>
      <c r="V882" s="19" t="n">
        <v>0.0698727702747912</v>
      </c>
      <c r="W882" s="19" t="n">
        <v>0.0461696279911188</v>
      </c>
      <c r="X882" s="19"/>
      <c r="Y882" s="19" t="n">
        <v>0.0485179007077315</v>
      </c>
      <c r="Z882" s="19" t="n">
        <v>0.0860366042662327</v>
      </c>
      <c r="AA882" s="19" t="n">
        <v>0.205190779917064</v>
      </c>
      <c r="AB882" s="19" t="n">
        <v>0.16514681549977</v>
      </c>
      <c r="AC882" s="19" t="n">
        <v>0.147712324279889</v>
      </c>
      <c r="AD882" s="19" t="n">
        <v>0</v>
      </c>
      <c r="AE882" s="19"/>
      <c r="AF882" s="19" t="n">
        <v>0.13641354954921</v>
      </c>
      <c r="AG882" s="19"/>
      <c r="AH882" s="19" t="n">
        <v>0.102305878798914</v>
      </c>
      <c r="AI882" s="19"/>
      <c r="AJ882" s="19" t="n">
        <v>0.121667228292956</v>
      </c>
      <c r="AK882" s="19" t="n">
        <v>0.0855505736158912</v>
      </c>
      <c r="AL882" s="19" t="n">
        <v>0.252855011381439</v>
      </c>
    </row>
    <row r="883">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c r="AE883" s="19"/>
      <c r="AF883" s="19"/>
      <c r="AG883" s="19"/>
      <c r="AH883" s="19"/>
      <c r="AI883" s="19"/>
      <c r="AJ883" s="19"/>
      <c r="AK883" s="19"/>
      <c r="AL883" s="19"/>
    </row>
    <row r="884">
      <c r="B884" s="7" t="s">
        <v>363</v>
      </c>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c r="AE884" s="19"/>
      <c r="AF884" s="19"/>
      <c r="AG884" s="19"/>
      <c r="AH884" s="19"/>
      <c r="AI884" s="19"/>
      <c r="AJ884" s="19"/>
      <c r="AK884" s="19"/>
      <c r="AL884" s="19"/>
    </row>
    <row r="885">
      <c r="B885" s="26" t="s">
        <v>347</v>
      </c>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c r="AE885" s="19"/>
      <c r="AF885" s="19"/>
      <c r="AG885" s="19"/>
      <c r="AH885" s="19"/>
      <c r="AI885" s="19"/>
      <c r="AJ885" s="19"/>
      <c r="AK885" s="19"/>
      <c r="AL885" s="19"/>
    </row>
    <row r="886">
      <c r="B886" t="s">
        <v>362</v>
      </c>
      <c r="C886" s="19" t="n">
        <v>0.540662744647999</v>
      </c>
      <c r="D886" s="19" t="n">
        <v>0.644001127611798</v>
      </c>
      <c r="E886" s="19" t="n">
        <v>0.436989473162143</v>
      </c>
      <c r="F886" s="19"/>
      <c r="G886" s="19" t="n">
        <v>0.509131875337941</v>
      </c>
      <c r="H886" s="19" t="n">
        <v>0.715201188905187</v>
      </c>
      <c r="I886" s="19" t="n">
        <v>0.675935514290703</v>
      </c>
      <c r="J886" s="19" t="n">
        <v>0.683465732106239</v>
      </c>
      <c r="K886" s="19" t="n">
        <v>0.392723044679193</v>
      </c>
      <c r="L886" s="19" t="n">
        <v>0.364841528764097</v>
      </c>
      <c r="M886" s="19"/>
      <c r="N886" s="19" t="n">
        <v>0.616125126695436</v>
      </c>
      <c r="O886" s="19" t="n">
        <v>0.569270842021116</v>
      </c>
      <c r="P886" s="19" t="n">
        <v>0.403279304739133</v>
      </c>
      <c r="Q886" s="19" t="n">
        <v>0.626723471483321</v>
      </c>
      <c r="R886" s="19" t="n">
        <v>0.532637429892138</v>
      </c>
      <c r="S886" s="19"/>
      <c r="T886" s="19" t="n">
        <v>0.462074063012682</v>
      </c>
      <c r="U886" s="19" t="n">
        <v>0.497920071950233</v>
      </c>
      <c r="V886" s="19" t="n">
        <v>0.57470997860345</v>
      </c>
      <c r="W886" s="19" t="n">
        <v>0.596637588954828</v>
      </c>
      <c r="X886" s="19"/>
      <c r="Y886" s="19" t="n">
        <v>0.650617528739197</v>
      </c>
      <c r="Z886" s="19" t="n">
        <v>0.336747870690492</v>
      </c>
      <c r="AA886" s="19" t="n">
        <v>0.35354993534087</v>
      </c>
      <c r="AB886" s="19" t="n">
        <v>0.561391207922198</v>
      </c>
      <c r="AC886" s="19" t="n">
        <v>0.6275767222367</v>
      </c>
      <c r="AD886" s="19" t="n">
        <v>0.825320071798466</v>
      </c>
      <c r="AE886" s="19"/>
      <c r="AF886" s="19" t="n">
        <v>0.552121156357037</v>
      </c>
      <c r="AG886" s="19"/>
      <c r="AH886" s="19" t="n">
        <v>0.548426610519118</v>
      </c>
      <c r="AI886" s="19"/>
      <c r="AJ886" s="19" t="n">
        <v>0.491658080163006</v>
      </c>
      <c r="AK886" s="19" t="n">
        <v>0.591199787079686</v>
      </c>
      <c r="AL886" s="19" t="n">
        <v>0.406224457126165</v>
      </c>
    </row>
    <row r="887">
      <c r="B887" t="s">
        <v>345</v>
      </c>
      <c r="C887" s="19" t="n">
        <v>0.302265402819279</v>
      </c>
      <c r="D887" s="19" t="n">
        <v>0.204852176654423</v>
      </c>
      <c r="E887" s="19" t="n">
        <v>0.408138851222705</v>
      </c>
      <c r="F887" s="19"/>
      <c r="G887" s="19" t="n">
        <v>0.349581096924152</v>
      </c>
      <c r="H887" s="19" t="n">
        <v>0.200060638368118</v>
      </c>
      <c r="I887" s="19" t="n">
        <v>0.244381756175433</v>
      </c>
      <c r="J887" s="19" t="n">
        <v>0.278606177374837</v>
      </c>
      <c r="K887" s="19" t="n">
        <v>0.381343436455547</v>
      </c>
      <c r="L887" s="19" t="n">
        <v>0.35674558167173</v>
      </c>
      <c r="M887" s="19"/>
      <c r="N887" s="19" t="n">
        <v>0.105731718910661</v>
      </c>
      <c r="O887" s="19" t="n">
        <v>0.243422063002477</v>
      </c>
      <c r="P887" s="19" t="n">
        <v>0.414754405522086</v>
      </c>
      <c r="Q887" s="19" t="n">
        <v>0.28551961465962</v>
      </c>
      <c r="R887" s="19" t="n">
        <v>0.378354640732107</v>
      </c>
      <c r="S887" s="19"/>
      <c r="T887" s="19" t="n">
        <v>0.214250319420382</v>
      </c>
      <c r="U887" s="19" t="n">
        <v>0.28762412633749</v>
      </c>
      <c r="V887" s="19" t="n">
        <v>0.274590524124816</v>
      </c>
      <c r="W887" s="19" t="n">
        <v>0.362627738187244</v>
      </c>
      <c r="X887" s="19"/>
      <c r="Y887" s="19" t="n">
        <v>0.302387361603211</v>
      </c>
      <c r="Z887" s="19" t="n">
        <v>0.303487688669237</v>
      </c>
      <c r="AA887" s="19" t="n">
        <v>0.353377595832379</v>
      </c>
      <c r="AB887" s="19" t="n">
        <v>0.287906664618126</v>
      </c>
      <c r="AC887" s="19" t="n">
        <v>0.241760646489423</v>
      </c>
      <c r="AD887" s="19" t="n">
        <v>0.0763070220271482</v>
      </c>
      <c r="AE887" s="19"/>
      <c r="AF887" s="19" t="n">
        <v>0.305156594054519</v>
      </c>
      <c r="AG887" s="19"/>
      <c r="AH887" s="19" t="n">
        <v>0.302194487495135</v>
      </c>
      <c r="AI887" s="19"/>
      <c r="AJ887" s="19" t="n">
        <v>0.375866909053336</v>
      </c>
      <c r="AK887" s="19" t="n">
        <v>0.257952914279634</v>
      </c>
      <c r="AL887" s="19" t="n">
        <v>0.332077848131558</v>
      </c>
    </row>
    <row r="888">
      <c r="B888" t="s">
        <v>87</v>
      </c>
      <c r="C888" s="19" t="n">
        <v>0.157071852532722</v>
      </c>
      <c r="D888" s="19" t="n">
        <v>0.151146695733779</v>
      </c>
      <c r="E888" s="19" t="n">
        <v>0.154871675615152</v>
      </c>
      <c r="F888" s="19"/>
      <c r="G888" s="19" t="n">
        <v>0.141287027737907</v>
      </c>
      <c r="H888" s="19" t="n">
        <v>0.084738172726695</v>
      </c>
      <c r="I888" s="19" t="n">
        <v>0.0796827295338641</v>
      </c>
      <c r="J888" s="19" t="n">
        <v>0.0379280905189246</v>
      </c>
      <c r="K888" s="19" t="n">
        <v>0.22593351886526</v>
      </c>
      <c r="L888" s="19" t="n">
        <v>0.278412889564173</v>
      </c>
      <c r="M888" s="19"/>
      <c r="N888" s="19" t="n">
        <v>0.278143154393903</v>
      </c>
      <c r="O888" s="19" t="n">
        <v>0.187307094976408</v>
      </c>
      <c r="P888" s="19" t="n">
        <v>0.181966289738781</v>
      </c>
      <c r="Q888" s="19" t="n">
        <v>0.0877569138570592</v>
      </c>
      <c r="R888" s="19" t="n">
        <v>0.0890079293757554</v>
      </c>
      <c r="S888" s="19"/>
      <c r="T888" s="19" t="n">
        <v>0.323675617566936</v>
      </c>
      <c r="U888" s="19" t="n">
        <v>0.214455801712277</v>
      </c>
      <c r="V888" s="19" t="n">
        <v>0.150699497271734</v>
      </c>
      <c r="W888" s="19" t="n">
        <v>0.0407346728579282</v>
      </c>
      <c r="X888" s="19"/>
      <c r="Y888" s="19" t="n">
        <v>0.0469951096575924</v>
      </c>
      <c r="Z888" s="19" t="n">
        <v>0.359764440640272</v>
      </c>
      <c r="AA888" s="19" t="n">
        <v>0.293072468826751</v>
      </c>
      <c r="AB888" s="19" t="n">
        <v>0.150702127459677</v>
      </c>
      <c r="AC888" s="19" t="n">
        <v>0.130662631273877</v>
      </c>
      <c r="AD888" s="19" t="n">
        <v>0.0983729061743858</v>
      </c>
      <c r="AE888" s="19"/>
      <c r="AF888" s="19" t="n">
        <v>0.142722249588445</v>
      </c>
      <c r="AG888" s="19"/>
      <c r="AH888" s="19" t="n">
        <v>0.149378901985747</v>
      </c>
      <c r="AI888" s="19"/>
      <c r="AJ888" s="19" t="n">
        <v>0.132475010783658</v>
      </c>
      <c r="AK888" s="19" t="n">
        <v>0.15084729864068</v>
      </c>
      <c r="AL888" s="19" t="n">
        <v>0.261697694742277</v>
      </c>
    </row>
    <row r="88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c r="AE889" s="19"/>
      <c r="AF889" s="19"/>
      <c r="AG889" s="19"/>
      <c r="AH889" s="19"/>
      <c r="AI889" s="19"/>
      <c r="AJ889" s="19"/>
      <c r="AK889" s="19"/>
      <c r="AL889" s="19"/>
    </row>
    <row r="890">
      <c r="B890" s="7" t="s">
        <v>365</v>
      </c>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c r="AE890" s="19"/>
      <c r="AF890" s="19"/>
      <c r="AG890" s="19"/>
      <c r="AH890" s="19"/>
      <c r="AI890" s="19"/>
      <c r="AJ890" s="19"/>
      <c r="AK890" s="19"/>
      <c r="AL890" s="19"/>
    </row>
    <row r="891">
      <c r="B891" s="26" t="s">
        <v>347</v>
      </c>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c r="AE891" s="19"/>
      <c r="AF891" s="19"/>
      <c r="AG891" s="19"/>
      <c r="AH891" s="19"/>
      <c r="AI891" s="19"/>
      <c r="AJ891" s="19"/>
      <c r="AK891" s="19"/>
      <c r="AL891" s="19"/>
    </row>
    <row r="892">
      <c r="B892" t="s">
        <v>364</v>
      </c>
      <c r="C892" s="19" t="n">
        <v>0.621463070201809</v>
      </c>
      <c r="D892" s="19" t="n">
        <v>0.634443725173425</v>
      </c>
      <c r="E892" s="19" t="n">
        <v>0.604277815228368</v>
      </c>
      <c r="F892" s="19"/>
      <c r="G892" s="19" t="n">
        <v>0.700597217526553</v>
      </c>
      <c r="H892" s="19" t="n">
        <v>0.657792192743937</v>
      </c>
      <c r="I892" s="19" t="n">
        <v>0.644563287385554</v>
      </c>
      <c r="J892" s="19" t="n">
        <v>0.524731418848704</v>
      </c>
      <c r="K892" s="19" t="n">
        <v>0.671450638643653</v>
      </c>
      <c r="L892" s="19" t="n">
        <v>0.586661759050344</v>
      </c>
      <c r="M892" s="19"/>
      <c r="N892" s="19" t="n">
        <v>0.573275204183545</v>
      </c>
      <c r="O892" s="19" t="n">
        <v>0.617626059434394</v>
      </c>
      <c r="P892" s="19" t="n">
        <v>0.556972087543686</v>
      </c>
      <c r="Q892" s="19" t="n">
        <v>0.67913518988202</v>
      </c>
      <c r="R892" s="19" t="n">
        <v>0.710650143488123</v>
      </c>
      <c r="S892" s="19"/>
      <c r="T892" s="19" t="n">
        <v>0.720870847719747</v>
      </c>
      <c r="U892" s="19" t="n">
        <v>0.696911173432169</v>
      </c>
      <c r="V892" s="19" t="n">
        <v>0.621617928296167</v>
      </c>
      <c r="W892" s="19" t="n">
        <v>0.591392187110971</v>
      </c>
      <c r="X892" s="19"/>
      <c r="Y892" s="19" t="n">
        <v>0.620164542286374</v>
      </c>
      <c r="Z892" s="19" t="n">
        <v>0.658333735770803</v>
      </c>
      <c r="AA892" s="19" t="n">
        <v>0.627254185676962</v>
      </c>
      <c r="AB892" s="19" t="n">
        <v>0.493248352388973</v>
      </c>
      <c r="AC892" s="19" t="n">
        <v>0.541027418816023</v>
      </c>
      <c r="AD892" s="19" t="n">
        <v>0.850082570953687</v>
      </c>
      <c r="AE892" s="19"/>
      <c r="AF892" s="19" t="n">
        <v>0.608213510956074</v>
      </c>
      <c r="AG892" s="19"/>
      <c r="AH892" s="19" t="n">
        <v>0.641337681442027</v>
      </c>
      <c r="AI892" s="19"/>
      <c r="AJ892" s="19" t="n">
        <v>0.573384751985678</v>
      </c>
      <c r="AK892" s="19" t="n">
        <v>0.638931915233624</v>
      </c>
      <c r="AL892" s="19" t="n">
        <v>0.699530535276355</v>
      </c>
    </row>
    <row r="893">
      <c r="B893" t="s">
        <v>345</v>
      </c>
      <c r="C893" s="19" t="n">
        <v>0.241746377208604</v>
      </c>
      <c r="D893" s="19" t="n">
        <v>0.187701839918392</v>
      </c>
      <c r="E893" s="19" t="n">
        <v>0.313296630665373</v>
      </c>
      <c r="F893" s="19"/>
      <c r="G893" s="19" t="n">
        <v>0.207241710931747</v>
      </c>
      <c r="H893" s="19" t="n">
        <v>0.186138860803411</v>
      </c>
      <c r="I893" s="19" t="n">
        <v>0.206856936188375</v>
      </c>
      <c r="J893" s="19" t="n">
        <v>0.388612921526973</v>
      </c>
      <c r="K893" s="19" t="n">
        <v>0.271965977307881</v>
      </c>
      <c r="L893" s="19" t="n">
        <v>0.198831837188717</v>
      </c>
      <c r="M893" s="19"/>
      <c r="N893" s="19" t="n">
        <v>0.237921434394754</v>
      </c>
      <c r="O893" s="19" t="n">
        <v>0.255714123025828</v>
      </c>
      <c r="P893" s="19" t="n">
        <v>0.208474165346434</v>
      </c>
      <c r="Q893" s="19" t="n">
        <v>0.286986691711586</v>
      </c>
      <c r="R893" s="19" t="n">
        <v>0.240488067682129</v>
      </c>
      <c r="S893" s="19"/>
      <c r="T893" s="19" t="n">
        <v>0.196898631045263</v>
      </c>
      <c r="U893" s="19" t="n">
        <v>0.203744808808876</v>
      </c>
      <c r="V893" s="19" t="n">
        <v>0.235797033179547</v>
      </c>
      <c r="W893" s="19" t="n">
        <v>0.296151134525284</v>
      </c>
      <c r="X893" s="19"/>
      <c r="Y893" s="19" t="n">
        <v>0.276265729740359</v>
      </c>
      <c r="Z893" s="19" t="n">
        <v>0.314215345062321</v>
      </c>
      <c r="AA893" s="19" t="n">
        <v>0.195188939234431</v>
      </c>
      <c r="AB893" s="19" t="n">
        <v>0.274325945893548</v>
      </c>
      <c r="AC893" s="19" t="n">
        <v>0.406200332273005</v>
      </c>
      <c r="AD893" s="19" t="n">
        <v>0</v>
      </c>
      <c r="AE893" s="19"/>
      <c r="AF893" s="19" t="n">
        <v>0.249780274388456</v>
      </c>
      <c r="AG893" s="19"/>
      <c r="AH893" s="19" t="n">
        <v>0.247198291915451</v>
      </c>
      <c r="AI893" s="19"/>
      <c r="AJ893" s="19" t="n">
        <v>0.292025413421725</v>
      </c>
      <c r="AK893" s="19" t="n">
        <v>0.206013321685573</v>
      </c>
      <c r="AL893" s="19" t="n">
        <v>0.28437965594449</v>
      </c>
    </row>
    <row r="894">
      <c r="B894" t="s">
        <v>87</v>
      </c>
      <c r="C894" s="19" t="n">
        <v>0.136790552589587</v>
      </c>
      <c r="D894" s="19" t="n">
        <v>0.177854434908183</v>
      </c>
      <c r="E894" s="19" t="n">
        <v>0.0824255541062591</v>
      </c>
      <c r="F894" s="19"/>
      <c r="G894" s="19" t="n">
        <v>0.0921610715417003</v>
      </c>
      <c r="H894" s="19" t="n">
        <v>0.156068946452652</v>
      </c>
      <c r="I894" s="19" t="n">
        <v>0.148579776426071</v>
      </c>
      <c r="J894" s="19" t="n">
        <v>0.0866556596243226</v>
      </c>
      <c r="K894" s="19" t="n">
        <v>0.056583384048466</v>
      </c>
      <c r="L894" s="19" t="n">
        <v>0.214506403760939</v>
      </c>
      <c r="M894" s="19"/>
      <c r="N894" s="19" t="n">
        <v>0.188803361421701</v>
      </c>
      <c r="O894" s="19" t="n">
        <v>0.126659817539779</v>
      </c>
      <c r="P894" s="19" t="n">
        <v>0.23455374710988</v>
      </c>
      <c r="Q894" s="19" t="n">
        <v>0.0338781184063938</v>
      </c>
      <c r="R894" s="19" t="n">
        <v>0.0488617888297483</v>
      </c>
      <c r="S894" s="19"/>
      <c r="T894" s="19" t="n">
        <v>0.0822305212349908</v>
      </c>
      <c r="U894" s="19" t="n">
        <v>0.099344017758955</v>
      </c>
      <c r="V894" s="19" t="n">
        <v>0.142585038524286</v>
      </c>
      <c r="W894" s="19" t="n">
        <v>0.112456678363744</v>
      </c>
      <c r="X894" s="19"/>
      <c r="Y894" s="19" t="n">
        <v>0.103569727973267</v>
      </c>
      <c r="Z894" s="19" t="n">
        <v>0.027450919166876</v>
      </c>
      <c r="AA894" s="19" t="n">
        <v>0.177556875088607</v>
      </c>
      <c r="AB894" s="19" t="n">
        <v>0.232425701717479</v>
      </c>
      <c r="AC894" s="19" t="n">
        <v>0.0527722489109721</v>
      </c>
      <c r="AD894" s="19" t="n">
        <v>0.149917429046313</v>
      </c>
      <c r="AE894" s="19"/>
      <c r="AF894" s="19" t="n">
        <v>0.14200621465547</v>
      </c>
      <c r="AG894" s="19"/>
      <c r="AH894" s="19" t="n">
        <v>0.111464026642522</v>
      </c>
      <c r="AI894" s="19"/>
      <c r="AJ894" s="19" t="n">
        <v>0.134589834592597</v>
      </c>
      <c r="AK894" s="19" t="n">
        <v>0.155054763080803</v>
      </c>
      <c r="AL894" s="19" t="n">
        <v>0.0160898087791551</v>
      </c>
    </row>
    <row r="895">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c r="AE895" s="19"/>
      <c r="AF895" s="19"/>
      <c r="AG895" s="19"/>
      <c r="AH895" s="19"/>
      <c r="AI895" s="19"/>
      <c r="AJ895" s="19"/>
      <c r="AK895" s="19"/>
      <c r="AL895" s="19"/>
    </row>
    <row r="896">
      <c r="B896" s="7" t="s">
        <v>368</v>
      </c>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c r="AE896" s="19"/>
      <c r="AF896" s="19"/>
      <c r="AG896" s="19"/>
      <c r="AH896" s="19"/>
      <c r="AI896" s="19"/>
      <c r="AJ896" s="19"/>
      <c r="AK896" s="19"/>
      <c r="AL896" s="19"/>
    </row>
    <row r="897">
      <c r="B897" s="26" t="s">
        <v>347</v>
      </c>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c r="AE897" s="19"/>
      <c r="AF897" s="19"/>
      <c r="AG897" s="19"/>
      <c r="AH897" s="19"/>
      <c r="AI897" s="19"/>
      <c r="AJ897" s="19"/>
      <c r="AK897" s="19"/>
      <c r="AL897" s="19"/>
    </row>
    <row r="898">
      <c r="B898" t="s">
        <v>366</v>
      </c>
      <c r="C898" s="19" t="n">
        <v>0.233537019469837</v>
      </c>
      <c r="D898" s="19" t="n">
        <v>0.268440329746874</v>
      </c>
      <c r="E898" s="19" t="n">
        <v>0.198011098212806</v>
      </c>
      <c r="F898" s="19"/>
      <c r="G898" s="19" t="n">
        <v>0.114750622638184</v>
      </c>
      <c r="H898" s="19" t="n">
        <v>0.479531148672822</v>
      </c>
      <c r="I898" s="19" t="n">
        <v>0.274214450972035</v>
      </c>
      <c r="J898" s="19" t="n">
        <v>0.142393086271299</v>
      </c>
      <c r="K898" s="19" t="n">
        <v>0.168081718044163</v>
      </c>
      <c r="L898" s="19" t="n">
        <v>0.129459490723838</v>
      </c>
      <c r="M898" s="19"/>
      <c r="N898" s="19" t="n">
        <v>0.264339304706741</v>
      </c>
      <c r="O898" s="19" t="n">
        <v>0.301264182093832</v>
      </c>
      <c r="P898" s="19" t="n">
        <v>0.134558730619782</v>
      </c>
      <c r="Q898" s="19" t="n">
        <v>0.118143563667477</v>
      </c>
      <c r="R898" s="19" t="n">
        <v>0.348273553095969</v>
      </c>
      <c r="S898" s="19"/>
      <c r="T898" s="19" t="n">
        <v>0.103832023308267</v>
      </c>
      <c r="U898" s="19" t="n">
        <v>0.228331164002012</v>
      </c>
      <c r="V898" s="19" t="n">
        <v>0.225524882313604</v>
      </c>
      <c r="W898" s="19" t="n">
        <v>0.356006974077389</v>
      </c>
      <c r="X898" s="19"/>
      <c r="Y898" s="19" t="n">
        <v>0.376348586869676</v>
      </c>
      <c r="Z898" s="19" t="n">
        <v>0</v>
      </c>
      <c r="AA898" s="19" t="n">
        <v>0.132640636070492</v>
      </c>
      <c r="AB898" s="19" t="n">
        <v>0.132517049711501</v>
      </c>
      <c r="AC898" s="19" t="n">
        <v>0.0696636109357049</v>
      </c>
      <c r="AD898" s="19" t="n">
        <v>0</v>
      </c>
      <c r="AE898" s="19"/>
      <c r="AF898" s="19" t="n">
        <v>0.212913429511954</v>
      </c>
      <c r="AG898" s="19"/>
      <c r="AH898" s="19" t="n">
        <v>0.22272269942789</v>
      </c>
      <c r="AI898" s="19"/>
      <c r="AJ898" s="19" t="n">
        <v>0.108977076907858</v>
      </c>
      <c r="AK898" s="19" t="n">
        <v>0.282072016058363</v>
      </c>
      <c r="AL898" s="19" t="n">
        <v>0.449178252453399</v>
      </c>
    </row>
    <row r="899">
      <c r="B899" t="s">
        <v>367</v>
      </c>
      <c r="C899" s="19" t="n">
        <v>0.667877748821753</v>
      </c>
      <c r="D899" s="19" t="n">
        <v>0.647424059713144</v>
      </c>
      <c r="E899" s="19" t="n">
        <v>0.686508467313237</v>
      </c>
      <c r="F899" s="19"/>
      <c r="G899" s="19" t="n">
        <v>0.850185075742091</v>
      </c>
      <c r="H899" s="19" t="n">
        <v>0.451607791014688</v>
      </c>
      <c r="I899" s="19" t="n">
        <v>0.638138408693255</v>
      </c>
      <c r="J899" s="19" t="n">
        <v>0.797652150854903</v>
      </c>
      <c r="K899" s="19" t="n">
        <v>0.59605579284068</v>
      </c>
      <c r="L899" s="19" t="n">
        <v>0.750052741117686</v>
      </c>
      <c r="M899" s="19"/>
      <c r="N899" s="19" t="n">
        <v>0.682570140039479</v>
      </c>
      <c r="O899" s="19" t="n">
        <v>0.645223497012383</v>
      </c>
      <c r="P899" s="19" t="n">
        <v>0.677545976059194</v>
      </c>
      <c r="Q899" s="19" t="n">
        <v>0.717485018958371</v>
      </c>
      <c r="R899" s="19" t="n">
        <v>0.631649668263771</v>
      </c>
      <c r="S899" s="19"/>
      <c r="T899" s="19" t="n">
        <v>0.839158791882461</v>
      </c>
      <c r="U899" s="19" t="n">
        <v>0.718655562288323</v>
      </c>
      <c r="V899" s="19" t="n">
        <v>0.544740512817839</v>
      </c>
      <c r="W899" s="19" t="n">
        <v>0.614036573264884</v>
      </c>
      <c r="X899" s="19"/>
      <c r="Y899" s="19" t="n">
        <v>0.517024975776363</v>
      </c>
      <c r="Z899" s="19" t="n">
        <v>0.927608273083544</v>
      </c>
      <c r="AA899" s="19" t="n">
        <v>0.739272384815163</v>
      </c>
      <c r="AB899" s="19" t="n">
        <v>0.768058747435375</v>
      </c>
      <c r="AC899" s="19" t="n">
        <v>0.930336389064295</v>
      </c>
      <c r="AD899" s="19" t="n">
        <v>1</v>
      </c>
      <c r="AE899" s="19"/>
      <c r="AF899" s="19" t="n">
        <v>0.6864624731132</v>
      </c>
      <c r="AG899" s="19"/>
      <c r="AH899" s="19" t="n">
        <v>0.705504292637959</v>
      </c>
      <c r="AI899" s="19"/>
      <c r="AJ899" s="19" t="n">
        <v>0.75208110527399</v>
      </c>
      <c r="AK899" s="19" t="n">
        <v>0.629539156095513</v>
      </c>
      <c r="AL899" s="19" t="n">
        <v>0.550821747546601</v>
      </c>
    </row>
    <row r="900">
      <c r="B900" t="s">
        <v>87</v>
      </c>
      <c r="C900" s="19" t="n">
        <v>0.0985852317084098</v>
      </c>
      <c r="D900" s="19" t="n">
        <v>0.0841356105399817</v>
      </c>
      <c r="E900" s="19" t="n">
        <v>0.115480434473956</v>
      </c>
      <c r="F900" s="19"/>
      <c r="G900" s="19" t="n">
        <v>0.0350643016197247</v>
      </c>
      <c r="H900" s="19" t="n">
        <v>0.0688610603124894</v>
      </c>
      <c r="I900" s="19" t="n">
        <v>0.0876471403347101</v>
      </c>
      <c r="J900" s="19" t="n">
        <v>0.0599547628737986</v>
      </c>
      <c r="K900" s="19" t="n">
        <v>0.235862489115157</v>
      </c>
      <c r="L900" s="19" t="n">
        <v>0.120487768158476</v>
      </c>
      <c r="M900" s="19"/>
      <c r="N900" s="19" t="n">
        <v>0.0530905552537802</v>
      </c>
      <c r="O900" s="19" t="n">
        <v>0.053512320893785</v>
      </c>
      <c r="P900" s="19" t="n">
        <v>0.187895293321024</v>
      </c>
      <c r="Q900" s="19" t="n">
        <v>0.164371417374152</v>
      </c>
      <c r="R900" s="19" t="n">
        <v>0.0200767786402602</v>
      </c>
      <c r="S900" s="19"/>
      <c r="T900" s="19" t="n">
        <v>0.057009184809272</v>
      </c>
      <c r="U900" s="19" t="n">
        <v>0.0530132737096646</v>
      </c>
      <c r="V900" s="19" t="n">
        <v>0.229734604868557</v>
      </c>
      <c r="W900" s="19" t="n">
        <v>0.0299564526577269</v>
      </c>
      <c r="X900" s="19"/>
      <c r="Y900" s="19" t="n">
        <v>0.106626437353961</v>
      </c>
      <c r="Z900" s="19" t="n">
        <v>0.0723917269164565</v>
      </c>
      <c r="AA900" s="19" t="n">
        <v>0.128086979114344</v>
      </c>
      <c r="AB900" s="19" t="n">
        <v>0.0994242028531231</v>
      </c>
      <c r="AC900" s="19" t="n">
        <v>0</v>
      </c>
      <c r="AD900" s="19" t="n">
        <v>0</v>
      </c>
      <c r="AE900" s="19"/>
      <c r="AF900" s="19" t="n">
        <v>0.100624097374846</v>
      </c>
      <c r="AG900" s="19"/>
      <c r="AH900" s="19" t="n">
        <v>0.0717730079341516</v>
      </c>
      <c r="AI900" s="19"/>
      <c r="AJ900" s="19" t="n">
        <v>0.138941817818151</v>
      </c>
      <c r="AK900" s="19" t="n">
        <v>0.0883888278461242</v>
      </c>
      <c r="AL900" s="19" t="n">
        <v>0</v>
      </c>
    </row>
    <row r="901">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c r="AE901" s="19"/>
      <c r="AF901" s="19"/>
      <c r="AG901" s="19"/>
      <c r="AH901" s="19"/>
      <c r="AI901" s="19"/>
      <c r="AJ901" s="19"/>
      <c r="AK901" s="19"/>
      <c r="AL901" s="19"/>
    </row>
    <row r="902">
      <c r="B902" s="7" t="s">
        <v>370</v>
      </c>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c r="AE902" s="19"/>
      <c r="AF902" s="19"/>
      <c r="AG902" s="19"/>
      <c r="AH902" s="19"/>
      <c r="AI902" s="19"/>
      <c r="AJ902" s="19"/>
      <c r="AK902" s="19"/>
      <c r="AL902" s="19"/>
    </row>
    <row r="903">
      <c r="B903" s="26" t="s">
        <v>347</v>
      </c>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c r="AE903" s="19"/>
      <c r="AF903" s="19"/>
      <c r="AG903" s="19"/>
      <c r="AH903" s="19"/>
      <c r="AI903" s="19"/>
      <c r="AJ903" s="19"/>
      <c r="AK903" s="19"/>
      <c r="AL903" s="19"/>
    </row>
    <row r="904">
      <c r="B904" t="s">
        <v>369</v>
      </c>
      <c r="C904" s="19" t="n">
        <v>0.168257450676643</v>
      </c>
      <c r="D904" s="19" t="n">
        <v>0.23442463162969</v>
      </c>
      <c r="E904" s="19" t="n">
        <v>0.0928721856672622</v>
      </c>
      <c r="F904" s="19"/>
      <c r="G904" s="19" t="n">
        <v>0.232519702257486</v>
      </c>
      <c r="H904" s="19" t="n">
        <v>0.172223702202551</v>
      </c>
      <c r="I904" s="19" t="n">
        <v>0.331628590088612</v>
      </c>
      <c r="J904" s="19" t="n">
        <v>0.169991149210043</v>
      </c>
      <c r="K904" s="19" t="n">
        <v>0.161580114270972</v>
      </c>
      <c r="L904" s="19" t="n">
        <v>0.062228594479833</v>
      </c>
      <c r="M904" s="19"/>
      <c r="N904" s="19" t="n">
        <v>0.357094307298323</v>
      </c>
      <c r="O904" s="19" t="n">
        <v>0.16496204563274</v>
      </c>
      <c r="P904" s="19" t="n">
        <v>0.155411743703971</v>
      </c>
      <c r="Q904" s="19" t="n">
        <v>0.152046429337077</v>
      </c>
      <c r="R904" s="19" t="n">
        <v>0.0731154451542896</v>
      </c>
      <c r="S904" s="19"/>
      <c r="T904" s="19" t="n">
        <v>0.0547287725605244</v>
      </c>
      <c r="U904" s="19" t="n">
        <v>0.116941444253785</v>
      </c>
      <c r="V904" s="19" t="n">
        <v>0.128513826765503</v>
      </c>
      <c r="W904" s="19" t="n">
        <v>0.365475145300531</v>
      </c>
      <c r="X904" s="19"/>
      <c r="Y904" s="19" t="n">
        <v>0.30419035569749</v>
      </c>
      <c r="Z904" s="19" t="n">
        <v>0.0604641472927958</v>
      </c>
      <c r="AA904" s="19" t="n">
        <v>0.104800556655693</v>
      </c>
      <c r="AB904" s="19" t="n">
        <v>0.1050733430991</v>
      </c>
      <c r="AC904" s="19" t="n">
        <v>0</v>
      </c>
      <c r="AD904" s="19" t="n">
        <v>0</v>
      </c>
      <c r="AE904" s="19"/>
      <c r="AF904" s="19" t="n">
        <v>0.144497818931138</v>
      </c>
      <c r="AG904" s="19"/>
      <c r="AH904" s="19" t="n">
        <v>0.163328519446828</v>
      </c>
      <c r="AI904" s="19"/>
      <c r="AJ904" s="19" t="n">
        <v>0.130791661251588</v>
      </c>
      <c r="AK904" s="19" t="n">
        <v>0.200302659186899</v>
      </c>
      <c r="AL904" s="19" t="n">
        <v>0.0808181087190899</v>
      </c>
    </row>
    <row r="905">
      <c r="B905" t="s">
        <v>367</v>
      </c>
      <c r="C905" s="19" t="n">
        <v>0.693212074489114</v>
      </c>
      <c r="D905" s="19" t="n">
        <v>0.65213005925137</v>
      </c>
      <c r="E905" s="19" t="n">
        <v>0.740017432692516</v>
      </c>
      <c r="F905" s="19"/>
      <c r="G905" s="19" t="n">
        <v>0.529404871049199</v>
      </c>
      <c r="H905" s="19" t="n">
        <v>0.757569409204371</v>
      </c>
      <c r="I905" s="19" t="n">
        <v>0.6138579465485</v>
      </c>
      <c r="J905" s="19" t="n">
        <v>0.782384709333465</v>
      </c>
      <c r="K905" s="19" t="n">
        <v>0.623310662264234</v>
      </c>
      <c r="L905" s="19" t="n">
        <v>0.753715367896403</v>
      </c>
      <c r="M905" s="19"/>
      <c r="N905" s="19" t="n">
        <v>0.600011996608141</v>
      </c>
      <c r="O905" s="19" t="n">
        <v>0.72636957430544</v>
      </c>
      <c r="P905" s="19" t="n">
        <v>0.60318641986793</v>
      </c>
      <c r="Q905" s="19" t="n">
        <v>0.733342393624731</v>
      </c>
      <c r="R905" s="19" t="n">
        <v>0.822651655683661</v>
      </c>
      <c r="S905" s="19"/>
      <c r="T905" s="19" t="n">
        <v>0.668476148544756</v>
      </c>
      <c r="U905" s="19" t="n">
        <v>0.73833063212672</v>
      </c>
      <c r="V905" s="19" t="n">
        <v>0.826270357871891</v>
      </c>
      <c r="W905" s="19" t="n">
        <v>0.534699254812426</v>
      </c>
      <c r="X905" s="19"/>
      <c r="Y905" s="19" t="n">
        <v>0.616537497833031</v>
      </c>
      <c r="Z905" s="19" t="n">
        <v>0.939535852707204</v>
      </c>
      <c r="AA905" s="19" t="n">
        <v>0.706097495851735</v>
      </c>
      <c r="AB905" s="19" t="n">
        <v>0.667787050812772</v>
      </c>
      <c r="AC905" s="19" t="n">
        <v>0.627321846740777</v>
      </c>
      <c r="AD905" s="19" t="n">
        <v>1</v>
      </c>
      <c r="AE905" s="19"/>
      <c r="AF905" s="19" t="n">
        <v>0.721669163768547</v>
      </c>
      <c r="AG905" s="19"/>
      <c r="AH905" s="19" t="n">
        <v>0.714864072246357</v>
      </c>
      <c r="AI905" s="19"/>
      <c r="AJ905" s="19" t="n">
        <v>0.695607605707871</v>
      </c>
      <c r="AK905" s="19" t="n">
        <v>0.684949333189113</v>
      </c>
      <c r="AL905" s="19" t="n">
        <v>0.741005696513143</v>
      </c>
    </row>
    <row r="906">
      <c r="B906" t="s">
        <v>87</v>
      </c>
      <c r="C906" s="19" t="n">
        <v>0.138530474834243</v>
      </c>
      <c r="D906" s="19" t="n">
        <v>0.11344530911894</v>
      </c>
      <c r="E906" s="19" t="n">
        <v>0.167110381640222</v>
      </c>
      <c r="F906" s="19"/>
      <c r="G906" s="19" t="n">
        <v>0.238075426693315</v>
      </c>
      <c r="H906" s="19" t="n">
        <v>0.0702068885930776</v>
      </c>
      <c r="I906" s="19" t="n">
        <v>0.0545134633628871</v>
      </c>
      <c r="J906" s="19" t="n">
        <v>0.0476241414564922</v>
      </c>
      <c r="K906" s="19" t="n">
        <v>0.215109223464794</v>
      </c>
      <c r="L906" s="19" t="n">
        <v>0.184056037623764</v>
      </c>
      <c r="M906" s="19"/>
      <c r="N906" s="19" t="n">
        <v>0.0428936960935355</v>
      </c>
      <c r="O906" s="19" t="n">
        <v>0.108668380061821</v>
      </c>
      <c r="P906" s="19" t="n">
        <v>0.241401836428099</v>
      </c>
      <c r="Q906" s="19" t="n">
        <v>0.114611177038192</v>
      </c>
      <c r="R906" s="19" t="n">
        <v>0.104232899162049</v>
      </c>
      <c r="S906" s="19"/>
      <c r="T906" s="19" t="n">
        <v>0.27679507889472</v>
      </c>
      <c r="U906" s="19" t="n">
        <v>0.144727923619495</v>
      </c>
      <c r="V906" s="19" t="n">
        <v>0.0452158153626061</v>
      </c>
      <c r="W906" s="19" t="n">
        <v>0.099825599887043</v>
      </c>
      <c r="X906" s="19"/>
      <c r="Y906" s="19" t="n">
        <v>0.0792721464694785</v>
      </c>
      <c r="Z906" s="19" t="n">
        <v>0</v>
      </c>
      <c r="AA906" s="19" t="n">
        <v>0.189101947492572</v>
      </c>
      <c r="AB906" s="19" t="n">
        <v>0.227139606088127</v>
      </c>
      <c r="AC906" s="19" t="n">
        <v>0.372678153259223</v>
      </c>
      <c r="AD906" s="19" t="n">
        <v>0</v>
      </c>
      <c r="AE906" s="19"/>
      <c r="AF906" s="19" t="n">
        <v>0.133833017300314</v>
      </c>
      <c r="AG906" s="19"/>
      <c r="AH906" s="19" t="n">
        <v>0.121807408306814</v>
      </c>
      <c r="AI906" s="19"/>
      <c r="AJ906" s="19" t="n">
        <v>0.173600733040541</v>
      </c>
      <c r="AK906" s="19" t="n">
        <v>0.114748007623988</v>
      </c>
      <c r="AL906" s="19" t="n">
        <v>0.178176194767767</v>
      </c>
    </row>
    <row r="907">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c r="AE907" s="19"/>
      <c r="AF907" s="19"/>
      <c r="AG907" s="19"/>
      <c r="AH907" s="19"/>
      <c r="AI907" s="19"/>
      <c r="AJ907" s="19"/>
      <c r="AK907" s="19"/>
      <c r="AL907" s="19"/>
    </row>
    <row r="908">
      <c r="B908" s="7" t="s">
        <v>372</v>
      </c>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c r="AE908" s="19"/>
      <c r="AF908" s="19"/>
      <c r="AG908" s="19"/>
      <c r="AH908" s="19"/>
      <c r="AI908" s="19"/>
      <c r="AJ908" s="19"/>
      <c r="AK908" s="19"/>
      <c r="AL908" s="19"/>
    </row>
    <row r="909">
      <c r="B909" s="26" t="s">
        <v>347</v>
      </c>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c r="AE909" s="19"/>
      <c r="AF909" s="19"/>
      <c r="AG909" s="19"/>
      <c r="AH909" s="19"/>
      <c r="AI909" s="19"/>
      <c r="AJ909" s="19"/>
      <c r="AK909" s="19"/>
      <c r="AL909" s="19"/>
    </row>
    <row r="910">
      <c r="B910" t="s">
        <v>371</v>
      </c>
      <c r="C910" s="19" t="n">
        <v>0.228315156961808</v>
      </c>
      <c r="D910" s="19" t="n">
        <v>0.249918493475373</v>
      </c>
      <c r="E910" s="19" t="n">
        <v>0.212071082019757</v>
      </c>
      <c r="F910" s="19"/>
      <c r="G910" s="19" t="n">
        <v>0.221547786400783</v>
      </c>
      <c r="H910" s="19" t="n">
        <v>0.284104788216883</v>
      </c>
      <c r="I910" s="19" t="n">
        <v>0.364269415320783</v>
      </c>
      <c r="J910" s="19" t="n">
        <v>0.334159559174947</v>
      </c>
      <c r="K910" s="19" t="n">
        <v>0.102356179088301</v>
      </c>
      <c r="L910" s="19" t="n">
        <v>0.13027409429984</v>
      </c>
      <c r="M910" s="19"/>
      <c r="N910" s="19" t="n">
        <v>0.266396462893361</v>
      </c>
      <c r="O910" s="19" t="n">
        <v>0.251510624512981</v>
      </c>
      <c r="P910" s="19" t="n">
        <v>0.192408503421049</v>
      </c>
      <c r="Q910" s="19" t="n">
        <v>0.099170845457806</v>
      </c>
      <c r="R910" s="19" t="n">
        <v>0.360321552812355</v>
      </c>
      <c r="S910" s="19"/>
      <c r="T910" s="19" t="n">
        <v>0.145728047445527</v>
      </c>
      <c r="U910" s="19" t="n">
        <v>0.148359169688264</v>
      </c>
      <c r="V910" s="19" t="n">
        <v>0.207493054380484</v>
      </c>
      <c r="W910" s="19" t="n">
        <v>0.419723779349158</v>
      </c>
      <c r="X910" s="19"/>
      <c r="Y910" s="19" t="n">
        <v>0.356813300753874</v>
      </c>
      <c r="Z910" s="19" t="n">
        <v>0.211269339758044</v>
      </c>
      <c r="AA910" s="19" t="n">
        <v>0.119453702059854</v>
      </c>
      <c r="AB910" s="19" t="n">
        <v>0.110302641721876</v>
      </c>
      <c r="AC910" s="19" t="n">
        <v>0.0807869108131233</v>
      </c>
      <c r="AD910" s="19" t="n">
        <v>0.615612796683202</v>
      </c>
      <c r="AE910" s="19"/>
      <c r="AF910" s="19" t="n">
        <v>0.221022322505527</v>
      </c>
      <c r="AG910" s="19"/>
      <c r="AH910" s="19" t="n">
        <v>0.235943455737392</v>
      </c>
      <c r="AI910" s="19"/>
      <c r="AJ910" s="19" t="n">
        <v>0.123580422297811</v>
      </c>
      <c r="AK910" s="19" t="n">
        <v>0.299080786294411</v>
      </c>
      <c r="AL910" s="19" t="n">
        <v>0.210170862136993</v>
      </c>
    </row>
    <row r="911">
      <c r="B911" t="s">
        <v>367</v>
      </c>
      <c r="C911" s="19" t="n">
        <v>0.667936897097841</v>
      </c>
      <c r="D911" s="19" t="n">
        <v>0.680945034295877</v>
      </c>
      <c r="E911" s="19" t="n">
        <v>0.658155761884365</v>
      </c>
      <c r="F911" s="19"/>
      <c r="G911" s="19" t="n">
        <v>0.702239103287121</v>
      </c>
      <c r="H911" s="19" t="n">
        <v>0.695733485971394</v>
      </c>
      <c r="I911" s="19" t="n">
        <v>0.582436205605792</v>
      </c>
      <c r="J911" s="19" t="n">
        <v>0.628820731329727</v>
      </c>
      <c r="K911" s="19" t="n">
        <v>0.726596832934439</v>
      </c>
      <c r="L911" s="19" t="n">
        <v>0.67026818161707</v>
      </c>
      <c r="M911" s="19"/>
      <c r="N911" s="19" t="n">
        <v>0.668571386737572</v>
      </c>
      <c r="O911" s="19" t="n">
        <v>0.619374875449284</v>
      </c>
      <c r="P911" s="19" t="n">
        <v>0.653981674371343</v>
      </c>
      <c r="Q911" s="19" t="n">
        <v>0.834091336822404</v>
      </c>
      <c r="R911" s="19" t="n">
        <v>0.590092820252132</v>
      </c>
      <c r="S911" s="19"/>
      <c r="T911" s="19" t="n">
        <v>0.854271952554473</v>
      </c>
      <c r="U911" s="19" t="n">
        <v>0.715730520551523</v>
      </c>
      <c r="V911" s="19" t="n">
        <v>0.729507271657406</v>
      </c>
      <c r="W911" s="19" t="n">
        <v>0.565458646271547</v>
      </c>
      <c r="X911" s="19"/>
      <c r="Y911" s="19" t="n">
        <v>0.587334403253716</v>
      </c>
      <c r="Z911" s="19" t="n">
        <v>0.744818726709154</v>
      </c>
      <c r="AA911" s="19" t="n">
        <v>0.653720144299013</v>
      </c>
      <c r="AB911" s="19" t="n">
        <v>0.889697358278124</v>
      </c>
      <c r="AC911" s="19" t="n">
        <v>0.793907703116337</v>
      </c>
      <c r="AD911" s="19" t="n">
        <v>0</v>
      </c>
      <c r="AE911" s="19"/>
      <c r="AF911" s="19" t="n">
        <v>0.702096948618972</v>
      </c>
      <c r="AG911" s="19"/>
      <c r="AH911" s="19" t="n">
        <v>0.683439571565345</v>
      </c>
      <c r="AI911" s="19"/>
      <c r="AJ911" s="19" t="n">
        <v>0.752759072078814</v>
      </c>
      <c r="AK911" s="19" t="n">
        <v>0.617821486035714</v>
      </c>
      <c r="AL911" s="19" t="n">
        <v>0.648192452835923</v>
      </c>
    </row>
    <row r="912">
      <c r="B912" t="s">
        <v>87</v>
      </c>
      <c r="C912" s="19" t="n">
        <v>0.103747945940351</v>
      </c>
      <c r="D912" s="19" t="n">
        <v>0.0691364722287496</v>
      </c>
      <c r="E912" s="19" t="n">
        <v>0.129773156095879</v>
      </c>
      <c r="F912" s="19"/>
      <c r="G912" s="19" t="n">
        <v>0.0762131103120957</v>
      </c>
      <c r="H912" s="19" t="n">
        <v>0.0201617258117232</v>
      </c>
      <c r="I912" s="19" t="n">
        <v>0.0532943790734248</v>
      </c>
      <c r="J912" s="19" t="n">
        <v>0.0370197094953261</v>
      </c>
      <c r="K912" s="19" t="n">
        <v>0.17104698797726</v>
      </c>
      <c r="L912" s="19" t="n">
        <v>0.19945772408309</v>
      </c>
      <c r="M912" s="19"/>
      <c r="N912" s="19" t="n">
        <v>0.0650321503690675</v>
      </c>
      <c r="O912" s="19" t="n">
        <v>0.129114500037735</v>
      </c>
      <c r="P912" s="19" t="n">
        <v>0.153609822207608</v>
      </c>
      <c r="Q912" s="19" t="n">
        <v>0.0667378177197896</v>
      </c>
      <c r="R912" s="19" t="n">
        <v>0.0495856269355133</v>
      </c>
      <c r="S912" s="19"/>
      <c r="T912" s="19" t="n">
        <v>0</v>
      </c>
      <c r="U912" s="19" t="n">
        <v>0.135910309760213</v>
      </c>
      <c r="V912" s="19" t="n">
        <v>0.0629996739621091</v>
      </c>
      <c r="W912" s="19" t="n">
        <v>0.0148175743792946</v>
      </c>
      <c r="X912" s="19"/>
      <c r="Y912" s="19" t="n">
        <v>0.0558522959924098</v>
      </c>
      <c r="Z912" s="19" t="n">
        <v>0.0439119335328024</v>
      </c>
      <c r="AA912" s="19" t="n">
        <v>0.226826153641133</v>
      </c>
      <c r="AB912" s="19" t="n">
        <v>0</v>
      </c>
      <c r="AC912" s="19" t="n">
        <v>0.12530538607054</v>
      </c>
      <c r="AD912" s="19" t="n">
        <v>0.384387203316798</v>
      </c>
      <c r="AE912" s="19"/>
      <c r="AF912" s="19" t="n">
        <v>0.0768807288755013</v>
      </c>
      <c r="AG912" s="19"/>
      <c r="AH912" s="19" t="n">
        <v>0.0806169726972627</v>
      </c>
      <c r="AI912" s="19"/>
      <c r="AJ912" s="19" t="n">
        <v>0.123660505623375</v>
      </c>
      <c r="AK912" s="19" t="n">
        <v>0.0830977276698747</v>
      </c>
      <c r="AL912" s="19" t="n">
        <v>0.141636685027084</v>
      </c>
    </row>
    <row r="913">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c r="AE913" s="19"/>
      <c r="AF913" s="19"/>
      <c r="AG913" s="19"/>
      <c r="AH913" s="19"/>
      <c r="AI913" s="19"/>
      <c r="AJ913" s="19"/>
      <c r="AK913" s="19"/>
      <c r="AL913" s="19"/>
    </row>
    <row r="914">
      <c r="B914" s="7" t="s">
        <v>374</v>
      </c>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c r="AE914" s="19"/>
      <c r="AF914" s="19"/>
      <c r="AG914" s="19"/>
      <c r="AH914" s="19"/>
      <c r="AI914" s="19"/>
      <c r="AJ914" s="19"/>
      <c r="AK914" s="19"/>
      <c r="AL914" s="19"/>
    </row>
    <row r="915">
      <c r="B915" s="26" t="s">
        <v>347</v>
      </c>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c r="AE915" s="19"/>
      <c r="AF915" s="19"/>
      <c r="AG915" s="19"/>
      <c r="AH915" s="19"/>
      <c r="AI915" s="19"/>
      <c r="AJ915" s="19"/>
      <c r="AK915" s="19"/>
      <c r="AL915" s="19"/>
    </row>
    <row r="916">
      <c r="B916" t="s">
        <v>373</v>
      </c>
      <c r="C916" s="19" t="n">
        <v>0.292028894600726</v>
      </c>
      <c r="D916" s="19" t="n">
        <v>0.312324639537092</v>
      </c>
      <c r="E916" s="19" t="n">
        <v>0.275131747037489</v>
      </c>
      <c r="F916" s="19"/>
      <c r="G916" s="19" t="n">
        <v>0.22137619812404</v>
      </c>
      <c r="H916" s="19" t="n">
        <v>0.404272901552238</v>
      </c>
      <c r="I916" s="19" t="n">
        <v>0.341529814985223</v>
      </c>
      <c r="J916" s="19" t="n">
        <v>0.386485850253529</v>
      </c>
      <c r="K916" s="19" t="n">
        <v>0.177998678565479</v>
      </c>
      <c r="L916" s="19" t="n">
        <v>0.220442302857299</v>
      </c>
      <c r="M916" s="19"/>
      <c r="N916" s="19" t="n">
        <v>0.371465794607161</v>
      </c>
      <c r="O916" s="19" t="n">
        <v>0.309437620593301</v>
      </c>
      <c r="P916" s="19" t="n">
        <v>0.191703814078364</v>
      </c>
      <c r="Q916" s="19" t="n">
        <v>0.245969309887685</v>
      </c>
      <c r="R916" s="19" t="n">
        <v>0.399027212781608</v>
      </c>
      <c r="S916" s="19"/>
      <c r="T916" s="19" t="n">
        <v>0.225585910592257</v>
      </c>
      <c r="U916" s="19" t="n">
        <v>0.228201130888638</v>
      </c>
      <c r="V916" s="19" t="n">
        <v>0.276587441660032</v>
      </c>
      <c r="W916" s="19" t="n">
        <v>0.482102848298048</v>
      </c>
      <c r="X916" s="19"/>
      <c r="Y916" s="19" t="n">
        <v>0.334243048861247</v>
      </c>
      <c r="Z916" s="19" t="n">
        <v>0.214923487946578</v>
      </c>
      <c r="AA916" s="19" t="n">
        <v>0.227899905290991</v>
      </c>
      <c r="AB916" s="19" t="n">
        <v>0.32606338946752</v>
      </c>
      <c r="AC916" s="19" t="n">
        <v>0.230956058982087</v>
      </c>
      <c r="AD916" s="19" t="n">
        <v>0.522385046233944</v>
      </c>
      <c r="AE916" s="19"/>
      <c r="AF916" s="19" t="n">
        <v>0.300306234485223</v>
      </c>
      <c r="AG916" s="19"/>
      <c r="AH916" s="19" t="n">
        <v>0.28361598265294</v>
      </c>
      <c r="AI916" s="19"/>
      <c r="AJ916" s="19" t="n">
        <v>0.265828824279053</v>
      </c>
      <c r="AK916" s="19" t="n">
        <v>0.307494153814801</v>
      </c>
      <c r="AL916" s="19" t="n">
        <v>0.281854660853353</v>
      </c>
    </row>
    <row r="917">
      <c r="B917" t="s">
        <v>367</v>
      </c>
      <c r="C917" s="19" t="n">
        <v>0.566987044345273</v>
      </c>
      <c r="D917" s="19" t="n">
        <v>0.607226412529108</v>
      </c>
      <c r="E917" s="19" t="n">
        <v>0.533485906831699</v>
      </c>
      <c r="F917" s="19"/>
      <c r="G917" s="19" t="n">
        <v>0.77862380187596</v>
      </c>
      <c r="H917" s="19" t="n">
        <v>0.477257016696002</v>
      </c>
      <c r="I917" s="19" t="n">
        <v>0.57414366599349</v>
      </c>
      <c r="J917" s="19" t="n">
        <v>0.527001460479875</v>
      </c>
      <c r="K917" s="19" t="n">
        <v>0.756922904040749</v>
      </c>
      <c r="L917" s="19" t="n">
        <v>0.499690105021071</v>
      </c>
      <c r="M917" s="19"/>
      <c r="N917" s="19" t="n">
        <v>0.462817366370767</v>
      </c>
      <c r="O917" s="19" t="n">
        <v>0.530980929764722</v>
      </c>
      <c r="P917" s="19" t="n">
        <v>0.659220164738931</v>
      </c>
      <c r="Q917" s="19" t="n">
        <v>0.560188295730465</v>
      </c>
      <c r="R917" s="19" t="n">
        <v>0.551899648898602</v>
      </c>
      <c r="S917" s="19"/>
      <c r="T917" s="19" t="n">
        <v>0.524548568682616</v>
      </c>
      <c r="U917" s="19" t="n">
        <v>0.633160617974135</v>
      </c>
      <c r="V917" s="19" t="n">
        <v>0.607037387850527</v>
      </c>
      <c r="W917" s="19" t="n">
        <v>0.437368810943426</v>
      </c>
      <c r="X917" s="19"/>
      <c r="Y917" s="19" t="n">
        <v>0.592354967523473</v>
      </c>
      <c r="Z917" s="19" t="n">
        <v>0.614309354249072</v>
      </c>
      <c r="AA917" s="19" t="n">
        <v>0.546246915252375</v>
      </c>
      <c r="AB917" s="19" t="n">
        <v>0.565807223337818</v>
      </c>
      <c r="AC917" s="19" t="n">
        <v>0.769043941017913</v>
      </c>
      <c r="AD917" s="19" t="n">
        <v>0.334294042928195</v>
      </c>
      <c r="AE917" s="19"/>
      <c r="AF917" s="19" t="n">
        <v>0.599927771155004</v>
      </c>
      <c r="AG917" s="19"/>
      <c r="AH917" s="19" t="n">
        <v>0.593184257580756</v>
      </c>
      <c r="AI917" s="19"/>
      <c r="AJ917" s="19" t="n">
        <v>0.550591564626605</v>
      </c>
      <c r="AK917" s="19" t="n">
        <v>0.578765433034805</v>
      </c>
      <c r="AL917" s="19" t="n">
        <v>0.545490518155644</v>
      </c>
    </row>
    <row r="918">
      <c r="B918" t="s">
        <v>87</v>
      </c>
      <c r="C918" s="19" t="n">
        <v>0.140984061054001</v>
      </c>
      <c r="D918" s="19" t="n">
        <v>0.0804489479338002</v>
      </c>
      <c r="E918" s="19" t="n">
        <v>0.191382346130812</v>
      </c>
      <c r="F918" s="19"/>
      <c r="G918" s="19" t="n">
        <v>0</v>
      </c>
      <c r="H918" s="19" t="n">
        <v>0.11847008175176</v>
      </c>
      <c r="I918" s="19" t="n">
        <v>0.084326519021287</v>
      </c>
      <c r="J918" s="19" t="n">
        <v>0.0865126892665962</v>
      </c>
      <c r="K918" s="19" t="n">
        <v>0.0650784173937721</v>
      </c>
      <c r="L918" s="19" t="n">
        <v>0.27986759212163</v>
      </c>
      <c r="M918" s="19"/>
      <c r="N918" s="19" t="n">
        <v>0.165716839022072</v>
      </c>
      <c r="O918" s="19" t="n">
        <v>0.159581449641977</v>
      </c>
      <c r="P918" s="19" t="n">
        <v>0.149076021182705</v>
      </c>
      <c r="Q918" s="19" t="n">
        <v>0.19384239438185</v>
      </c>
      <c r="R918" s="19" t="n">
        <v>0.04907313831979</v>
      </c>
      <c r="S918" s="19"/>
      <c r="T918" s="19" t="n">
        <v>0.249865520725126</v>
      </c>
      <c r="U918" s="19" t="n">
        <v>0.138638251137227</v>
      </c>
      <c r="V918" s="19" t="n">
        <v>0.116375170489442</v>
      </c>
      <c r="W918" s="19" t="n">
        <v>0.0805283407585256</v>
      </c>
      <c r="X918" s="19"/>
      <c r="Y918" s="19" t="n">
        <v>0.0734019836152801</v>
      </c>
      <c r="Z918" s="19" t="n">
        <v>0.170767157804349</v>
      </c>
      <c r="AA918" s="19" t="n">
        <v>0.225853179456634</v>
      </c>
      <c r="AB918" s="19" t="n">
        <v>0.108129387194662</v>
      </c>
      <c r="AC918" s="19" t="n">
        <v>0</v>
      </c>
      <c r="AD918" s="19" t="n">
        <v>0.143320910837861</v>
      </c>
      <c r="AE918" s="19"/>
      <c r="AF918" s="19" t="n">
        <v>0.0997659943597726</v>
      </c>
      <c r="AG918" s="19"/>
      <c r="AH918" s="19" t="n">
        <v>0.123199759766305</v>
      </c>
      <c r="AI918" s="19"/>
      <c r="AJ918" s="19" t="n">
        <v>0.183579611094342</v>
      </c>
      <c r="AK918" s="19" t="n">
        <v>0.113740413150394</v>
      </c>
      <c r="AL918" s="19" t="n">
        <v>0.172654820991003</v>
      </c>
    </row>
    <row r="9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c r="AE919" s="19"/>
      <c r="AF919" s="19"/>
      <c r="AG919" s="19"/>
      <c r="AH919" s="19"/>
      <c r="AI919" s="19"/>
      <c r="AJ919" s="19"/>
      <c r="AK919" s="19"/>
      <c r="AL919" s="19"/>
    </row>
    <row r="920">
      <c r="B920" s="7" t="s">
        <v>376</v>
      </c>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c r="AE920" s="19"/>
      <c r="AF920" s="19"/>
      <c r="AG920" s="19"/>
      <c r="AH920" s="19"/>
      <c r="AI920" s="19"/>
      <c r="AJ920" s="19"/>
      <c r="AK920" s="19"/>
      <c r="AL920" s="19"/>
    </row>
    <row r="921">
      <c r="B921" s="26" t="s">
        <v>347</v>
      </c>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c r="AE921" s="19"/>
      <c r="AF921" s="19"/>
      <c r="AG921" s="19"/>
      <c r="AH921" s="19"/>
      <c r="AI921" s="19"/>
      <c r="AJ921" s="19"/>
      <c r="AK921" s="19"/>
      <c r="AL921" s="19"/>
    </row>
    <row r="922">
      <c r="B922" t="s">
        <v>375</v>
      </c>
      <c r="C922" s="19" t="n">
        <v>0.298465919992341</v>
      </c>
      <c r="D922" s="19" t="n">
        <v>0.356292896696753</v>
      </c>
      <c r="E922" s="19" t="n">
        <v>0.249497887144815</v>
      </c>
      <c r="F922" s="19"/>
      <c r="G922" s="19" t="n">
        <v>0.4063896579219</v>
      </c>
      <c r="H922" s="19" t="n">
        <v>0.290883779286893</v>
      </c>
      <c r="I922" s="19" t="n">
        <v>0.376397032151893</v>
      </c>
      <c r="J922" s="19" t="n">
        <v>0.330479165250061</v>
      </c>
      <c r="K922" s="19" t="n">
        <v>0.29864165015103</v>
      </c>
      <c r="L922" s="19" t="n">
        <v>0.190110081744072</v>
      </c>
      <c r="M922" s="19"/>
      <c r="N922" s="19" t="n">
        <v>0.31238618647015</v>
      </c>
      <c r="O922" s="19" t="n">
        <v>0.282840396565957</v>
      </c>
      <c r="P922" s="19" t="n">
        <v>0.330666283580823</v>
      </c>
      <c r="Q922" s="19" t="n">
        <v>0.349407325745673</v>
      </c>
      <c r="R922" s="19" t="n">
        <v>0.187401511135583</v>
      </c>
      <c r="S922" s="19"/>
      <c r="T922" s="19" t="n">
        <v>0.270578967506036</v>
      </c>
      <c r="U922" s="19" t="n">
        <v>0.320656226549712</v>
      </c>
      <c r="V922" s="19" t="n">
        <v>0.342768080738221</v>
      </c>
      <c r="W922" s="19" t="n">
        <v>0.381808311770762</v>
      </c>
      <c r="X922" s="19"/>
      <c r="Y922" s="19" t="n">
        <v>0.32053662594355</v>
      </c>
      <c r="Z922" s="19" t="n">
        <v>0.166062886860462</v>
      </c>
      <c r="AA922" s="19" t="n">
        <v>0.232783576476226</v>
      </c>
      <c r="AB922" s="19" t="n">
        <v>0.304959301424544</v>
      </c>
      <c r="AC922" s="19" t="n">
        <v>0.415525377269826</v>
      </c>
      <c r="AD922" s="19" t="n">
        <v>0.607422281460134</v>
      </c>
      <c r="AE922" s="19"/>
      <c r="AF922" s="19" t="n">
        <v>0.31408951621076</v>
      </c>
      <c r="AG922" s="19"/>
      <c r="AH922" s="19" t="n">
        <v>0.293673902774256</v>
      </c>
      <c r="AI922" s="19"/>
      <c r="AJ922" s="19" t="n">
        <v>0.267740893218504</v>
      </c>
      <c r="AK922" s="19" t="n">
        <v>0.318738182034882</v>
      </c>
      <c r="AL922" s="19" t="n">
        <v>0.293553823507373</v>
      </c>
    </row>
    <row r="923">
      <c r="B923" t="s">
        <v>367</v>
      </c>
      <c r="C923" s="19" t="n">
        <v>0.539338864701899</v>
      </c>
      <c r="D923" s="19" t="n">
        <v>0.491847073131677</v>
      </c>
      <c r="E923" s="19" t="n">
        <v>0.579555036152223</v>
      </c>
      <c r="F923" s="19"/>
      <c r="G923" s="19" t="n">
        <v>0.448988869928255</v>
      </c>
      <c r="H923" s="19" t="n">
        <v>0.633380739108981</v>
      </c>
      <c r="I923" s="19" t="n">
        <v>0.607753591804379</v>
      </c>
      <c r="J923" s="19" t="n">
        <v>0.5418282479925</v>
      </c>
      <c r="K923" s="19" t="n">
        <v>0.559443383744613</v>
      </c>
      <c r="L923" s="19" t="n">
        <v>0.455609527514229</v>
      </c>
      <c r="M923" s="19"/>
      <c r="N923" s="19" t="n">
        <v>0.447150736253062</v>
      </c>
      <c r="O923" s="19" t="n">
        <v>0.472665157823031</v>
      </c>
      <c r="P923" s="19" t="n">
        <v>0.541882209535719</v>
      </c>
      <c r="Q923" s="19" t="n">
        <v>0.548978390324853</v>
      </c>
      <c r="R923" s="19" t="n">
        <v>0.727959868599479</v>
      </c>
      <c r="S923" s="19"/>
      <c r="T923" s="19" t="n">
        <v>0.431400905771505</v>
      </c>
      <c r="U923" s="19" t="n">
        <v>0.550678561979867</v>
      </c>
      <c r="V923" s="19" t="n">
        <v>0.523357914512177</v>
      </c>
      <c r="W923" s="19" t="n">
        <v>0.447618326141269</v>
      </c>
      <c r="X923" s="19"/>
      <c r="Y923" s="19" t="n">
        <v>0.583340851932483</v>
      </c>
      <c r="Z923" s="19" t="n">
        <v>0.833937113139538</v>
      </c>
      <c r="AA923" s="19" t="n">
        <v>0.440324605514719</v>
      </c>
      <c r="AB923" s="19" t="n">
        <v>0.615925423316921</v>
      </c>
      <c r="AC923" s="19" t="n">
        <v>0.291013078411953</v>
      </c>
      <c r="AD923" s="19" t="n">
        <v>0.392577718539866</v>
      </c>
      <c r="AE923" s="19"/>
      <c r="AF923" s="19" t="n">
        <v>0.543251425429734</v>
      </c>
      <c r="AG923" s="19"/>
      <c r="AH923" s="19" t="n">
        <v>0.551615446682375</v>
      </c>
      <c r="AI923" s="19"/>
      <c r="AJ923" s="19" t="n">
        <v>0.592581093015292</v>
      </c>
      <c r="AK923" s="19" t="n">
        <v>0.513641696883014</v>
      </c>
      <c r="AL923" s="19" t="n">
        <v>0.500756996435983</v>
      </c>
    </row>
    <row r="924">
      <c r="B924" t="s">
        <v>87</v>
      </c>
      <c r="C924" s="19" t="n">
        <v>0.162195215305759</v>
      </c>
      <c r="D924" s="19" t="n">
        <v>0.15186003017157</v>
      </c>
      <c r="E924" s="19" t="n">
        <v>0.170947076702962</v>
      </c>
      <c r="F924" s="19"/>
      <c r="G924" s="19" t="n">
        <v>0.144621472149845</v>
      </c>
      <c r="H924" s="19" t="n">
        <v>0.0757354816041265</v>
      </c>
      <c r="I924" s="19" t="n">
        <v>0.0158493760437288</v>
      </c>
      <c r="J924" s="19" t="n">
        <v>0.127692586757439</v>
      </c>
      <c r="K924" s="19" t="n">
        <v>0.141914966104358</v>
      </c>
      <c r="L924" s="19" t="n">
        <v>0.3542803907417</v>
      </c>
      <c r="M924" s="19"/>
      <c r="N924" s="19" t="n">
        <v>0.240463077276787</v>
      </c>
      <c r="O924" s="19" t="n">
        <v>0.244494445611012</v>
      </c>
      <c r="P924" s="19" t="n">
        <v>0.127451506883458</v>
      </c>
      <c r="Q924" s="19" t="n">
        <v>0.101614283929474</v>
      </c>
      <c r="R924" s="19" t="n">
        <v>0.0846386202649373</v>
      </c>
      <c r="S924" s="19"/>
      <c r="T924" s="19" t="n">
        <v>0.298020126722459</v>
      </c>
      <c r="U924" s="19" t="n">
        <v>0.128665211470421</v>
      </c>
      <c r="V924" s="19" t="n">
        <v>0.133874004749602</v>
      </c>
      <c r="W924" s="19" t="n">
        <v>0.170573362087969</v>
      </c>
      <c r="X924" s="19"/>
      <c r="Y924" s="19" t="n">
        <v>0.0961225221239669</v>
      </c>
      <c r="Z924" s="19" t="n">
        <v>0</v>
      </c>
      <c r="AA924" s="19" t="n">
        <v>0.326891818009055</v>
      </c>
      <c r="AB924" s="19" t="n">
        <v>0.0791152752585351</v>
      </c>
      <c r="AC924" s="19" t="n">
        <v>0.293461544318221</v>
      </c>
      <c r="AD924" s="19" t="n">
        <v>0</v>
      </c>
      <c r="AE924" s="19"/>
      <c r="AF924" s="19" t="n">
        <v>0.142659058359506</v>
      </c>
      <c r="AG924" s="19"/>
      <c r="AH924" s="19" t="n">
        <v>0.154710650543369</v>
      </c>
      <c r="AI924" s="19"/>
      <c r="AJ924" s="19" t="n">
        <v>0.139678013766204</v>
      </c>
      <c r="AK924" s="19" t="n">
        <v>0.167620121082104</v>
      </c>
      <c r="AL924" s="19" t="n">
        <v>0.205689180056645</v>
      </c>
    </row>
    <row r="925">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c r="AE925" s="19"/>
      <c r="AF925" s="19"/>
      <c r="AG925" s="19"/>
      <c r="AH925" s="19"/>
      <c r="AI925" s="19"/>
      <c r="AJ925" s="19"/>
      <c r="AK925" s="19"/>
      <c r="AL925" s="19"/>
    </row>
    <row r="926">
      <c r="B926" s="7" t="s">
        <v>378</v>
      </c>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c r="AE926" s="19"/>
      <c r="AF926" s="19"/>
      <c r="AG926" s="19"/>
      <c r="AH926" s="19"/>
      <c r="AI926" s="19"/>
      <c r="AJ926" s="19"/>
      <c r="AK926" s="19"/>
      <c r="AL926" s="19"/>
    </row>
    <row r="927">
      <c r="B927" s="26" t="s">
        <v>347</v>
      </c>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c r="AE927" s="19"/>
      <c r="AF927" s="19"/>
      <c r="AG927" s="19"/>
      <c r="AH927" s="19"/>
      <c r="AI927" s="19"/>
      <c r="AJ927" s="19"/>
      <c r="AK927" s="19"/>
      <c r="AL927" s="19"/>
    </row>
    <row r="928">
      <c r="B928" t="s">
        <v>377</v>
      </c>
      <c r="C928" s="19" t="n">
        <v>0.317967577422545</v>
      </c>
      <c r="D928" s="19" t="n">
        <v>0.383759875982288</v>
      </c>
      <c r="E928" s="19" t="n">
        <v>0.245903956772192</v>
      </c>
      <c r="F928" s="19"/>
      <c r="G928" s="19" t="n">
        <v>0.366221769706908</v>
      </c>
      <c r="H928" s="19" t="n">
        <v>0.14079994070396</v>
      </c>
      <c r="I928" s="19" t="n">
        <v>0.526250400179342</v>
      </c>
      <c r="J928" s="19" t="n">
        <v>0.388118312790709</v>
      </c>
      <c r="K928" s="19" t="n">
        <v>0.234020901802073</v>
      </c>
      <c r="L928" s="19" t="n">
        <v>0.21424031380507</v>
      </c>
      <c r="M928" s="19"/>
      <c r="N928" s="19" t="n">
        <v>0.415757475442797</v>
      </c>
      <c r="O928" s="19" t="n">
        <v>0.357443415207298</v>
      </c>
      <c r="P928" s="19" t="n">
        <v>0.18048593077048</v>
      </c>
      <c r="Q928" s="19" t="n">
        <v>0.420931402102474</v>
      </c>
      <c r="R928" s="19" t="n">
        <v>0.366410007011248</v>
      </c>
      <c r="S928" s="19"/>
      <c r="T928" s="19" t="n">
        <v>0.143490008280118</v>
      </c>
      <c r="U928" s="19" t="n">
        <v>0.232242547928677</v>
      </c>
      <c r="V928" s="19" t="n">
        <v>0.350272895572282</v>
      </c>
      <c r="W928" s="19" t="n">
        <v>0.428772130556931</v>
      </c>
      <c r="X928" s="19"/>
      <c r="Y928" s="19" t="n">
        <v>0.34046385225865</v>
      </c>
      <c r="Z928" s="19" t="n">
        <v>0.467354513538821</v>
      </c>
      <c r="AA928" s="19" t="n">
        <v>0.221985370006266</v>
      </c>
      <c r="AB928" s="19" t="n">
        <v>0.15469070246937</v>
      </c>
      <c r="AC928" s="19" t="n">
        <v>0.385864497703648</v>
      </c>
      <c r="AD928" s="19" t="n">
        <v>0.672630050190052</v>
      </c>
      <c r="AE928" s="19"/>
      <c r="AF928" s="19" t="n">
        <v>0.347240731510065</v>
      </c>
      <c r="AG928" s="19"/>
      <c r="AH928" s="19" t="n">
        <v>0.332035801779376</v>
      </c>
      <c r="AI928" s="19"/>
      <c r="AJ928" s="19" t="n">
        <v>0.289425650697859</v>
      </c>
      <c r="AK928" s="19" t="n">
        <v>0.301963624968285</v>
      </c>
      <c r="AL928" s="19" t="n">
        <v>0.464076793222577</v>
      </c>
    </row>
    <row r="929">
      <c r="B929" t="s">
        <v>367</v>
      </c>
      <c r="C929" s="19" t="n">
        <v>0.547869857338227</v>
      </c>
      <c r="D929" s="19" t="n">
        <v>0.482986596659052</v>
      </c>
      <c r="E929" s="19" t="n">
        <v>0.617588882966223</v>
      </c>
      <c r="F929" s="19"/>
      <c r="G929" s="19" t="n">
        <v>0.592788431230535</v>
      </c>
      <c r="H929" s="19" t="n">
        <v>0.78905191424505</v>
      </c>
      <c r="I929" s="19" t="n">
        <v>0.428750809156228</v>
      </c>
      <c r="J929" s="19" t="n">
        <v>0.508412931420923</v>
      </c>
      <c r="K929" s="19" t="n">
        <v>0.450286819043529</v>
      </c>
      <c r="L929" s="19" t="n">
        <v>0.546799611732154</v>
      </c>
      <c r="M929" s="19"/>
      <c r="N929" s="19" t="n">
        <v>0.412279854075109</v>
      </c>
      <c r="O929" s="19" t="n">
        <v>0.549292524307821</v>
      </c>
      <c r="P929" s="19" t="n">
        <v>0.60895202007699</v>
      </c>
      <c r="Q929" s="19" t="n">
        <v>0.409140621559554</v>
      </c>
      <c r="R929" s="19" t="n">
        <v>0.601873158007778</v>
      </c>
      <c r="S929" s="19"/>
      <c r="T929" s="19" t="n">
        <v>0.502576253854195</v>
      </c>
      <c r="U929" s="19" t="n">
        <v>0.625240033253571</v>
      </c>
      <c r="V929" s="19" t="n">
        <v>0.638611351298502</v>
      </c>
      <c r="W929" s="19" t="n">
        <v>0.52567386227937</v>
      </c>
      <c r="X929" s="19"/>
      <c r="Y929" s="19" t="n">
        <v>0.562276188244815</v>
      </c>
      <c r="Z929" s="19" t="n">
        <v>0.532645486461179</v>
      </c>
      <c r="AA929" s="19" t="n">
        <v>0.563248079359059</v>
      </c>
      <c r="AB929" s="19" t="n">
        <v>0.613387074588859</v>
      </c>
      <c r="AC929" s="19" t="n">
        <v>0.511526655308972</v>
      </c>
      <c r="AD929" s="19" t="n">
        <v>0.143585817803303</v>
      </c>
      <c r="AE929" s="19"/>
      <c r="AF929" s="19" t="n">
        <v>0.498531415534684</v>
      </c>
      <c r="AG929" s="19"/>
      <c r="AH929" s="19" t="n">
        <v>0.555419636028578</v>
      </c>
      <c r="AI929" s="19"/>
      <c r="AJ929" s="19" t="n">
        <v>0.560258823490901</v>
      </c>
      <c r="AK929" s="19" t="n">
        <v>0.567609306072684</v>
      </c>
      <c r="AL929" s="19" t="n">
        <v>0.422198487119234</v>
      </c>
    </row>
    <row r="930">
      <c r="B930" t="s">
        <v>87</v>
      </c>
      <c r="C930" s="19" t="n">
        <v>0.134162565239228</v>
      </c>
      <c r="D930" s="19" t="n">
        <v>0.13325352735866</v>
      </c>
      <c r="E930" s="19" t="n">
        <v>0.136507160261585</v>
      </c>
      <c r="F930" s="19"/>
      <c r="G930" s="19" t="n">
        <v>0.0409897990625575</v>
      </c>
      <c r="H930" s="19" t="n">
        <v>0.0701481450509899</v>
      </c>
      <c r="I930" s="19" t="n">
        <v>0.0449987906644293</v>
      </c>
      <c r="J930" s="19" t="n">
        <v>0.103468755788368</v>
      </c>
      <c r="K930" s="19" t="n">
        <v>0.315692279154398</v>
      </c>
      <c r="L930" s="19" t="n">
        <v>0.238960074462776</v>
      </c>
      <c r="M930" s="19"/>
      <c r="N930" s="19" t="n">
        <v>0.171962670482094</v>
      </c>
      <c r="O930" s="19" t="n">
        <v>0.093264060484881</v>
      </c>
      <c r="P930" s="19" t="n">
        <v>0.21056204915253</v>
      </c>
      <c r="Q930" s="19" t="n">
        <v>0.169927976337972</v>
      </c>
      <c r="R930" s="19" t="n">
        <v>0.0317168349809736</v>
      </c>
      <c r="S930" s="19"/>
      <c r="T930" s="19" t="n">
        <v>0.353933737865687</v>
      </c>
      <c r="U930" s="19" t="n">
        <v>0.142517418817752</v>
      </c>
      <c r="V930" s="19" t="n">
        <v>0.0111157531292162</v>
      </c>
      <c r="W930" s="19" t="n">
        <v>0.0455540071636985</v>
      </c>
      <c r="X930" s="19"/>
      <c r="Y930" s="19" t="n">
        <v>0.0972599594965355</v>
      </c>
      <c r="Z930" s="19" t="n">
        <v>0</v>
      </c>
      <c r="AA930" s="19" t="n">
        <v>0.214766550634675</v>
      </c>
      <c r="AB930" s="19" t="n">
        <v>0.231922222941772</v>
      </c>
      <c r="AC930" s="19" t="n">
        <v>0.102608846987381</v>
      </c>
      <c r="AD930" s="19" t="n">
        <v>0.183784132006646</v>
      </c>
      <c r="AE930" s="19"/>
      <c r="AF930" s="19" t="n">
        <v>0.15422785295525</v>
      </c>
      <c r="AG930" s="19"/>
      <c r="AH930" s="19" t="n">
        <v>0.112544562192046</v>
      </c>
      <c r="AI930" s="19"/>
      <c r="AJ930" s="19" t="n">
        <v>0.150315525811241</v>
      </c>
      <c r="AK930" s="19" t="n">
        <v>0.130427068959031</v>
      </c>
      <c r="AL930" s="19" t="n">
        <v>0.113724719658189</v>
      </c>
    </row>
    <row r="931">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c r="AE931" s="19"/>
      <c r="AF931" s="19"/>
      <c r="AG931" s="19"/>
      <c r="AH931" s="19"/>
      <c r="AI931" s="19"/>
      <c r="AJ931" s="19"/>
      <c r="AK931" s="19"/>
      <c r="AL931" s="19"/>
    </row>
    <row r="932">
      <c r="B932" s="7" t="s">
        <v>380</v>
      </c>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c r="AE932" s="19"/>
      <c r="AF932" s="19"/>
      <c r="AG932" s="19"/>
      <c r="AH932" s="19"/>
      <c r="AI932" s="19"/>
      <c r="AJ932" s="19"/>
      <c r="AK932" s="19"/>
      <c r="AL932" s="19"/>
    </row>
    <row r="933">
      <c r="B933" s="26" t="s">
        <v>347</v>
      </c>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c r="AE933" s="19"/>
      <c r="AF933" s="19"/>
      <c r="AG933" s="19"/>
      <c r="AH933" s="19"/>
      <c r="AI933" s="19"/>
      <c r="AJ933" s="19"/>
      <c r="AK933" s="19"/>
      <c r="AL933" s="19"/>
    </row>
    <row r="934">
      <c r="B934" t="s">
        <v>379</v>
      </c>
      <c r="C934" s="19" t="n">
        <v>0.488718986877404</v>
      </c>
      <c r="D934" s="19" t="n">
        <v>0.544008934380516</v>
      </c>
      <c r="E934" s="19" t="n">
        <v>0.421091817385947</v>
      </c>
      <c r="F934" s="19"/>
      <c r="G934" s="19" t="n">
        <v>0.575538906452699</v>
      </c>
      <c r="H934" s="19" t="n">
        <v>0.499425302009385</v>
      </c>
      <c r="I934" s="19" t="n">
        <v>0.607262059511992</v>
      </c>
      <c r="J934" s="19" t="n">
        <v>0.475403326278917</v>
      </c>
      <c r="K934" s="19" t="n">
        <v>0.549647593928634</v>
      </c>
      <c r="L934" s="19" t="n">
        <v>0.323864445166346</v>
      </c>
      <c r="M934" s="19"/>
      <c r="N934" s="19" t="n">
        <v>0.536526770133793</v>
      </c>
      <c r="O934" s="19" t="n">
        <v>0.545918884231786</v>
      </c>
      <c r="P934" s="19" t="n">
        <v>0.44633970033371</v>
      </c>
      <c r="Q934" s="19" t="n">
        <v>0.456223962969065</v>
      </c>
      <c r="R934" s="19" t="n">
        <v>0.472127217479947</v>
      </c>
      <c r="S934" s="19"/>
      <c r="T934" s="19" t="n">
        <v>0.545632749097135</v>
      </c>
      <c r="U934" s="19" t="n">
        <v>0.466285862427545</v>
      </c>
      <c r="V934" s="19" t="n">
        <v>0.48600704537602</v>
      </c>
      <c r="W934" s="19" t="n">
        <v>0.464207930583128</v>
      </c>
      <c r="X934" s="19"/>
      <c r="Y934" s="19" t="n">
        <v>0.526937995522183</v>
      </c>
      <c r="Z934" s="19" t="n">
        <v>0.200082332245485</v>
      </c>
      <c r="AA934" s="19" t="n">
        <v>0.379711168685686</v>
      </c>
      <c r="AB934" s="19" t="n">
        <v>0.460209357611139</v>
      </c>
      <c r="AC934" s="19" t="n">
        <v>0.79146632512795</v>
      </c>
      <c r="AD934" s="19" t="n">
        <v>0.703725507597983</v>
      </c>
      <c r="AE934" s="19"/>
      <c r="AF934" s="19" t="n">
        <v>0.478349146449596</v>
      </c>
      <c r="AG934" s="19"/>
      <c r="AH934" s="19" t="n">
        <v>0.491923977479186</v>
      </c>
      <c r="AI934" s="19"/>
      <c r="AJ934" s="19" t="n">
        <v>0.48700189200685</v>
      </c>
      <c r="AK934" s="19" t="n">
        <v>0.477950355186473</v>
      </c>
      <c r="AL934" s="19" t="n">
        <v>0.591741581935246</v>
      </c>
    </row>
    <row r="935">
      <c r="B935" t="s">
        <v>367</v>
      </c>
      <c r="C935" s="19" t="n">
        <v>0.413535000958775</v>
      </c>
      <c r="D935" s="19" t="n">
        <v>0.380938456160772</v>
      </c>
      <c r="E935" s="19" t="n">
        <v>0.453405034471943</v>
      </c>
      <c r="F935" s="19"/>
      <c r="G935" s="19" t="n">
        <v>0.424461093547301</v>
      </c>
      <c r="H935" s="19" t="n">
        <v>0.45947524027909</v>
      </c>
      <c r="I935" s="19" t="n">
        <v>0.379535488036336</v>
      </c>
      <c r="J935" s="19" t="n">
        <v>0.326491675586032</v>
      </c>
      <c r="K935" s="19" t="n">
        <v>0.414673608412552</v>
      </c>
      <c r="L935" s="19" t="n">
        <v>0.457354757460644</v>
      </c>
      <c r="M935" s="19"/>
      <c r="N935" s="19" t="n">
        <v>0.463473229866207</v>
      </c>
      <c r="O935" s="19" t="n">
        <v>0.297086328967413</v>
      </c>
      <c r="P935" s="19" t="n">
        <v>0.460444797689272</v>
      </c>
      <c r="Q935" s="19" t="n">
        <v>0.455998255706194</v>
      </c>
      <c r="R935" s="19" t="n">
        <v>0.461520288851412</v>
      </c>
      <c r="S935" s="19"/>
      <c r="T935" s="19" t="n">
        <v>0.338950891974839</v>
      </c>
      <c r="U935" s="19" t="n">
        <v>0.382309224013327</v>
      </c>
      <c r="V935" s="19" t="n">
        <v>0.498711803441833</v>
      </c>
      <c r="W935" s="19" t="n">
        <v>0.503354699896647</v>
      </c>
      <c r="X935" s="19"/>
      <c r="Y935" s="19" t="n">
        <v>0.405481317684657</v>
      </c>
      <c r="Z935" s="19" t="n">
        <v>0.667057959154669</v>
      </c>
      <c r="AA935" s="19" t="n">
        <v>0.421770582102711</v>
      </c>
      <c r="AB935" s="19" t="n">
        <v>0.479271303555956</v>
      </c>
      <c r="AC935" s="19" t="n">
        <v>0.20853367487205</v>
      </c>
      <c r="AD935" s="19" t="n">
        <v>0.296274492402017</v>
      </c>
      <c r="AE935" s="19"/>
      <c r="AF935" s="19" t="n">
        <v>0.427521254894585</v>
      </c>
      <c r="AG935" s="19"/>
      <c r="AH935" s="19" t="n">
        <v>0.418783933540796</v>
      </c>
      <c r="AI935" s="19"/>
      <c r="AJ935" s="19" t="n">
        <v>0.434370886646722</v>
      </c>
      <c r="AK935" s="19" t="n">
        <v>0.408594255673162</v>
      </c>
      <c r="AL935" s="19" t="n">
        <v>0.375952330852375</v>
      </c>
    </row>
    <row r="936">
      <c r="B936" t="s">
        <v>87</v>
      </c>
      <c r="C936" s="19" t="n">
        <v>0.0977460121638208</v>
      </c>
      <c r="D936" s="19" t="n">
        <v>0.0750526094587113</v>
      </c>
      <c r="E936" s="19" t="n">
        <v>0.125503148142109</v>
      </c>
      <c r="F936" s="19"/>
      <c r="G936" s="19" t="n">
        <v>0</v>
      </c>
      <c r="H936" s="19" t="n">
        <v>0.0410994577115244</v>
      </c>
      <c r="I936" s="19" t="n">
        <v>0.0132024524516719</v>
      </c>
      <c r="J936" s="19" t="n">
        <v>0.198104998135052</v>
      </c>
      <c r="K936" s="19" t="n">
        <v>0.0356787976588139</v>
      </c>
      <c r="L936" s="19" t="n">
        <v>0.21878079737301</v>
      </c>
      <c r="M936" s="19"/>
      <c r="N936" s="19" t="n">
        <v>0</v>
      </c>
      <c r="O936" s="19" t="n">
        <v>0.156994786800801</v>
      </c>
      <c r="P936" s="19" t="n">
        <v>0.0932155019770177</v>
      </c>
      <c r="Q936" s="19" t="n">
        <v>0.0877777813247409</v>
      </c>
      <c r="R936" s="19" t="n">
        <v>0.0663524936686411</v>
      </c>
      <c r="S936" s="19"/>
      <c r="T936" s="19" t="n">
        <v>0.115416358928026</v>
      </c>
      <c r="U936" s="19" t="n">
        <v>0.151404913559129</v>
      </c>
      <c r="V936" s="19" t="n">
        <v>0.015281151182147</v>
      </c>
      <c r="W936" s="19" t="n">
        <v>0.0324373695202254</v>
      </c>
      <c r="X936" s="19"/>
      <c r="Y936" s="19" t="n">
        <v>0.06758068679316</v>
      </c>
      <c r="Z936" s="19" t="n">
        <v>0.132859708599846</v>
      </c>
      <c r="AA936" s="19" t="n">
        <v>0.198518249211604</v>
      </c>
      <c r="AB936" s="19" t="n">
        <v>0.0605193388329044</v>
      </c>
      <c r="AC936" s="19" t="n">
        <v>0</v>
      </c>
      <c r="AD936" s="19" t="n">
        <v>0</v>
      </c>
      <c r="AE936" s="19"/>
      <c r="AF936" s="19" t="n">
        <v>0.0941295986558191</v>
      </c>
      <c r="AG936" s="19"/>
      <c r="AH936" s="19" t="n">
        <v>0.0892920889800176</v>
      </c>
      <c r="AI936" s="19"/>
      <c r="AJ936" s="19" t="n">
        <v>0.0786272213464273</v>
      </c>
      <c r="AK936" s="19" t="n">
        <v>0.113455389140365</v>
      </c>
      <c r="AL936" s="19" t="n">
        <v>0.0323060872123791</v>
      </c>
    </row>
    <row r="937">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c r="AE937" s="19"/>
      <c r="AF937" s="19"/>
      <c r="AG937" s="19"/>
      <c r="AH937" s="19"/>
      <c r="AI937" s="19"/>
      <c r="AJ937" s="19"/>
      <c r="AK937" s="19"/>
      <c r="AL937" s="19"/>
    </row>
    <row r="938">
      <c r="B938" s="7" t="s">
        <v>382</v>
      </c>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c r="AE938" s="19"/>
      <c r="AF938" s="19"/>
      <c r="AG938" s="19"/>
      <c r="AH938" s="19"/>
      <c r="AI938" s="19"/>
      <c r="AJ938" s="19"/>
      <c r="AK938" s="19"/>
      <c r="AL938" s="19"/>
    </row>
    <row r="939">
      <c r="B939" s="26" t="s">
        <v>347</v>
      </c>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c r="AE939" s="19"/>
      <c r="AF939" s="19"/>
      <c r="AG939" s="19"/>
      <c r="AH939" s="19"/>
      <c r="AI939" s="19"/>
      <c r="AJ939" s="19"/>
      <c r="AK939" s="19"/>
      <c r="AL939" s="19"/>
    </row>
    <row r="940">
      <c r="B940" t="s">
        <v>381</v>
      </c>
      <c r="C940" s="19" t="n">
        <v>0.495832160066557</v>
      </c>
      <c r="D940" s="19" t="n">
        <v>0.525544384389626</v>
      </c>
      <c r="E940" s="19" t="n">
        <v>0.469252892937487</v>
      </c>
      <c r="F940" s="19"/>
      <c r="G940" s="19" t="n">
        <v>0.706213832218434</v>
      </c>
      <c r="H940" s="19" t="n">
        <v>0.542565186475347</v>
      </c>
      <c r="I940" s="19" t="n">
        <v>0.517158876573544</v>
      </c>
      <c r="J940" s="19" t="n">
        <v>0.522446389282212</v>
      </c>
      <c r="K940" s="19" t="n">
        <v>0.386524740764931</v>
      </c>
      <c r="L940" s="19" t="n">
        <v>0.414825122093853</v>
      </c>
      <c r="M940" s="19"/>
      <c r="N940" s="19" t="n">
        <v>0.305175595722654</v>
      </c>
      <c r="O940" s="19" t="n">
        <v>0.402831524664868</v>
      </c>
      <c r="P940" s="19" t="n">
        <v>0.523648775790357</v>
      </c>
      <c r="Q940" s="19" t="n">
        <v>0.537653807464284</v>
      </c>
      <c r="R940" s="19" t="n">
        <v>0.611997609087678</v>
      </c>
      <c r="S940" s="19"/>
      <c r="T940" s="19" t="n">
        <v>0.640347752475209</v>
      </c>
      <c r="U940" s="19" t="n">
        <v>0.522855806533127</v>
      </c>
      <c r="V940" s="19" t="n">
        <v>0.508406549550522</v>
      </c>
      <c r="W940" s="19" t="n">
        <v>0.526195262956962</v>
      </c>
      <c r="X940" s="19"/>
      <c r="Y940" s="19" t="n">
        <v>0.568609826453114</v>
      </c>
      <c r="Z940" s="19" t="n">
        <v>0.390190228299144</v>
      </c>
      <c r="AA940" s="19" t="n">
        <v>0.361730216229513</v>
      </c>
      <c r="AB940" s="19" t="n">
        <v>0.506872276073878</v>
      </c>
      <c r="AC940" s="19" t="n">
        <v>0.626680527909296</v>
      </c>
      <c r="AD940" s="19" t="n">
        <v>0</v>
      </c>
      <c r="AE940" s="19"/>
      <c r="AF940" s="19" t="n">
        <v>0.467651828202951</v>
      </c>
      <c r="AG940" s="19"/>
      <c r="AH940" s="19" t="n">
        <v>0.488696607034152</v>
      </c>
      <c r="AI940" s="19"/>
      <c r="AJ940" s="19" t="n">
        <v>0.328958623934797</v>
      </c>
      <c r="AK940" s="19" t="n">
        <v>0.578420641142696</v>
      </c>
      <c r="AL940" s="19" t="n">
        <v>0.641866686446367</v>
      </c>
    </row>
    <row r="941">
      <c r="B941" t="s">
        <v>367</v>
      </c>
      <c r="C941" s="19" t="n">
        <v>0.353248308416805</v>
      </c>
      <c r="D941" s="19" t="n">
        <v>0.316273007808143</v>
      </c>
      <c r="E941" s="19" t="n">
        <v>0.386324808559283</v>
      </c>
      <c r="F941" s="19"/>
      <c r="G941" s="19" t="n">
        <v>0.205464334403969</v>
      </c>
      <c r="H941" s="19" t="n">
        <v>0.286830130804223</v>
      </c>
      <c r="I941" s="19" t="n">
        <v>0.3624794503265</v>
      </c>
      <c r="J941" s="19" t="n">
        <v>0.350519462381279</v>
      </c>
      <c r="K941" s="19" t="n">
        <v>0.532681603309673</v>
      </c>
      <c r="L941" s="19" t="n">
        <v>0.291347866293667</v>
      </c>
      <c r="M941" s="19"/>
      <c r="N941" s="19" t="n">
        <v>0.448315283830159</v>
      </c>
      <c r="O941" s="19" t="n">
        <v>0.434608454692092</v>
      </c>
      <c r="P941" s="19" t="n">
        <v>0.308768879089327</v>
      </c>
      <c r="Q941" s="19" t="n">
        <v>0.331586801176194</v>
      </c>
      <c r="R941" s="19" t="n">
        <v>0.29541796474966</v>
      </c>
      <c r="S941" s="19"/>
      <c r="T941" s="19" t="n">
        <v>0.0722284314315225</v>
      </c>
      <c r="U941" s="19" t="n">
        <v>0.408390992448814</v>
      </c>
      <c r="V941" s="19" t="n">
        <v>0.282574255358107</v>
      </c>
      <c r="W941" s="19" t="n">
        <v>0.400978464350725</v>
      </c>
      <c r="X941" s="19"/>
      <c r="Y941" s="19" t="n">
        <v>0.352554338311604</v>
      </c>
      <c r="Z941" s="19" t="n">
        <v>0.480032770468296</v>
      </c>
      <c r="AA941" s="19" t="n">
        <v>0.423720281837166</v>
      </c>
      <c r="AB941" s="19" t="n">
        <v>0.227844757617977</v>
      </c>
      <c r="AC941" s="19" t="n">
        <v>0.273272353593165</v>
      </c>
      <c r="AD941" s="19" t="n">
        <v>0</v>
      </c>
      <c r="AE941" s="19"/>
      <c r="AF941" s="19" t="n">
        <v>0.377617082389723</v>
      </c>
      <c r="AG941" s="19"/>
      <c r="AH941" s="19" t="n">
        <v>0.372880763494128</v>
      </c>
      <c r="AI941" s="19"/>
      <c r="AJ941" s="19" t="n">
        <v>0.484711747944162</v>
      </c>
      <c r="AK941" s="19" t="n">
        <v>0.278661754362978</v>
      </c>
      <c r="AL941" s="19" t="n">
        <v>0.300408071157504</v>
      </c>
    </row>
    <row r="942">
      <c r="B942" t="s">
        <v>87</v>
      </c>
      <c r="C942" s="19" t="n">
        <v>0.150919531516637</v>
      </c>
      <c r="D942" s="19" t="n">
        <v>0.158182607802231</v>
      </c>
      <c r="E942" s="19" t="n">
        <v>0.144422298503229</v>
      </c>
      <c r="F942" s="19"/>
      <c r="G942" s="19" t="n">
        <v>0.0883218333775969</v>
      </c>
      <c r="H942" s="19" t="n">
        <v>0.17060468272043</v>
      </c>
      <c r="I942" s="19" t="n">
        <v>0.120361673099956</v>
      </c>
      <c r="J942" s="19" t="n">
        <v>0.127034148336509</v>
      </c>
      <c r="K942" s="19" t="n">
        <v>0.0807936559253969</v>
      </c>
      <c r="L942" s="19" t="n">
        <v>0.293827011612479</v>
      </c>
      <c r="M942" s="19"/>
      <c r="N942" s="19" t="n">
        <v>0.246509120447187</v>
      </c>
      <c r="O942" s="19" t="n">
        <v>0.16256002064304</v>
      </c>
      <c r="P942" s="19" t="n">
        <v>0.167582345120317</v>
      </c>
      <c r="Q942" s="19" t="n">
        <v>0.130759391359522</v>
      </c>
      <c r="R942" s="19" t="n">
        <v>0.0925844261626625</v>
      </c>
      <c r="S942" s="19"/>
      <c r="T942" s="19" t="n">
        <v>0.287423816093268</v>
      </c>
      <c r="U942" s="19" t="n">
        <v>0.0687532010180594</v>
      </c>
      <c r="V942" s="19" t="n">
        <v>0.209019195091371</v>
      </c>
      <c r="W942" s="19" t="n">
        <v>0.0728262726923127</v>
      </c>
      <c r="X942" s="19"/>
      <c r="Y942" s="19" t="n">
        <v>0.0788358352352815</v>
      </c>
      <c r="Z942" s="19" t="n">
        <v>0.12977700123256</v>
      </c>
      <c r="AA942" s="19" t="n">
        <v>0.214549501933321</v>
      </c>
      <c r="AB942" s="19" t="n">
        <v>0.265282966308146</v>
      </c>
      <c r="AC942" s="19" t="n">
        <v>0.10004711849754</v>
      </c>
      <c r="AD942" s="19" t="n">
        <v>1</v>
      </c>
      <c r="AE942" s="19"/>
      <c r="AF942" s="19" t="n">
        <v>0.154731089407326</v>
      </c>
      <c r="AG942" s="19"/>
      <c r="AH942" s="19" t="n">
        <v>0.138422629471721</v>
      </c>
      <c r="AI942" s="19"/>
      <c r="AJ942" s="19" t="n">
        <v>0.186329628121041</v>
      </c>
      <c r="AK942" s="19" t="n">
        <v>0.142917604494327</v>
      </c>
      <c r="AL942" s="19" t="n">
        <v>0.0577252423961292</v>
      </c>
    </row>
    <row r="943">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c r="AE943" s="19"/>
      <c r="AF943" s="19"/>
      <c r="AG943" s="19"/>
      <c r="AH943" s="19"/>
      <c r="AI943" s="19"/>
      <c r="AJ943" s="19"/>
      <c r="AK943" s="19"/>
      <c r="AL943" s="19"/>
    </row>
    <row r="944">
      <c r="B944" s="7" t="s">
        <v>384</v>
      </c>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c r="AE944" s="19"/>
      <c r="AF944" s="19"/>
      <c r="AG944" s="19"/>
      <c r="AH944" s="19"/>
      <c r="AI944" s="19"/>
      <c r="AJ944" s="19"/>
      <c r="AK944" s="19"/>
      <c r="AL944" s="19"/>
    </row>
    <row r="945">
      <c r="B945" s="26" t="s">
        <v>347</v>
      </c>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c r="AE945" s="19"/>
      <c r="AF945" s="19"/>
      <c r="AG945" s="19"/>
      <c r="AH945" s="19"/>
      <c r="AI945" s="19"/>
      <c r="AJ945" s="19"/>
      <c r="AK945" s="19"/>
      <c r="AL945" s="19"/>
    </row>
    <row r="946">
      <c r="B946" t="s">
        <v>383</v>
      </c>
      <c r="C946" s="19" t="n">
        <v>0.609507490315299</v>
      </c>
      <c r="D946" s="19" t="n">
        <v>0.664934683079054</v>
      </c>
      <c r="E946" s="19" t="n">
        <v>0.552134708557953</v>
      </c>
      <c r="F946" s="19"/>
      <c r="G946" s="19" t="n">
        <v>0.926523598755506</v>
      </c>
      <c r="H946" s="19" t="n">
        <v>0.652319754854223</v>
      </c>
      <c r="I946" s="19" t="n">
        <v>0.472884978757221</v>
      </c>
      <c r="J946" s="19" t="n">
        <v>0.672078287379833</v>
      </c>
      <c r="K946" s="19" t="n">
        <v>0.469929456534463</v>
      </c>
      <c r="L946" s="19" t="n">
        <v>0.582302653491761</v>
      </c>
      <c r="M946" s="19"/>
      <c r="N946" s="19" t="n">
        <v>0.572205301369878</v>
      </c>
      <c r="O946" s="19" t="n">
        <v>0.653327720159378</v>
      </c>
      <c r="P946" s="19" t="n">
        <v>0.521167992693877</v>
      </c>
      <c r="Q946" s="19" t="n">
        <v>0.555851566284361</v>
      </c>
      <c r="R946" s="19" t="n">
        <v>0.736507804134853</v>
      </c>
      <c r="S946" s="19"/>
      <c r="T946" s="19" t="n">
        <v>0.408615621417734</v>
      </c>
      <c r="U946" s="19" t="n">
        <v>0.551340494805217</v>
      </c>
      <c r="V946" s="19" t="n">
        <v>0.638850043690035</v>
      </c>
      <c r="W946" s="19" t="n">
        <v>0.641474196534325</v>
      </c>
      <c r="X946" s="19"/>
      <c r="Y946" s="19" t="n">
        <v>0.688799532338461</v>
      </c>
      <c r="Z946" s="19" t="n">
        <v>0.646680020639038</v>
      </c>
      <c r="AA946" s="19" t="n">
        <v>0.537290489565886</v>
      </c>
      <c r="AB946" s="19" t="n">
        <v>0.387793139537831</v>
      </c>
      <c r="AC946" s="19" t="n">
        <v>0.759255234318866</v>
      </c>
      <c r="AD946" s="19" t="n">
        <v>0.322491159447115</v>
      </c>
      <c r="AE946" s="19"/>
      <c r="AF946" s="19" t="n">
        <v>0.596830520505591</v>
      </c>
      <c r="AG946" s="19"/>
      <c r="AH946" s="19" t="n">
        <v>0.62200703526909</v>
      </c>
      <c r="AI946" s="19"/>
      <c r="AJ946" s="19" t="n">
        <v>0.58897389025283</v>
      </c>
      <c r="AK946" s="19" t="n">
        <v>0.612917428603294</v>
      </c>
      <c r="AL946" s="19" t="n">
        <v>0.636787400128269</v>
      </c>
    </row>
    <row r="947">
      <c r="B947" t="s">
        <v>367</v>
      </c>
      <c r="C947" s="19" t="n">
        <v>0.290390650574419</v>
      </c>
      <c r="D947" s="19" t="n">
        <v>0.216270998384589</v>
      </c>
      <c r="E947" s="19" t="n">
        <v>0.367112028962505</v>
      </c>
      <c r="F947" s="19"/>
      <c r="G947" s="19" t="n">
        <v>0.0734764012444938</v>
      </c>
      <c r="H947" s="19" t="n">
        <v>0.202358775083903</v>
      </c>
      <c r="I947" s="19" t="n">
        <v>0.448564466182726</v>
      </c>
      <c r="J947" s="19" t="n">
        <v>0.304809450883014</v>
      </c>
      <c r="K947" s="19" t="n">
        <v>0.476287145600249</v>
      </c>
      <c r="L947" s="19" t="n">
        <v>0.225654215246751</v>
      </c>
      <c r="M947" s="19"/>
      <c r="N947" s="19" t="n">
        <v>0.381411435710294</v>
      </c>
      <c r="O947" s="19" t="n">
        <v>0.258065637647264</v>
      </c>
      <c r="P947" s="19" t="n">
        <v>0.294100722580867</v>
      </c>
      <c r="Q947" s="19" t="n">
        <v>0.366572257737545</v>
      </c>
      <c r="R947" s="19" t="n">
        <v>0.231318566680203</v>
      </c>
      <c r="S947" s="19"/>
      <c r="T947" s="19" t="n">
        <v>0.409082220311967</v>
      </c>
      <c r="U947" s="19" t="n">
        <v>0.305554280166344</v>
      </c>
      <c r="V947" s="19" t="n">
        <v>0.249024886342684</v>
      </c>
      <c r="W947" s="19" t="n">
        <v>0.33725092675643</v>
      </c>
      <c r="X947" s="19"/>
      <c r="Y947" s="19" t="n">
        <v>0.272051227246601</v>
      </c>
      <c r="Z947" s="19" t="n">
        <v>0.314068183228066</v>
      </c>
      <c r="AA947" s="19" t="n">
        <v>0.266582883279288</v>
      </c>
      <c r="AB947" s="19" t="n">
        <v>0.447960277808818</v>
      </c>
      <c r="AC947" s="19" t="n">
        <v>0.181783448316964</v>
      </c>
      <c r="AD947" s="19" t="n">
        <v>0.475230154319134</v>
      </c>
      <c r="AE947" s="19"/>
      <c r="AF947" s="19" t="n">
        <v>0.302329554681678</v>
      </c>
      <c r="AG947" s="19"/>
      <c r="AH947" s="19" t="n">
        <v>0.292892410541975</v>
      </c>
      <c r="AI947" s="19"/>
      <c r="AJ947" s="19" t="n">
        <v>0.326564111561328</v>
      </c>
      <c r="AK947" s="19" t="n">
        <v>0.289993930175142</v>
      </c>
      <c r="AL947" s="19" t="n">
        <v>0.210084380324868</v>
      </c>
    </row>
    <row r="948">
      <c r="B948" t="s">
        <v>87</v>
      </c>
      <c r="C948" s="19" t="n">
        <v>0.100101859110282</v>
      </c>
      <c r="D948" s="19" t="n">
        <v>0.118794318536357</v>
      </c>
      <c r="E948" s="19" t="n">
        <v>0.0807532624795416</v>
      </c>
      <c r="F948" s="19"/>
      <c r="G948" s="19" t="n">
        <v>0</v>
      </c>
      <c r="H948" s="19" t="n">
        <v>0.145321470061874</v>
      </c>
      <c r="I948" s="19" t="n">
        <v>0.0785505550600525</v>
      </c>
      <c r="J948" s="19" t="n">
        <v>0.0231122617371532</v>
      </c>
      <c r="K948" s="19" t="n">
        <v>0.0537833978652885</v>
      </c>
      <c r="L948" s="19" t="n">
        <v>0.192043131261488</v>
      </c>
      <c r="M948" s="19"/>
      <c r="N948" s="19" t="n">
        <v>0.0463832629198281</v>
      </c>
      <c r="O948" s="19" t="n">
        <v>0.088606642193358</v>
      </c>
      <c r="P948" s="19" t="n">
        <v>0.184731284725256</v>
      </c>
      <c r="Q948" s="19" t="n">
        <v>0.077576175978094</v>
      </c>
      <c r="R948" s="19" t="n">
        <v>0.0321736291849439</v>
      </c>
      <c r="S948" s="19"/>
      <c r="T948" s="19" t="n">
        <v>0.182302158270298</v>
      </c>
      <c r="U948" s="19" t="n">
        <v>0.143105225028439</v>
      </c>
      <c r="V948" s="19" t="n">
        <v>0.112125069967281</v>
      </c>
      <c r="W948" s="19" t="n">
        <v>0.0212748767092446</v>
      </c>
      <c r="X948" s="19"/>
      <c r="Y948" s="19" t="n">
        <v>0.0391492404149382</v>
      </c>
      <c r="Z948" s="19" t="n">
        <v>0.0392517961328964</v>
      </c>
      <c r="AA948" s="19" t="n">
        <v>0.196126627154827</v>
      </c>
      <c r="AB948" s="19" t="n">
        <v>0.16424658265335</v>
      </c>
      <c r="AC948" s="19" t="n">
        <v>0.0589613173641697</v>
      </c>
      <c r="AD948" s="19" t="n">
        <v>0.202278686233751</v>
      </c>
      <c r="AE948" s="19"/>
      <c r="AF948" s="19" t="n">
        <v>0.100839924812731</v>
      </c>
      <c r="AG948" s="19"/>
      <c r="AH948" s="19" t="n">
        <v>0.0851005541889349</v>
      </c>
      <c r="AI948" s="19"/>
      <c r="AJ948" s="19" t="n">
        <v>0.0844619981858424</v>
      </c>
      <c r="AK948" s="19" t="n">
        <v>0.097088641221564</v>
      </c>
      <c r="AL948" s="19" t="n">
        <v>0.153128219546863</v>
      </c>
    </row>
    <row r="94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c r="AE949" s="19"/>
      <c r="AF949" s="19"/>
      <c r="AG949" s="19"/>
      <c r="AH949" s="19"/>
      <c r="AI949" s="19"/>
      <c r="AJ949" s="19"/>
      <c r="AK949" s="19"/>
      <c r="AL949" s="19"/>
    </row>
    <row r="950">
      <c r="B950" s="7" t="s">
        <v>386</v>
      </c>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c r="AE950" s="19"/>
      <c r="AF950" s="19"/>
      <c r="AG950" s="19"/>
      <c r="AH950" s="19"/>
      <c r="AI950" s="19"/>
      <c r="AJ950" s="19"/>
      <c r="AK950" s="19"/>
      <c r="AL950" s="19"/>
    </row>
    <row r="951">
      <c r="B951" s="26" t="s">
        <v>347</v>
      </c>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c r="AE951" s="19"/>
      <c r="AF951" s="19"/>
      <c r="AG951" s="19"/>
      <c r="AH951" s="19"/>
      <c r="AI951" s="19"/>
      <c r="AJ951" s="19"/>
      <c r="AK951" s="19"/>
      <c r="AL951" s="19"/>
    </row>
    <row r="952">
      <c r="B952" t="s">
        <v>385</v>
      </c>
      <c r="C952" s="19" t="n">
        <v>0.603496637139417</v>
      </c>
      <c r="D952" s="19" t="n">
        <v>0.672581744060015</v>
      </c>
      <c r="E952" s="19" t="n">
        <v>0.525245358873632</v>
      </c>
      <c r="F952" s="19"/>
      <c r="G952" s="19" t="n">
        <v>0.658963507967487</v>
      </c>
      <c r="H952" s="19" t="n">
        <v>0.591646648632751</v>
      </c>
      <c r="I952" s="19" t="n">
        <v>0.708504641675142</v>
      </c>
      <c r="J952" s="19" t="n">
        <v>0.602379035616853</v>
      </c>
      <c r="K952" s="19" t="n">
        <v>0.661651892653059</v>
      </c>
      <c r="L952" s="19" t="n">
        <v>0.496893182107415</v>
      </c>
      <c r="M952" s="19"/>
      <c r="N952" s="19" t="n">
        <v>0.77921191928103</v>
      </c>
      <c r="O952" s="19" t="n">
        <v>0.491641646913848</v>
      </c>
      <c r="P952" s="19" t="n">
        <v>0.560432813150121</v>
      </c>
      <c r="Q952" s="19" t="n">
        <v>0.719862088459176</v>
      </c>
      <c r="R952" s="19" t="n">
        <v>0.692914298791346</v>
      </c>
      <c r="S952" s="19"/>
      <c r="T952" s="19" t="n">
        <v>0.606574568373454</v>
      </c>
      <c r="U952" s="19" t="n">
        <v>0.752946047170207</v>
      </c>
      <c r="V952" s="19" t="n">
        <v>0.617761990471248</v>
      </c>
      <c r="W952" s="19" t="n">
        <v>0.573913411452663</v>
      </c>
      <c r="X952" s="19"/>
      <c r="Y952" s="19" t="n">
        <v>0.592562266161473</v>
      </c>
      <c r="Z952" s="19" t="n">
        <v>0.458922068568159</v>
      </c>
      <c r="AA952" s="19" t="n">
        <v>0.533697311185061</v>
      </c>
      <c r="AB952" s="19" t="n">
        <v>0.756472560150781</v>
      </c>
      <c r="AC952" s="19" t="n">
        <v>0.832891287748585</v>
      </c>
      <c r="AD952" s="19" t="n">
        <v>0.820759859800467</v>
      </c>
      <c r="AE952" s="19"/>
      <c r="AF952" s="19" t="n">
        <v>0.579525394393784</v>
      </c>
      <c r="AG952" s="19"/>
      <c r="AH952" s="19" t="n">
        <v>0.601566600829296</v>
      </c>
      <c r="AI952" s="19"/>
      <c r="AJ952" s="19" t="n">
        <v>0.589565825598873</v>
      </c>
      <c r="AK952" s="19" t="n">
        <v>0.577387662551999</v>
      </c>
      <c r="AL952" s="19" t="n">
        <v>0.73661401886969</v>
      </c>
    </row>
    <row r="953">
      <c r="B953" t="s">
        <v>367</v>
      </c>
      <c r="C953" s="19" t="n">
        <v>0.294270565422348</v>
      </c>
      <c r="D953" s="19" t="n">
        <v>0.236590018356458</v>
      </c>
      <c r="E953" s="19" t="n">
        <v>0.35960413354092</v>
      </c>
      <c r="F953" s="19"/>
      <c r="G953" s="19" t="n">
        <v>0.341036492032513</v>
      </c>
      <c r="H953" s="19" t="n">
        <v>0.38195241409513</v>
      </c>
      <c r="I953" s="19" t="n">
        <v>0.239110586726732</v>
      </c>
      <c r="J953" s="19" t="n">
        <v>0.307649030682282</v>
      </c>
      <c r="K953" s="19" t="n">
        <v>0.207547817063787</v>
      </c>
      <c r="L953" s="19" t="n">
        <v>0.306176516698169</v>
      </c>
      <c r="M953" s="19"/>
      <c r="N953" s="19" t="n">
        <v>0.0756130235142339</v>
      </c>
      <c r="O953" s="19" t="n">
        <v>0.424156802278301</v>
      </c>
      <c r="P953" s="19" t="n">
        <v>0.297001064700106</v>
      </c>
      <c r="Q953" s="19" t="n">
        <v>0.162774009219431</v>
      </c>
      <c r="R953" s="19" t="n">
        <v>0.278032528581972</v>
      </c>
      <c r="S953" s="19"/>
      <c r="T953" s="19" t="n">
        <v>0.334587421544264</v>
      </c>
      <c r="U953" s="19" t="n">
        <v>0.186487981384304</v>
      </c>
      <c r="V953" s="19" t="n">
        <v>0.292123042168036</v>
      </c>
      <c r="W953" s="19" t="n">
        <v>0.30934076224253</v>
      </c>
      <c r="X953" s="19"/>
      <c r="Y953" s="19" t="n">
        <v>0.337322062100179</v>
      </c>
      <c r="Z953" s="19" t="n">
        <v>0.386067011130171</v>
      </c>
      <c r="AA953" s="19" t="n">
        <v>0.272578106887504</v>
      </c>
      <c r="AB953" s="19" t="n">
        <v>0.243527439849219</v>
      </c>
      <c r="AC953" s="19" t="n">
        <v>0.167108712251415</v>
      </c>
      <c r="AD953" s="19" t="n">
        <v>0.179240140199533</v>
      </c>
      <c r="AE953" s="19"/>
      <c r="AF953" s="19" t="n">
        <v>0.301508250344236</v>
      </c>
      <c r="AG953" s="19"/>
      <c r="AH953" s="19" t="n">
        <v>0.296856981757813</v>
      </c>
      <c r="AI953" s="19"/>
      <c r="AJ953" s="19" t="n">
        <v>0.267365322255782</v>
      </c>
      <c r="AK953" s="19" t="n">
        <v>0.347437381847723</v>
      </c>
      <c r="AL953" s="19" t="n">
        <v>0.143419969879644</v>
      </c>
    </row>
    <row r="954">
      <c r="B954" t="s">
        <v>87</v>
      </c>
      <c r="C954" s="19" t="n">
        <v>0.102232797438235</v>
      </c>
      <c r="D954" s="19" t="n">
        <v>0.0908282375835272</v>
      </c>
      <c r="E954" s="19" t="n">
        <v>0.115150507585448</v>
      </c>
      <c r="F954" s="19"/>
      <c r="G954" s="19" t="n">
        <v>0</v>
      </c>
      <c r="H954" s="19" t="n">
        <v>0.0264009372721195</v>
      </c>
      <c r="I954" s="19" t="n">
        <v>0.0523847715981264</v>
      </c>
      <c r="J954" s="19" t="n">
        <v>0.0899719337008657</v>
      </c>
      <c r="K954" s="19" t="n">
        <v>0.130800290283154</v>
      </c>
      <c r="L954" s="19" t="n">
        <v>0.196930301194417</v>
      </c>
      <c r="M954" s="19"/>
      <c r="N954" s="19" t="n">
        <v>0.145175057204736</v>
      </c>
      <c r="O954" s="19" t="n">
        <v>0.0842015508078504</v>
      </c>
      <c r="P954" s="19" t="n">
        <v>0.142566122149773</v>
      </c>
      <c r="Q954" s="19" t="n">
        <v>0.117363902321393</v>
      </c>
      <c r="R954" s="19" t="n">
        <v>0.0290531726266819</v>
      </c>
      <c r="S954" s="19"/>
      <c r="T954" s="19" t="n">
        <v>0.0588380100822814</v>
      </c>
      <c r="U954" s="19" t="n">
        <v>0.0605659714454892</v>
      </c>
      <c r="V954" s="19" t="n">
        <v>0.0901149673607162</v>
      </c>
      <c r="W954" s="19" t="n">
        <v>0.116745826304807</v>
      </c>
      <c r="X954" s="19"/>
      <c r="Y954" s="19" t="n">
        <v>0.0701156717383488</v>
      </c>
      <c r="Z954" s="19" t="n">
        <v>0.15501092030167</v>
      </c>
      <c r="AA954" s="19" t="n">
        <v>0.193724581927435</v>
      </c>
      <c r="AB954" s="19" t="n">
        <v>0</v>
      </c>
      <c r="AC954" s="19" t="n">
        <v>0</v>
      </c>
      <c r="AD954" s="19" t="n">
        <v>0</v>
      </c>
      <c r="AE954" s="19"/>
      <c r="AF954" s="19" t="n">
        <v>0.11896635526198</v>
      </c>
      <c r="AG954" s="19"/>
      <c r="AH954" s="19" t="n">
        <v>0.101576417412891</v>
      </c>
      <c r="AI954" s="19"/>
      <c r="AJ954" s="19" t="n">
        <v>0.143068852145346</v>
      </c>
      <c r="AK954" s="19" t="n">
        <v>0.0751749556002784</v>
      </c>
      <c r="AL954" s="19" t="n">
        <v>0.119966011250666</v>
      </c>
    </row>
    <row r="955">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c r="AE955" s="19"/>
      <c r="AF955" s="19"/>
      <c r="AG955" s="19"/>
      <c r="AH955" s="19"/>
      <c r="AI955" s="19"/>
      <c r="AJ955" s="19"/>
      <c r="AK955" s="19"/>
      <c r="AL955" s="19"/>
    </row>
    <row r="956">
      <c r="B956" s="7" t="s">
        <v>389</v>
      </c>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c r="AE956" s="19"/>
      <c r="AF956" s="19"/>
      <c r="AG956" s="19"/>
      <c r="AH956" s="19"/>
      <c r="AI956" s="19"/>
      <c r="AJ956" s="19"/>
      <c r="AK956" s="19"/>
      <c r="AL956" s="19"/>
    </row>
    <row r="957">
      <c r="B957" s="26" t="s">
        <v>347</v>
      </c>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c r="AE957" s="19"/>
      <c r="AF957" s="19"/>
      <c r="AG957" s="19"/>
      <c r="AH957" s="19"/>
      <c r="AI957" s="19"/>
      <c r="AJ957" s="19"/>
      <c r="AK957" s="19"/>
      <c r="AL957" s="19"/>
    </row>
    <row r="958">
      <c r="B958" t="s">
        <v>387</v>
      </c>
      <c r="C958" s="19" t="n">
        <v>0.277145107739776</v>
      </c>
      <c r="D958" s="19" t="n">
        <v>0.264717285984874</v>
      </c>
      <c r="E958" s="19" t="n">
        <v>0.291439219614563</v>
      </c>
      <c r="F958" s="19"/>
      <c r="G958" s="19" t="n">
        <v>0.358337986708178</v>
      </c>
      <c r="H958" s="19" t="n">
        <v>0.343764543938779</v>
      </c>
      <c r="I958" s="19" t="n">
        <v>0.420074582535846</v>
      </c>
      <c r="J958" s="19" t="n">
        <v>0.189957990102789</v>
      </c>
      <c r="K958" s="19" t="n">
        <v>0.113203562916215</v>
      </c>
      <c r="L958" s="19" t="n">
        <v>0.250353092860883</v>
      </c>
      <c r="M958" s="19"/>
      <c r="N958" s="19" t="n">
        <v>0.649198402892643</v>
      </c>
      <c r="O958" s="19" t="n">
        <v>0.289737959692803</v>
      </c>
      <c r="P958" s="19" t="n">
        <v>0.272059498920871</v>
      </c>
      <c r="Q958" s="19" t="n">
        <v>0.145872735436452</v>
      </c>
      <c r="R958" s="19" t="n">
        <v>0.216307239575917</v>
      </c>
      <c r="S958" s="19"/>
      <c r="T958" s="19" t="n">
        <v>0.311613648917114</v>
      </c>
      <c r="U958" s="19" t="n">
        <v>0.234367956168079</v>
      </c>
      <c r="V958" s="19" t="n">
        <v>0.119239845905453</v>
      </c>
      <c r="W958" s="19" t="n">
        <v>0.409632258910734</v>
      </c>
      <c r="X958" s="19"/>
      <c r="Y958" s="19" t="n">
        <v>0.363284278362067</v>
      </c>
      <c r="Z958" s="19" t="n">
        <v>0.220101919824888</v>
      </c>
      <c r="AA958" s="19" t="n">
        <v>0.200450059294523</v>
      </c>
      <c r="AB958" s="19" t="n">
        <v>0.203634996819388</v>
      </c>
      <c r="AC958" s="19" t="n">
        <v>0.118347196299596</v>
      </c>
      <c r="AD958" s="19" t="n">
        <v>0</v>
      </c>
      <c r="AE958" s="19"/>
      <c r="AF958" s="19" t="n">
        <v>0.239222431945922</v>
      </c>
      <c r="AG958" s="19"/>
      <c r="AH958" s="19" t="n">
        <v>0.281360519477143</v>
      </c>
      <c r="AI958" s="19"/>
      <c r="AJ958" s="19" t="n">
        <v>0.189869202256236</v>
      </c>
      <c r="AK958" s="19" t="n">
        <v>0.340138286820935</v>
      </c>
      <c r="AL958" s="19" t="n">
        <v>0.167337649263343</v>
      </c>
    </row>
    <row r="959">
      <c r="B959" t="s">
        <v>388</v>
      </c>
      <c r="C959" s="19" t="n">
        <v>0.57485963759211</v>
      </c>
      <c r="D959" s="19" t="n">
        <v>0.584615793348331</v>
      </c>
      <c r="E959" s="19" t="n">
        <v>0.563638396686215</v>
      </c>
      <c r="F959" s="19"/>
      <c r="G959" s="19" t="n">
        <v>0.58264606697561</v>
      </c>
      <c r="H959" s="19" t="n">
        <v>0.559757231868222</v>
      </c>
      <c r="I959" s="19" t="n">
        <v>0.469794660046588</v>
      </c>
      <c r="J959" s="19" t="n">
        <v>0.571646694132013</v>
      </c>
      <c r="K959" s="19" t="n">
        <v>0.684826018718776</v>
      </c>
      <c r="L959" s="19" t="n">
        <v>0.579521910056225</v>
      </c>
      <c r="M959" s="19"/>
      <c r="N959" s="19" t="n">
        <v>0.216193052193789</v>
      </c>
      <c r="O959" s="19" t="n">
        <v>0.555853849386069</v>
      </c>
      <c r="P959" s="19" t="n">
        <v>0.563062103604882</v>
      </c>
      <c r="Q959" s="19" t="n">
        <v>0.680941396617037</v>
      </c>
      <c r="R959" s="19" t="n">
        <v>0.676758571480265</v>
      </c>
      <c r="S959" s="19"/>
      <c r="T959" s="19" t="n">
        <v>0.365178172121116</v>
      </c>
      <c r="U959" s="19" t="n">
        <v>0.636305478750324</v>
      </c>
      <c r="V959" s="19" t="n">
        <v>0.784876889956377</v>
      </c>
      <c r="W959" s="19" t="n">
        <v>0.498151924737749</v>
      </c>
      <c r="X959" s="19"/>
      <c r="Y959" s="19" t="n">
        <v>0.511997415775448</v>
      </c>
      <c r="Z959" s="19" t="n">
        <v>0.62740293165143</v>
      </c>
      <c r="AA959" s="19" t="n">
        <v>0.613374009152337</v>
      </c>
      <c r="AB959" s="19" t="n">
        <v>0.73507026653361</v>
      </c>
      <c r="AC959" s="19" t="n">
        <v>0.686531663296313</v>
      </c>
      <c r="AD959" s="19" t="n">
        <v>0.619842315402258</v>
      </c>
      <c r="AE959" s="19"/>
      <c r="AF959" s="19" t="n">
        <v>0.575486831232408</v>
      </c>
      <c r="AG959" s="19"/>
      <c r="AH959" s="19" t="n">
        <v>0.577864226481984</v>
      </c>
      <c r="AI959" s="19"/>
      <c r="AJ959" s="19" t="n">
        <v>0.59720845182629</v>
      </c>
      <c r="AK959" s="19" t="n">
        <v>0.556212147887034</v>
      </c>
      <c r="AL959" s="19" t="n">
        <v>0.617745012061199</v>
      </c>
    </row>
    <row r="960">
      <c r="B960" t="s">
        <v>87</v>
      </c>
      <c r="C960" s="19" t="n">
        <v>0.147995254668114</v>
      </c>
      <c r="D960" s="19" t="n">
        <v>0.150666920666794</v>
      </c>
      <c r="E960" s="19" t="n">
        <v>0.144922383699222</v>
      </c>
      <c r="F960" s="19"/>
      <c r="G960" s="19" t="n">
        <v>0.059015946316212</v>
      </c>
      <c r="H960" s="19" t="n">
        <v>0.0964782241929984</v>
      </c>
      <c r="I960" s="19" t="n">
        <v>0.110130757417566</v>
      </c>
      <c r="J960" s="19" t="n">
        <v>0.238395315765198</v>
      </c>
      <c r="K960" s="19" t="n">
        <v>0.201970418365009</v>
      </c>
      <c r="L960" s="19" t="n">
        <v>0.170124997082892</v>
      </c>
      <c r="M960" s="19"/>
      <c r="N960" s="19" t="n">
        <v>0.134608544913569</v>
      </c>
      <c r="O960" s="19" t="n">
        <v>0.154408190921129</v>
      </c>
      <c r="P960" s="19" t="n">
        <v>0.164878397474247</v>
      </c>
      <c r="Q960" s="19" t="n">
        <v>0.173185867946511</v>
      </c>
      <c r="R960" s="19" t="n">
        <v>0.106934188943817</v>
      </c>
      <c r="S960" s="19"/>
      <c r="T960" s="19" t="n">
        <v>0.32320817896177</v>
      </c>
      <c r="U960" s="19" t="n">
        <v>0.129326565081597</v>
      </c>
      <c r="V960" s="19" t="n">
        <v>0.0958832641381707</v>
      </c>
      <c r="W960" s="19" t="n">
        <v>0.0922158163515165</v>
      </c>
      <c r="X960" s="19"/>
      <c r="Y960" s="19" t="n">
        <v>0.124718305862486</v>
      </c>
      <c r="Z960" s="19" t="n">
        <v>0.152495148523682</v>
      </c>
      <c r="AA960" s="19" t="n">
        <v>0.18617593155314</v>
      </c>
      <c r="AB960" s="19" t="n">
        <v>0.0612947366470025</v>
      </c>
      <c r="AC960" s="19" t="n">
        <v>0.195121140404092</v>
      </c>
      <c r="AD960" s="19" t="n">
        <v>0.380157684597742</v>
      </c>
      <c r="AE960" s="19"/>
      <c r="AF960" s="19" t="n">
        <v>0.18529073682167</v>
      </c>
      <c r="AG960" s="19"/>
      <c r="AH960" s="19" t="n">
        <v>0.140775254040873</v>
      </c>
      <c r="AI960" s="19"/>
      <c r="AJ960" s="19" t="n">
        <v>0.212922345917473</v>
      </c>
      <c r="AK960" s="19" t="n">
        <v>0.103649565292031</v>
      </c>
      <c r="AL960" s="19" t="n">
        <v>0.214917338675457</v>
      </c>
    </row>
    <row r="961">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c r="AE961" s="19"/>
      <c r="AF961" s="19"/>
      <c r="AG961" s="19"/>
      <c r="AH961" s="19"/>
      <c r="AI961" s="19"/>
      <c r="AJ961" s="19"/>
      <c r="AK961" s="19"/>
      <c r="AL961" s="19"/>
    </row>
    <row r="962">
      <c r="B962" s="7" t="s">
        <v>391</v>
      </c>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c r="AE962" s="19"/>
      <c r="AF962" s="19"/>
      <c r="AG962" s="19"/>
      <c r="AH962" s="19"/>
      <c r="AI962" s="19"/>
      <c r="AJ962" s="19"/>
      <c r="AK962" s="19"/>
      <c r="AL962" s="19"/>
    </row>
    <row r="963">
      <c r="B963" s="26" t="s">
        <v>347</v>
      </c>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c r="AE963" s="19"/>
      <c r="AF963" s="19"/>
      <c r="AG963" s="19"/>
      <c r="AH963" s="19"/>
      <c r="AI963" s="19"/>
      <c r="AJ963" s="19"/>
      <c r="AK963" s="19"/>
      <c r="AL963" s="19"/>
    </row>
    <row r="964">
      <c r="B964" t="s">
        <v>390</v>
      </c>
      <c r="C964" s="19" t="n">
        <v>0.246247909794588</v>
      </c>
      <c r="D964" s="19" t="n">
        <v>0.263303722617641</v>
      </c>
      <c r="E964" s="19" t="n">
        <v>0.23113478000132</v>
      </c>
      <c r="F964" s="19"/>
      <c r="G964" s="19" t="n">
        <v>0.0338577495412781</v>
      </c>
      <c r="H964" s="19" t="n">
        <v>0.226420643010242</v>
      </c>
      <c r="I964" s="19" t="n">
        <v>0.32951737612543</v>
      </c>
      <c r="J964" s="19" t="n">
        <v>0.2367286571229</v>
      </c>
      <c r="K964" s="19" t="n">
        <v>0.273112896772729</v>
      </c>
      <c r="L964" s="19" t="n">
        <v>0.293600574507105</v>
      </c>
      <c r="M964" s="19"/>
      <c r="N964" s="19" t="n">
        <v>0.284103447987492</v>
      </c>
      <c r="O964" s="19" t="n">
        <v>0.219456055932937</v>
      </c>
      <c r="P964" s="19" t="n">
        <v>0.166035806737937</v>
      </c>
      <c r="Q964" s="19" t="n">
        <v>0.306900224431727</v>
      </c>
      <c r="R964" s="19" t="n">
        <v>0.330540080615623</v>
      </c>
      <c r="S964" s="19"/>
      <c r="T964" s="19" t="n">
        <v>0.466702202285344</v>
      </c>
      <c r="U964" s="19" t="n">
        <v>0.102858448366308</v>
      </c>
      <c r="V964" s="19" t="n">
        <v>0.339822558312769</v>
      </c>
      <c r="W964" s="19" t="n">
        <v>0.318961645005517</v>
      </c>
      <c r="X964" s="19"/>
      <c r="Y964" s="19" t="n">
        <v>0.306517286996511</v>
      </c>
      <c r="Z964" s="19" t="n">
        <v>0.152291781370177</v>
      </c>
      <c r="AA964" s="19" t="n">
        <v>0.314910120607107</v>
      </c>
      <c r="AB964" s="19" t="n">
        <v>0.0939451709113826</v>
      </c>
      <c r="AC964" s="19" t="n">
        <v>0</v>
      </c>
      <c r="AD964" s="19" t="n">
        <v>0</v>
      </c>
      <c r="AE964" s="19"/>
      <c r="AF964" s="19" t="n">
        <v>0.2549156741581</v>
      </c>
      <c r="AG964" s="19"/>
      <c r="AH964" s="19" t="n">
        <v>0.25289779297273</v>
      </c>
      <c r="AI964" s="19"/>
      <c r="AJ964" s="19" t="n">
        <v>0.227012536051375</v>
      </c>
      <c r="AK964" s="19" t="n">
        <v>0.248753892656741</v>
      </c>
      <c r="AL964" s="19" t="n">
        <v>0.30269852157484</v>
      </c>
    </row>
    <row r="965">
      <c r="B965" t="s">
        <v>388</v>
      </c>
      <c r="C965" s="19" t="n">
        <v>0.641011841401093</v>
      </c>
      <c r="D965" s="19" t="n">
        <v>0.645757497981852</v>
      </c>
      <c r="E965" s="19" t="n">
        <v>0.63680672232507</v>
      </c>
      <c r="F965" s="19"/>
      <c r="G965" s="19" t="n">
        <v>0.966142250458722</v>
      </c>
      <c r="H965" s="19" t="n">
        <v>0.700900190184404</v>
      </c>
      <c r="I965" s="19" t="n">
        <v>0.614978563870788</v>
      </c>
      <c r="J965" s="19" t="n">
        <v>0.729870609579418</v>
      </c>
      <c r="K965" s="19" t="n">
        <v>0.640767395328453</v>
      </c>
      <c r="L965" s="19" t="n">
        <v>0.427833120204839</v>
      </c>
      <c r="M965" s="19"/>
      <c r="N965" s="19" t="n">
        <v>0.649400705010333</v>
      </c>
      <c r="O965" s="19" t="n">
        <v>0.622249453802544</v>
      </c>
      <c r="P965" s="19" t="n">
        <v>0.667595346281035</v>
      </c>
      <c r="Q965" s="19" t="n">
        <v>0.600634694672317</v>
      </c>
      <c r="R965" s="19" t="n">
        <v>0.669459919384377</v>
      </c>
      <c r="S965" s="19"/>
      <c r="T965" s="19" t="n">
        <v>0.533297797714656</v>
      </c>
      <c r="U965" s="19" t="n">
        <v>0.785763263342722</v>
      </c>
      <c r="V965" s="19" t="n">
        <v>0.498686906127271</v>
      </c>
      <c r="W965" s="19" t="n">
        <v>0.588608248972848</v>
      </c>
      <c r="X965" s="19"/>
      <c r="Y965" s="19" t="n">
        <v>0.641166553205016</v>
      </c>
      <c r="Z965" s="19" t="n">
        <v>0.760883463569081</v>
      </c>
      <c r="AA965" s="19" t="n">
        <v>0.43074054963971</v>
      </c>
      <c r="AB965" s="19" t="n">
        <v>0.857624767670593</v>
      </c>
      <c r="AC965" s="19" t="n">
        <v>1</v>
      </c>
      <c r="AD965" s="19" t="n">
        <v>1</v>
      </c>
      <c r="AE965" s="19"/>
      <c r="AF965" s="19" t="n">
        <v>0.664790796587382</v>
      </c>
      <c r="AG965" s="19"/>
      <c r="AH965" s="19" t="n">
        <v>0.668275497302424</v>
      </c>
      <c r="AI965" s="19"/>
      <c r="AJ965" s="19" t="n">
        <v>0.630763683561762</v>
      </c>
      <c r="AK965" s="19" t="n">
        <v>0.646070946938791</v>
      </c>
      <c r="AL965" s="19" t="n">
        <v>0.646651044696454</v>
      </c>
    </row>
    <row r="966">
      <c r="B966" t="s">
        <v>87</v>
      </c>
      <c r="C966" s="19" t="n">
        <v>0.11274024880432</v>
      </c>
      <c r="D966" s="19" t="n">
        <v>0.0909387794005071</v>
      </c>
      <c r="E966" s="19" t="n">
        <v>0.13205849767361</v>
      </c>
      <c r="F966" s="19"/>
      <c r="G966" s="19" t="n">
        <v>0</v>
      </c>
      <c r="H966" s="19" t="n">
        <v>0.0726791668053534</v>
      </c>
      <c r="I966" s="19" t="n">
        <v>0.0555040600037818</v>
      </c>
      <c r="J966" s="19" t="n">
        <v>0.0334007332976813</v>
      </c>
      <c r="K966" s="19" t="n">
        <v>0.0861197078988181</v>
      </c>
      <c r="L966" s="19" t="n">
        <v>0.278566305288056</v>
      </c>
      <c r="M966" s="19"/>
      <c r="N966" s="19" t="n">
        <v>0.0664958470021748</v>
      </c>
      <c r="O966" s="19" t="n">
        <v>0.158294490264519</v>
      </c>
      <c r="P966" s="19" t="n">
        <v>0.166368846981028</v>
      </c>
      <c r="Q966" s="19" t="n">
        <v>0.0924650808959558</v>
      </c>
      <c r="R966" s="19" t="n">
        <v>0</v>
      </c>
      <c r="S966" s="19"/>
      <c r="T966" s="19" t="n">
        <v>0</v>
      </c>
      <c r="U966" s="19" t="n">
        <v>0.111378288290971</v>
      </c>
      <c r="V966" s="19" t="n">
        <v>0.16149053555996</v>
      </c>
      <c r="W966" s="19" t="n">
        <v>0.092430106021635</v>
      </c>
      <c r="X966" s="19"/>
      <c r="Y966" s="19" t="n">
        <v>0.0523161597984735</v>
      </c>
      <c r="Z966" s="19" t="n">
        <v>0.0868247550607428</v>
      </c>
      <c r="AA966" s="19" t="n">
        <v>0.254349329753183</v>
      </c>
      <c r="AB966" s="19" t="n">
        <v>0.0484300614180245</v>
      </c>
      <c r="AC966" s="19" t="n">
        <v>0</v>
      </c>
      <c r="AD966" s="19" t="n">
        <v>0</v>
      </c>
      <c r="AE966" s="19"/>
      <c r="AF966" s="19" t="n">
        <v>0.0802935292545176</v>
      </c>
      <c r="AG966" s="19"/>
      <c r="AH966" s="19" t="n">
        <v>0.0788267097248463</v>
      </c>
      <c r="AI966" s="19"/>
      <c r="AJ966" s="19" t="n">
        <v>0.142223780386863</v>
      </c>
      <c r="AK966" s="19" t="n">
        <v>0.105175160404468</v>
      </c>
      <c r="AL966" s="19" t="n">
        <v>0.0506504337287059</v>
      </c>
    </row>
    <row r="967">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c r="AE967" s="19"/>
      <c r="AF967" s="19"/>
      <c r="AG967" s="19"/>
      <c r="AH967" s="19"/>
      <c r="AI967" s="19"/>
      <c r="AJ967" s="19"/>
      <c r="AK967" s="19"/>
      <c r="AL967" s="19"/>
    </row>
    <row r="968">
      <c r="B968" s="7" t="s">
        <v>393</v>
      </c>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c r="AE968" s="19"/>
      <c r="AF968" s="19"/>
      <c r="AG968" s="19"/>
      <c r="AH968" s="19"/>
      <c r="AI968" s="19"/>
      <c r="AJ968" s="19"/>
      <c r="AK968" s="19"/>
      <c r="AL968" s="19"/>
    </row>
    <row r="969">
      <c r="B969" s="26" t="s">
        <v>347</v>
      </c>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c r="AE969" s="19"/>
      <c r="AF969" s="19"/>
      <c r="AG969" s="19"/>
      <c r="AH969" s="19"/>
      <c r="AI969" s="19"/>
      <c r="AJ969" s="19"/>
      <c r="AK969" s="19"/>
      <c r="AL969" s="19"/>
    </row>
    <row r="970">
      <c r="B970" t="s">
        <v>392</v>
      </c>
      <c r="C970" s="19" t="n">
        <v>0.371534913384142</v>
      </c>
      <c r="D970" s="19" t="n">
        <v>0.414149698957593</v>
      </c>
      <c r="E970" s="19" t="n">
        <v>0.32826850948587</v>
      </c>
      <c r="F970" s="19"/>
      <c r="G970" s="19" t="n">
        <v>0.357303901552493</v>
      </c>
      <c r="H970" s="19" t="n">
        <v>0.495155665888218</v>
      </c>
      <c r="I970" s="19" t="n">
        <v>0.369755703092157</v>
      </c>
      <c r="J970" s="19" t="n">
        <v>0.417390218790901</v>
      </c>
      <c r="K970" s="19" t="n">
        <v>0.364543739442863</v>
      </c>
      <c r="L970" s="19" t="n">
        <v>0.289337349777795</v>
      </c>
      <c r="M970" s="19"/>
      <c r="N970" s="19" t="n">
        <v>0.345235883628029</v>
      </c>
      <c r="O970" s="19" t="n">
        <v>0.326276715868867</v>
      </c>
      <c r="P970" s="19" t="n">
        <v>0.319518998348325</v>
      </c>
      <c r="Q970" s="19" t="n">
        <v>0.423154052124882</v>
      </c>
      <c r="R970" s="19" t="n">
        <v>0.481535602404176</v>
      </c>
      <c r="S970" s="19"/>
      <c r="T970" s="19" t="n">
        <v>0.350025298326604</v>
      </c>
      <c r="U970" s="19" t="n">
        <v>0.248677229063625</v>
      </c>
      <c r="V970" s="19" t="n">
        <v>0.273099092300522</v>
      </c>
      <c r="W970" s="19" t="n">
        <v>0.546089033240763</v>
      </c>
      <c r="X970" s="19"/>
      <c r="Y970" s="19" t="n">
        <v>0.443518937915798</v>
      </c>
      <c r="Z970" s="19" t="n">
        <v>0.447686904625282</v>
      </c>
      <c r="AA970" s="19" t="n">
        <v>0.328961477474839</v>
      </c>
      <c r="AB970" s="19" t="n">
        <v>0.346066536763177</v>
      </c>
      <c r="AC970" s="19" t="n">
        <v>0.120511235153118</v>
      </c>
      <c r="AD970" s="19" t="n">
        <v>0.240769231698611</v>
      </c>
      <c r="AE970" s="19"/>
      <c r="AF970" s="19" t="n">
        <v>0.381737547498684</v>
      </c>
      <c r="AG970" s="19"/>
      <c r="AH970" s="19" t="n">
        <v>0.372149855797149</v>
      </c>
      <c r="AI970" s="19"/>
      <c r="AJ970" s="19" t="n">
        <v>0.29194272119886</v>
      </c>
      <c r="AK970" s="19" t="n">
        <v>0.430809050054126</v>
      </c>
      <c r="AL970" s="19" t="n">
        <v>0.312372507161171</v>
      </c>
    </row>
    <row r="971">
      <c r="B971" t="s">
        <v>388</v>
      </c>
      <c r="C971" s="19" t="n">
        <v>0.511427305266685</v>
      </c>
      <c r="D971" s="19" t="n">
        <v>0.450688672263895</v>
      </c>
      <c r="E971" s="19" t="n">
        <v>0.573519861268606</v>
      </c>
      <c r="F971" s="19"/>
      <c r="G971" s="19" t="n">
        <v>0.642696098447507</v>
      </c>
      <c r="H971" s="19" t="n">
        <v>0.431167872267053</v>
      </c>
      <c r="I971" s="19" t="n">
        <v>0.592014359783361</v>
      </c>
      <c r="J971" s="19" t="n">
        <v>0.47868794585803</v>
      </c>
      <c r="K971" s="19" t="n">
        <v>0.503119877931436</v>
      </c>
      <c r="L971" s="19" t="n">
        <v>0.48989021170856</v>
      </c>
      <c r="M971" s="19"/>
      <c r="N971" s="19" t="n">
        <v>0.587820050213704</v>
      </c>
      <c r="O971" s="19" t="n">
        <v>0.584332067725152</v>
      </c>
      <c r="P971" s="19" t="n">
        <v>0.46080712748124</v>
      </c>
      <c r="Q971" s="19" t="n">
        <v>0.453155710424697</v>
      </c>
      <c r="R971" s="19" t="n">
        <v>0.483774590673669</v>
      </c>
      <c r="S971" s="19"/>
      <c r="T971" s="19" t="n">
        <v>0.491756715259225</v>
      </c>
      <c r="U971" s="19" t="n">
        <v>0.587621156719291</v>
      </c>
      <c r="V971" s="19" t="n">
        <v>0.620761935826742</v>
      </c>
      <c r="W971" s="19" t="n">
        <v>0.401150852779841</v>
      </c>
      <c r="X971" s="19"/>
      <c r="Y971" s="19" t="n">
        <v>0.474215208127667</v>
      </c>
      <c r="Z971" s="19" t="n">
        <v>0.524164468694704</v>
      </c>
      <c r="AA971" s="19" t="n">
        <v>0.445095520082203</v>
      </c>
      <c r="AB971" s="19" t="n">
        <v>0.625056508392482</v>
      </c>
      <c r="AC971" s="19" t="n">
        <v>0.857377143761844</v>
      </c>
      <c r="AD971" s="19" t="n">
        <v>0.613565208661195</v>
      </c>
      <c r="AE971" s="19"/>
      <c r="AF971" s="19" t="n">
        <v>0.509418634296259</v>
      </c>
      <c r="AG971" s="19"/>
      <c r="AH971" s="19" t="n">
        <v>0.512017575763857</v>
      </c>
      <c r="AI971" s="19"/>
      <c r="AJ971" s="19" t="n">
        <v>0.598451725711823</v>
      </c>
      <c r="AK971" s="19" t="n">
        <v>0.45650065005065</v>
      </c>
      <c r="AL971" s="19" t="n">
        <v>0.500906999752322</v>
      </c>
    </row>
    <row r="972">
      <c r="B972" t="s">
        <v>87</v>
      </c>
      <c r="C972" s="19" t="n">
        <v>0.117037781349173</v>
      </c>
      <c r="D972" s="19" t="n">
        <v>0.135161628778512</v>
      </c>
      <c r="E972" s="19" t="n">
        <v>0.0982116292455239</v>
      </c>
      <c r="F972" s="19"/>
      <c r="G972" s="19" t="n">
        <v>0</v>
      </c>
      <c r="H972" s="19" t="n">
        <v>0.0736764618447285</v>
      </c>
      <c r="I972" s="19" t="n">
        <v>0.0382299371244817</v>
      </c>
      <c r="J972" s="19" t="n">
        <v>0.103921835351069</v>
      </c>
      <c r="K972" s="19" t="n">
        <v>0.132336382625702</v>
      </c>
      <c r="L972" s="19" t="n">
        <v>0.220772438513645</v>
      </c>
      <c r="M972" s="19"/>
      <c r="N972" s="19" t="n">
        <v>0.0669440661582667</v>
      </c>
      <c r="O972" s="19" t="n">
        <v>0.089391216405981</v>
      </c>
      <c r="P972" s="19" t="n">
        <v>0.219673874170435</v>
      </c>
      <c r="Q972" s="19" t="n">
        <v>0.123690237450422</v>
      </c>
      <c r="R972" s="19" t="n">
        <v>0.0346898069221547</v>
      </c>
      <c r="S972" s="19"/>
      <c r="T972" s="19" t="n">
        <v>0.15821798641417</v>
      </c>
      <c r="U972" s="19" t="n">
        <v>0.163701614217084</v>
      </c>
      <c r="V972" s="19" t="n">
        <v>0.106138971872736</v>
      </c>
      <c r="W972" s="19" t="n">
        <v>0.0527601139793968</v>
      </c>
      <c r="X972" s="19"/>
      <c r="Y972" s="19" t="n">
        <v>0.0822658539565357</v>
      </c>
      <c r="Z972" s="19" t="n">
        <v>0.0281486266800138</v>
      </c>
      <c r="AA972" s="19" t="n">
        <v>0.225943002442958</v>
      </c>
      <c r="AB972" s="19" t="n">
        <v>0.0288769548443409</v>
      </c>
      <c r="AC972" s="19" t="n">
        <v>0.022111621085038</v>
      </c>
      <c r="AD972" s="19" t="n">
        <v>0.145665559640194</v>
      </c>
      <c r="AE972" s="19"/>
      <c r="AF972" s="19" t="n">
        <v>0.108843818205057</v>
      </c>
      <c r="AG972" s="19"/>
      <c r="AH972" s="19" t="n">
        <v>0.115832568438994</v>
      </c>
      <c r="AI972" s="19"/>
      <c r="AJ972" s="19" t="n">
        <v>0.109605553089318</v>
      </c>
      <c r="AK972" s="19" t="n">
        <v>0.112690299895223</v>
      </c>
      <c r="AL972" s="19" t="n">
        <v>0.186720493086507</v>
      </c>
    </row>
    <row r="973">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c r="AE973" s="19"/>
      <c r="AF973" s="19"/>
      <c r="AG973" s="19"/>
      <c r="AH973" s="19"/>
      <c r="AI973" s="19"/>
      <c r="AJ973" s="19"/>
      <c r="AK973" s="19"/>
      <c r="AL973" s="19"/>
    </row>
    <row r="974">
      <c r="B974" s="7" t="s">
        <v>395</v>
      </c>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c r="AE974" s="19"/>
      <c r="AF974" s="19"/>
      <c r="AG974" s="19"/>
      <c r="AH974" s="19"/>
      <c r="AI974" s="19"/>
      <c r="AJ974" s="19"/>
      <c r="AK974" s="19"/>
      <c r="AL974" s="19"/>
    </row>
    <row r="975">
      <c r="B975" s="26" t="s">
        <v>347</v>
      </c>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c r="AE975" s="19"/>
      <c r="AF975" s="19"/>
      <c r="AG975" s="19"/>
      <c r="AH975" s="19"/>
      <c r="AI975" s="19"/>
      <c r="AJ975" s="19"/>
      <c r="AK975" s="19"/>
      <c r="AL975" s="19"/>
    </row>
    <row r="976">
      <c r="B976" t="s">
        <v>394</v>
      </c>
      <c r="C976" s="19" t="n">
        <v>0.27151467392912</v>
      </c>
      <c r="D976" s="19" t="n">
        <v>0.258805987622801</v>
      </c>
      <c r="E976" s="19" t="n">
        <v>0.283686067688758</v>
      </c>
      <c r="F976" s="19"/>
      <c r="G976" s="19" t="n">
        <v>0.11863720205465</v>
      </c>
      <c r="H976" s="19" t="n">
        <v>0.359157173166176</v>
      </c>
      <c r="I976" s="19" t="n">
        <v>0.276273375006926</v>
      </c>
      <c r="J976" s="19" t="n">
        <v>0.367647680373713</v>
      </c>
      <c r="K976" s="19" t="n">
        <v>0.242232060953978</v>
      </c>
      <c r="L976" s="19" t="n">
        <v>0.243025465095816</v>
      </c>
      <c r="M976" s="19"/>
      <c r="N976" s="19" t="n">
        <v>0.432273291133306</v>
      </c>
      <c r="O976" s="19" t="n">
        <v>0.305300351438619</v>
      </c>
      <c r="P976" s="19" t="n">
        <v>0.158092863470973</v>
      </c>
      <c r="Q976" s="19" t="n">
        <v>0.284029867558704</v>
      </c>
      <c r="R976" s="19" t="n">
        <v>0.313032800575891</v>
      </c>
      <c r="S976" s="19"/>
      <c r="T976" s="19" t="n">
        <v>0.216689166025855</v>
      </c>
      <c r="U976" s="19" t="n">
        <v>0.222312194712763</v>
      </c>
      <c r="V976" s="19" t="n">
        <v>0.229843664459632</v>
      </c>
      <c r="W976" s="19" t="n">
        <v>0.399195995743987</v>
      </c>
      <c r="X976" s="19"/>
      <c r="Y976" s="19" t="n">
        <v>0.333238387756996</v>
      </c>
      <c r="Z976" s="19" t="n">
        <v>0.257776681353511</v>
      </c>
      <c r="AA976" s="19" t="n">
        <v>0.265584964196227</v>
      </c>
      <c r="AB976" s="19" t="n">
        <v>0.135829720494642</v>
      </c>
      <c r="AC976" s="19" t="n">
        <v>0</v>
      </c>
      <c r="AD976" s="19" t="n">
        <v>0.579744670013411</v>
      </c>
      <c r="AE976" s="19"/>
      <c r="AF976" s="19" t="n">
        <v>0.291346257207661</v>
      </c>
      <c r="AG976" s="19"/>
      <c r="AH976" s="19" t="n">
        <v>0.281161037231048</v>
      </c>
      <c r="AI976" s="19"/>
      <c r="AJ976" s="19" t="n">
        <v>0.264755172980816</v>
      </c>
      <c r="AK976" s="19" t="n">
        <v>0.278290798759748</v>
      </c>
      <c r="AL976" s="19" t="n">
        <v>0.248905207649703</v>
      </c>
    </row>
    <row r="977">
      <c r="B977" t="s">
        <v>388</v>
      </c>
      <c r="C977" s="19" t="n">
        <v>0.603233649510407</v>
      </c>
      <c r="D977" s="19" t="n">
        <v>0.625637514487465</v>
      </c>
      <c r="E977" s="19" t="n">
        <v>0.581776965805974</v>
      </c>
      <c r="F977" s="19"/>
      <c r="G977" s="19" t="n">
        <v>0.812052270402407</v>
      </c>
      <c r="H977" s="19" t="n">
        <v>0.640842826833824</v>
      </c>
      <c r="I977" s="19" t="n">
        <v>0.613308112671049</v>
      </c>
      <c r="J977" s="19" t="n">
        <v>0.602932196818167</v>
      </c>
      <c r="K977" s="19" t="n">
        <v>0.59871612242012</v>
      </c>
      <c r="L977" s="19" t="n">
        <v>0.488634997430081</v>
      </c>
      <c r="M977" s="19"/>
      <c r="N977" s="19" t="n">
        <v>0.35257297911763</v>
      </c>
      <c r="O977" s="19" t="n">
        <v>0.653912167409766</v>
      </c>
      <c r="P977" s="19" t="n">
        <v>0.569056449983583</v>
      </c>
      <c r="Q977" s="19" t="n">
        <v>0.654497667783566</v>
      </c>
      <c r="R977" s="19" t="n">
        <v>0.669632373061558</v>
      </c>
      <c r="S977" s="19"/>
      <c r="T977" s="19" t="n">
        <v>0.550572908185532</v>
      </c>
      <c r="U977" s="19" t="n">
        <v>0.743827238166408</v>
      </c>
      <c r="V977" s="19" t="n">
        <v>0.661652323818573</v>
      </c>
      <c r="W977" s="19" t="n">
        <v>0.535275254566933</v>
      </c>
      <c r="X977" s="19"/>
      <c r="Y977" s="19" t="n">
        <v>0.589047967432706</v>
      </c>
      <c r="Z977" s="19" t="n">
        <v>0.704375685022547</v>
      </c>
      <c r="AA977" s="19" t="n">
        <v>0.474734890797502</v>
      </c>
      <c r="AB977" s="19" t="n">
        <v>0.779710499902546</v>
      </c>
      <c r="AC977" s="19" t="n">
        <v>1</v>
      </c>
      <c r="AD977" s="19" t="n">
        <v>0.0815791075201548</v>
      </c>
      <c r="AE977" s="19"/>
      <c r="AF977" s="19" t="n">
        <v>0.592167234923724</v>
      </c>
      <c r="AG977" s="19"/>
      <c r="AH977" s="19" t="n">
        <v>0.612383726460363</v>
      </c>
      <c r="AI977" s="19"/>
      <c r="AJ977" s="19" t="n">
        <v>0.537886894345808</v>
      </c>
      <c r="AK977" s="19" t="n">
        <v>0.625213703792529</v>
      </c>
      <c r="AL977" s="19" t="n">
        <v>0.68297391068268</v>
      </c>
    </row>
    <row r="978">
      <c r="B978" t="s">
        <v>87</v>
      </c>
      <c r="C978" s="19" t="n">
        <v>0.125251676560473</v>
      </c>
      <c r="D978" s="19" t="n">
        <v>0.115556497889734</v>
      </c>
      <c r="E978" s="19" t="n">
        <v>0.134536966505268</v>
      </c>
      <c r="F978" s="19"/>
      <c r="G978" s="19" t="n">
        <v>0.0693105275429436</v>
      </c>
      <c r="H978" s="19" t="n">
        <v>0</v>
      </c>
      <c r="I978" s="19" t="n">
        <v>0.110418512322025</v>
      </c>
      <c r="J978" s="19" t="n">
        <v>0.0294201228081205</v>
      </c>
      <c r="K978" s="19" t="n">
        <v>0.159051816625901</v>
      </c>
      <c r="L978" s="19" t="n">
        <v>0.268339537474102</v>
      </c>
      <c r="M978" s="19"/>
      <c r="N978" s="19" t="n">
        <v>0.215153729749064</v>
      </c>
      <c r="O978" s="19" t="n">
        <v>0.0407874811516149</v>
      </c>
      <c r="P978" s="19" t="n">
        <v>0.272850686545444</v>
      </c>
      <c r="Q978" s="19" t="n">
        <v>0.0614724646577301</v>
      </c>
      <c r="R978" s="19" t="n">
        <v>0.0173348263625517</v>
      </c>
      <c r="S978" s="19"/>
      <c r="T978" s="19" t="n">
        <v>0.232737925788612</v>
      </c>
      <c r="U978" s="19" t="n">
        <v>0.0338605671208287</v>
      </c>
      <c r="V978" s="19" t="n">
        <v>0.108504011721795</v>
      </c>
      <c r="W978" s="19" t="n">
        <v>0.0655287496890794</v>
      </c>
      <c r="X978" s="19"/>
      <c r="Y978" s="19" t="n">
        <v>0.0777136448102974</v>
      </c>
      <c r="Z978" s="19" t="n">
        <v>0.0378476336239418</v>
      </c>
      <c r="AA978" s="19" t="n">
        <v>0.259680145006271</v>
      </c>
      <c r="AB978" s="19" t="n">
        <v>0.0844597796028124</v>
      </c>
      <c r="AC978" s="19" t="n">
        <v>0</v>
      </c>
      <c r="AD978" s="19" t="n">
        <v>0.338676222466434</v>
      </c>
      <c r="AE978" s="19"/>
      <c r="AF978" s="19" t="n">
        <v>0.116486507868615</v>
      </c>
      <c r="AG978" s="19"/>
      <c r="AH978" s="19" t="n">
        <v>0.106455236308589</v>
      </c>
      <c r="AI978" s="19"/>
      <c r="AJ978" s="19" t="n">
        <v>0.197357932673377</v>
      </c>
      <c r="AK978" s="19" t="n">
        <v>0.0964954974477226</v>
      </c>
      <c r="AL978" s="19" t="n">
        <v>0.0681208816676172</v>
      </c>
    </row>
    <row r="97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c r="AE979" s="19"/>
      <c r="AF979" s="19"/>
      <c r="AG979" s="19"/>
      <c r="AH979" s="19"/>
      <c r="AI979" s="19"/>
      <c r="AJ979" s="19"/>
      <c r="AK979" s="19"/>
      <c r="AL979" s="19"/>
    </row>
    <row r="980">
      <c r="B980" s="7" t="s">
        <v>397</v>
      </c>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c r="AE980" s="19"/>
      <c r="AF980" s="19"/>
      <c r="AG980" s="19"/>
      <c r="AH980" s="19"/>
      <c r="AI980" s="19"/>
      <c r="AJ980" s="19"/>
      <c r="AK980" s="19"/>
      <c r="AL980" s="19"/>
    </row>
    <row r="981">
      <c r="B981" s="26" t="s">
        <v>347</v>
      </c>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c r="AE981" s="19"/>
      <c r="AF981" s="19"/>
      <c r="AG981" s="19"/>
      <c r="AH981" s="19"/>
      <c r="AI981" s="19"/>
      <c r="AJ981" s="19"/>
      <c r="AK981" s="19"/>
      <c r="AL981" s="19"/>
    </row>
    <row r="982">
      <c r="B982" t="s">
        <v>396</v>
      </c>
      <c r="C982" s="19" t="n">
        <v>0.431022799560672</v>
      </c>
      <c r="D982" s="19" t="n">
        <v>0.46526285041941</v>
      </c>
      <c r="E982" s="19" t="n">
        <v>0.391995398016428</v>
      </c>
      <c r="F982" s="19"/>
      <c r="G982" s="19" t="n">
        <v>0.340495500389937</v>
      </c>
      <c r="H982" s="19" t="n">
        <v>0.578802560126423</v>
      </c>
      <c r="I982" s="19" t="n">
        <v>0.372990258248895</v>
      </c>
      <c r="J982" s="19" t="n">
        <v>0.653141503157338</v>
      </c>
      <c r="K982" s="19" t="n">
        <v>0.429645643477391</v>
      </c>
      <c r="L982" s="19" t="n">
        <v>0.264480086231111</v>
      </c>
      <c r="M982" s="19"/>
      <c r="N982" s="19" t="n">
        <v>0.405478162032386</v>
      </c>
      <c r="O982" s="19" t="n">
        <v>0.434412384975727</v>
      </c>
      <c r="P982" s="19" t="n">
        <v>0.376573515678622</v>
      </c>
      <c r="Q982" s="19" t="n">
        <v>0.450657503950432</v>
      </c>
      <c r="R982" s="19" t="n">
        <v>0.52324019078615</v>
      </c>
      <c r="S982" s="19"/>
      <c r="T982" s="19" t="n">
        <v>0.357244654574283</v>
      </c>
      <c r="U982" s="19" t="n">
        <v>0.384307891363205</v>
      </c>
      <c r="V982" s="19" t="n">
        <v>0.277632422078923</v>
      </c>
      <c r="W982" s="19" t="n">
        <v>0.673105491768249</v>
      </c>
      <c r="X982" s="19"/>
      <c r="Y982" s="19" t="n">
        <v>0.52190341103108</v>
      </c>
      <c r="Z982" s="19" t="n">
        <v>0.68992643738412</v>
      </c>
      <c r="AA982" s="19" t="n">
        <v>0.289538464692253</v>
      </c>
      <c r="AB982" s="19" t="n">
        <v>0.170646116343189</v>
      </c>
      <c r="AC982" s="19" t="n">
        <v>0.345380556009012</v>
      </c>
      <c r="AD982" s="19" t="n">
        <v>0.577792969637187</v>
      </c>
      <c r="AE982" s="19"/>
      <c r="AF982" s="19" t="n">
        <v>0.440787062961862</v>
      </c>
      <c r="AG982" s="19"/>
      <c r="AH982" s="19" t="n">
        <v>0.440782157100096</v>
      </c>
      <c r="AI982" s="19"/>
      <c r="AJ982" s="19" t="n">
        <v>0.28436984782021</v>
      </c>
      <c r="AK982" s="19" t="n">
        <v>0.477837638329326</v>
      </c>
      <c r="AL982" s="19" t="n">
        <v>0.501819976136481</v>
      </c>
    </row>
    <row r="983">
      <c r="B983" t="s">
        <v>388</v>
      </c>
      <c r="C983" s="19" t="n">
        <v>0.459837689919245</v>
      </c>
      <c r="D983" s="19" t="n">
        <v>0.467311786507204</v>
      </c>
      <c r="E983" s="19" t="n">
        <v>0.451318585496119</v>
      </c>
      <c r="F983" s="19"/>
      <c r="G983" s="19" t="n">
        <v>0.593356086898631</v>
      </c>
      <c r="H983" s="19" t="n">
        <v>0.333716506661704</v>
      </c>
      <c r="I983" s="19" t="n">
        <v>0.545491904322648</v>
      </c>
      <c r="J983" s="19" t="n">
        <v>0.346858496842662</v>
      </c>
      <c r="K983" s="19" t="n">
        <v>0.390557542167905</v>
      </c>
      <c r="L983" s="19" t="n">
        <v>0.535772218853529</v>
      </c>
      <c r="M983" s="19"/>
      <c r="N983" s="19" t="n">
        <v>0.459898651765684</v>
      </c>
      <c r="O983" s="19" t="n">
        <v>0.458401973832138</v>
      </c>
      <c r="P983" s="19" t="n">
        <v>0.495385880181521</v>
      </c>
      <c r="Q983" s="19" t="n">
        <v>0.398507258020923</v>
      </c>
      <c r="R983" s="19" t="n">
        <v>0.47675980921385</v>
      </c>
      <c r="S983" s="19"/>
      <c r="T983" s="19" t="n">
        <v>0.425538627687764</v>
      </c>
      <c r="U983" s="19" t="n">
        <v>0.516054541487225</v>
      </c>
      <c r="V983" s="19" t="n">
        <v>0.62559143062335</v>
      </c>
      <c r="W983" s="19" t="n">
        <v>0.300135138672855</v>
      </c>
      <c r="X983" s="19"/>
      <c r="Y983" s="19" t="n">
        <v>0.420654761573721</v>
      </c>
      <c r="Z983" s="19" t="n">
        <v>0.31007356261588</v>
      </c>
      <c r="AA983" s="19" t="n">
        <v>0.542542048803627</v>
      </c>
      <c r="AB983" s="19" t="n">
        <v>0.575174707505876</v>
      </c>
      <c r="AC983" s="19" t="n">
        <v>0.486094575584541</v>
      </c>
      <c r="AD983" s="19" t="n">
        <v>0.324696155469207</v>
      </c>
      <c r="AE983" s="19"/>
      <c r="AF983" s="19" t="n">
        <v>0.460582539205868</v>
      </c>
      <c r="AG983" s="19"/>
      <c r="AH983" s="19" t="n">
        <v>0.470612898048209</v>
      </c>
      <c r="AI983" s="19"/>
      <c r="AJ983" s="19" t="n">
        <v>0.558773646695485</v>
      </c>
      <c r="AK983" s="19" t="n">
        <v>0.429447517214142</v>
      </c>
      <c r="AL983" s="19" t="n">
        <v>0.403507004658485</v>
      </c>
    </row>
    <row r="984">
      <c r="B984" t="s">
        <v>87</v>
      </c>
      <c r="C984" s="19" t="n">
        <v>0.109139510520083</v>
      </c>
      <c r="D984" s="19" t="n">
        <v>0.0674253630733855</v>
      </c>
      <c r="E984" s="19" t="n">
        <v>0.156686016487454</v>
      </c>
      <c r="F984" s="19"/>
      <c r="G984" s="19" t="n">
        <v>0.0661484127114321</v>
      </c>
      <c r="H984" s="19" t="n">
        <v>0.0874809332118724</v>
      </c>
      <c r="I984" s="19" t="n">
        <v>0.081517837428457</v>
      </c>
      <c r="J984" s="19" t="n">
        <v>0</v>
      </c>
      <c r="K984" s="19" t="n">
        <v>0.179796814354704</v>
      </c>
      <c r="L984" s="19" t="n">
        <v>0.19974769491536</v>
      </c>
      <c r="M984" s="19"/>
      <c r="N984" s="19" t="n">
        <v>0.13462318620193</v>
      </c>
      <c r="O984" s="19" t="n">
        <v>0.107185641192135</v>
      </c>
      <c r="P984" s="19" t="n">
        <v>0.128040604139857</v>
      </c>
      <c r="Q984" s="19" t="n">
        <v>0.150835238028645</v>
      </c>
      <c r="R984" s="19" t="n">
        <v>0</v>
      </c>
      <c r="S984" s="19"/>
      <c r="T984" s="19" t="n">
        <v>0.217216717737953</v>
      </c>
      <c r="U984" s="19" t="n">
        <v>0.0996375671495698</v>
      </c>
      <c r="V984" s="19" t="n">
        <v>0.0967761472977271</v>
      </c>
      <c r="W984" s="19" t="n">
        <v>0.0267593695588961</v>
      </c>
      <c r="X984" s="19"/>
      <c r="Y984" s="19" t="n">
        <v>0.0574418273951987</v>
      </c>
      <c r="Z984" s="19" t="n">
        <v>0</v>
      </c>
      <c r="AA984" s="19" t="n">
        <v>0.16791948650412</v>
      </c>
      <c r="AB984" s="19" t="n">
        <v>0.254179176150935</v>
      </c>
      <c r="AC984" s="19" t="n">
        <v>0.168524868406446</v>
      </c>
      <c r="AD984" s="19" t="n">
        <v>0.097510874893606</v>
      </c>
      <c r="AE984" s="19"/>
      <c r="AF984" s="19" t="n">
        <v>0.0986303978322699</v>
      </c>
      <c r="AG984" s="19"/>
      <c r="AH984" s="19" t="n">
        <v>0.0886049448516943</v>
      </c>
      <c r="AI984" s="19"/>
      <c r="AJ984" s="19" t="n">
        <v>0.156856505484305</v>
      </c>
      <c r="AK984" s="19" t="n">
        <v>0.0927148444565325</v>
      </c>
      <c r="AL984" s="19" t="n">
        <v>0.094673019205034</v>
      </c>
    </row>
    <row r="985">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c r="AE985" s="19"/>
      <c r="AF985" s="19"/>
      <c r="AG985" s="19"/>
      <c r="AH985" s="19"/>
      <c r="AI985" s="19"/>
      <c r="AJ985" s="19"/>
      <c r="AK985" s="19"/>
      <c r="AL985" s="19"/>
    </row>
    <row r="986">
      <c r="B986" s="7" t="s">
        <v>399</v>
      </c>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c r="AE986" s="19"/>
      <c r="AF986" s="19"/>
      <c r="AG986" s="19"/>
      <c r="AH986" s="19"/>
      <c r="AI986" s="19"/>
      <c r="AJ986" s="19"/>
      <c r="AK986" s="19"/>
      <c r="AL986" s="19"/>
    </row>
    <row r="987">
      <c r="B987" s="26" t="s">
        <v>347</v>
      </c>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c r="AE987" s="19"/>
      <c r="AF987" s="19"/>
      <c r="AG987" s="19"/>
      <c r="AH987" s="19"/>
      <c r="AI987" s="19"/>
      <c r="AJ987" s="19"/>
      <c r="AK987" s="19"/>
      <c r="AL987" s="19"/>
    </row>
    <row r="988">
      <c r="B988" t="s">
        <v>398</v>
      </c>
      <c r="C988" s="19" t="n">
        <v>0.429316787257738</v>
      </c>
      <c r="D988" s="19" t="n">
        <v>0.458459045447038</v>
      </c>
      <c r="E988" s="19" t="n">
        <v>0.400588443215227</v>
      </c>
      <c r="F988" s="19"/>
      <c r="G988" s="19" t="n">
        <v>0.454240975602907</v>
      </c>
      <c r="H988" s="19" t="n">
        <v>0.446547710809989</v>
      </c>
      <c r="I988" s="19" t="n">
        <v>0.551667048250916</v>
      </c>
      <c r="J988" s="19" t="n">
        <v>0.369475797486482</v>
      </c>
      <c r="K988" s="19" t="n">
        <v>0.35809501284449</v>
      </c>
      <c r="L988" s="19" t="n">
        <v>0.427719735775363</v>
      </c>
      <c r="M988" s="19"/>
      <c r="N988" s="19" t="n">
        <v>0.298431996065356</v>
      </c>
      <c r="O988" s="19" t="n">
        <v>0.397239953216462</v>
      </c>
      <c r="P988" s="19" t="n">
        <v>0.375206710951066</v>
      </c>
      <c r="Q988" s="19" t="n">
        <v>0.419505175347882</v>
      </c>
      <c r="R988" s="19" t="n">
        <v>0.609674909427111</v>
      </c>
      <c r="S988" s="19"/>
      <c r="T988" s="19" t="n">
        <v>0.460643891356535</v>
      </c>
      <c r="U988" s="19" t="n">
        <v>0.360547610041505</v>
      </c>
      <c r="V988" s="19" t="n">
        <v>0.268634219229825</v>
      </c>
      <c r="W988" s="19" t="n">
        <v>0.686015844644574</v>
      </c>
      <c r="X988" s="19"/>
      <c r="Y988" s="19" t="n">
        <v>0.475418349812753</v>
      </c>
      <c r="Z988" s="19" t="n">
        <v>0.366673368268149</v>
      </c>
      <c r="AA988" s="19" t="n">
        <v>0.429255908197293</v>
      </c>
      <c r="AB988" s="19" t="n">
        <v>0.194374901247342</v>
      </c>
      <c r="AC988" s="19" t="n">
        <v>0.325112512411569</v>
      </c>
      <c r="AD988" s="19" t="n">
        <v>0.624665924988403</v>
      </c>
      <c r="AE988" s="19"/>
      <c r="AF988" s="19" t="n">
        <v>0.4536800819892</v>
      </c>
      <c r="AG988" s="19"/>
      <c r="AH988" s="19" t="n">
        <v>0.424059375337775</v>
      </c>
      <c r="AI988" s="19"/>
      <c r="AJ988" s="19" t="n">
        <v>0.376073631423468</v>
      </c>
      <c r="AK988" s="19" t="n">
        <v>0.441920415561157</v>
      </c>
      <c r="AL988" s="19" t="n">
        <v>0.516134312329968</v>
      </c>
    </row>
    <row r="989">
      <c r="B989" t="s">
        <v>388</v>
      </c>
      <c r="C989" s="19" t="n">
        <v>0.465463081545198</v>
      </c>
      <c r="D989" s="19" t="n">
        <v>0.463188837442356</v>
      </c>
      <c r="E989" s="19" t="n">
        <v>0.46275997277618</v>
      </c>
      <c r="F989" s="19"/>
      <c r="G989" s="19" t="n">
        <v>0.545759024397093</v>
      </c>
      <c r="H989" s="19" t="n">
        <v>0.520158045178784</v>
      </c>
      <c r="I989" s="19" t="n">
        <v>0.365143952210207</v>
      </c>
      <c r="J989" s="19" t="n">
        <v>0.500462436181478</v>
      </c>
      <c r="K989" s="19" t="n">
        <v>0.458649796684874</v>
      </c>
      <c r="L989" s="19" t="n">
        <v>0.435089369920547</v>
      </c>
      <c r="M989" s="19"/>
      <c r="N989" s="19" t="n">
        <v>0.524537447132791</v>
      </c>
      <c r="O989" s="19" t="n">
        <v>0.526825567821372</v>
      </c>
      <c r="P989" s="19" t="n">
        <v>0.447386210174654</v>
      </c>
      <c r="Q989" s="19" t="n">
        <v>0.472441175684538</v>
      </c>
      <c r="R989" s="19" t="n">
        <v>0.358526722758501</v>
      </c>
      <c r="S989" s="19"/>
      <c r="T989" s="19" t="n">
        <v>0.325162311735923</v>
      </c>
      <c r="U989" s="19" t="n">
        <v>0.492826801998307</v>
      </c>
      <c r="V989" s="19" t="n">
        <v>0.711988462668491</v>
      </c>
      <c r="W989" s="19" t="n">
        <v>0.293854170902435</v>
      </c>
      <c r="X989" s="19"/>
      <c r="Y989" s="19" t="n">
        <v>0.443861329654969</v>
      </c>
      <c r="Z989" s="19" t="n">
        <v>0.502953461583193</v>
      </c>
      <c r="AA989" s="19" t="n">
        <v>0.457888725062614</v>
      </c>
      <c r="AB989" s="19" t="n">
        <v>0.565682837328069</v>
      </c>
      <c r="AC989" s="19" t="n">
        <v>0.674887487588431</v>
      </c>
      <c r="AD989" s="19" t="n">
        <v>0.314504046974151</v>
      </c>
      <c r="AE989" s="19"/>
      <c r="AF989" s="19" t="n">
        <v>0.42853772005918</v>
      </c>
      <c r="AG989" s="19"/>
      <c r="AH989" s="19" t="n">
        <v>0.472728469727259</v>
      </c>
      <c r="AI989" s="19"/>
      <c r="AJ989" s="19" t="n">
        <v>0.462478900860415</v>
      </c>
      <c r="AK989" s="19" t="n">
        <v>0.476253295799764</v>
      </c>
      <c r="AL989" s="19" t="n">
        <v>0.422549714585173</v>
      </c>
    </row>
    <row r="990">
      <c r="B990" t="s">
        <v>87</v>
      </c>
      <c r="C990" s="19" t="n">
        <v>0.105220131197064</v>
      </c>
      <c r="D990" s="19" t="n">
        <v>0.0783521171106062</v>
      </c>
      <c r="E990" s="19" t="n">
        <v>0.136651584008593</v>
      </c>
      <c r="F990" s="19"/>
      <c r="G990" s="19" t="n">
        <v>0</v>
      </c>
      <c r="H990" s="19" t="n">
        <v>0.033294244011227</v>
      </c>
      <c r="I990" s="19" t="n">
        <v>0.0831889995388774</v>
      </c>
      <c r="J990" s="19" t="n">
        <v>0.13006176633204</v>
      </c>
      <c r="K990" s="19" t="n">
        <v>0.183255190470636</v>
      </c>
      <c r="L990" s="19" t="n">
        <v>0.137190894304089</v>
      </c>
      <c r="M990" s="19"/>
      <c r="N990" s="19" t="n">
        <v>0.177030556801852</v>
      </c>
      <c r="O990" s="19" t="n">
        <v>0.0759344789621658</v>
      </c>
      <c r="P990" s="19" t="n">
        <v>0.17740707887428</v>
      </c>
      <c r="Q990" s="19" t="n">
        <v>0.10805364896758</v>
      </c>
      <c r="R990" s="19" t="n">
        <v>0.031798367814388</v>
      </c>
      <c r="S990" s="19"/>
      <c r="T990" s="19" t="n">
        <v>0.214193796907542</v>
      </c>
      <c r="U990" s="19" t="n">
        <v>0.146625587960187</v>
      </c>
      <c r="V990" s="19" t="n">
        <v>0.0193773181016848</v>
      </c>
      <c r="W990" s="19" t="n">
        <v>0.020129984452991</v>
      </c>
      <c r="X990" s="19"/>
      <c r="Y990" s="19" t="n">
        <v>0.0807203205322775</v>
      </c>
      <c r="Z990" s="19" t="n">
        <v>0.130373170148658</v>
      </c>
      <c r="AA990" s="19" t="n">
        <v>0.112855366740093</v>
      </c>
      <c r="AB990" s="19" t="n">
        <v>0.239942261424589</v>
      </c>
      <c r="AC990" s="19" t="n">
        <v>0</v>
      </c>
      <c r="AD990" s="19" t="n">
        <v>0.0608300280374461</v>
      </c>
      <c r="AE990" s="19"/>
      <c r="AF990" s="19" t="n">
        <v>0.117782197951621</v>
      </c>
      <c r="AG990" s="19"/>
      <c r="AH990" s="19" t="n">
        <v>0.103212154934967</v>
      </c>
      <c r="AI990" s="19"/>
      <c r="AJ990" s="19" t="n">
        <v>0.161447467716117</v>
      </c>
      <c r="AK990" s="19" t="n">
        <v>0.0818262886390785</v>
      </c>
      <c r="AL990" s="19" t="n">
        <v>0.0613159730848589</v>
      </c>
    </row>
    <row r="991">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c r="AE991" s="19"/>
      <c r="AF991" s="19"/>
      <c r="AG991" s="19"/>
      <c r="AH991" s="19"/>
      <c r="AI991" s="19"/>
      <c r="AJ991" s="19"/>
      <c r="AK991" s="19"/>
      <c r="AL991" s="19"/>
    </row>
    <row r="992">
      <c r="B992" s="7" t="s">
        <v>401</v>
      </c>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c r="AE992" s="19"/>
      <c r="AF992" s="19"/>
      <c r="AG992" s="19"/>
      <c r="AH992" s="19"/>
      <c r="AI992" s="19"/>
      <c r="AJ992" s="19"/>
      <c r="AK992" s="19"/>
      <c r="AL992" s="19"/>
    </row>
    <row r="993">
      <c r="B993" s="26" t="s">
        <v>347</v>
      </c>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c r="AE993" s="19"/>
      <c r="AF993" s="19"/>
      <c r="AG993" s="19"/>
      <c r="AH993" s="19"/>
      <c r="AI993" s="19"/>
      <c r="AJ993" s="19"/>
      <c r="AK993" s="19"/>
      <c r="AL993" s="19"/>
    </row>
    <row r="994">
      <c r="B994" t="s">
        <v>400</v>
      </c>
      <c r="C994" s="19" t="n">
        <v>0.435878699073568</v>
      </c>
      <c r="D994" s="19" t="n">
        <v>0.507333629630003</v>
      </c>
      <c r="E994" s="19" t="n">
        <v>0.367153955523756</v>
      </c>
      <c r="F994" s="19"/>
      <c r="G994" s="19" t="n">
        <v>0.4447121763303</v>
      </c>
      <c r="H994" s="19" t="n">
        <v>0.487726862001185</v>
      </c>
      <c r="I994" s="19" t="n">
        <v>0.512939812304587</v>
      </c>
      <c r="J994" s="19" t="n">
        <v>0.419638668516588</v>
      </c>
      <c r="K994" s="19" t="n">
        <v>0.376173873235084</v>
      </c>
      <c r="L994" s="19" t="n">
        <v>0.407052586631183</v>
      </c>
      <c r="M994" s="19"/>
      <c r="N994" s="19" t="n">
        <v>0.51450597585971</v>
      </c>
      <c r="O994" s="19" t="n">
        <v>0.372169415227489</v>
      </c>
      <c r="P994" s="19" t="n">
        <v>0.345001707915706</v>
      </c>
      <c r="Q994" s="19" t="n">
        <v>0.443161489497188</v>
      </c>
      <c r="R994" s="19" t="n">
        <v>0.61963819453484</v>
      </c>
      <c r="S994" s="19"/>
      <c r="T994" s="19" t="n">
        <v>0.323035895178209</v>
      </c>
      <c r="U994" s="19" t="n">
        <v>0.541456479046074</v>
      </c>
      <c r="V994" s="19" t="n">
        <v>0.330234169375705</v>
      </c>
      <c r="W994" s="19" t="n">
        <v>0.523588440239144</v>
      </c>
      <c r="X994" s="19"/>
      <c r="Y994" s="19" t="n">
        <v>0.499814460544641</v>
      </c>
      <c r="Z994" s="19" t="n">
        <v>0.402133402094803</v>
      </c>
      <c r="AA994" s="19" t="n">
        <v>0.394949044570257</v>
      </c>
      <c r="AB994" s="19" t="n">
        <v>0.225708931289207</v>
      </c>
      <c r="AC994" s="19" t="n">
        <v>0.505126762053168</v>
      </c>
      <c r="AD994" s="19" t="n">
        <v>0.507614876980264</v>
      </c>
      <c r="AE994" s="19"/>
      <c r="AF994" s="19" t="n">
        <v>0.413199306327148</v>
      </c>
      <c r="AG994" s="19"/>
      <c r="AH994" s="19" t="n">
        <v>0.44832483628665</v>
      </c>
      <c r="AI994" s="19"/>
      <c r="AJ994" s="19" t="n">
        <v>0.432574084650049</v>
      </c>
      <c r="AK994" s="19" t="n">
        <v>0.436103573142676</v>
      </c>
      <c r="AL994" s="19" t="n">
        <v>0.442311507783341</v>
      </c>
    </row>
    <row r="995">
      <c r="B995" t="s">
        <v>388</v>
      </c>
      <c r="C995" s="19" t="n">
        <v>0.407188622551462</v>
      </c>
      <c r="D995" s="19" t="n">
        <v>0.393093190621572</v>
      </c>
      <c r="E995" s="19" t="n">
        <v>0.420745488915505</v>
      </c>
      <c r="F995" s="19"/>
      <c r="G995" s="19" t="n">
        <v>0.500514805548915</v>
      </c>
      <c r="H995" s="19" t="n">
        <v>0.493313804916884</v>
      </c>
      <c r="I995" s="19" t="n">
        <v>0.461905808821739</v>
      </c>
      <c r="J995" s="19" t="n">
        <v>0.407817343448089</v>
      </c>
      <c r="K995" s="19" t="n">
        <v>0.3888517677018</v>
      </c>
      <c r="L995" s="19" t="n">
        <v>0.299751587854995</v>
      </c>
      <c r="M995" s="19"/>
      <c r="N995" s="19" t="n">
        <v>0.340827465881032</v>
      </c>
      <c r="O995" s="19" t="n">
        <v>0.449691582863003</v>
      </c>
      <c r="P995" s="19" t="n">
        <v>0.43394900555662</v>
      </c>
      <c r="Q995" s="19" t="n">
        <v>0.39903718060118</v>
      </c>
      <c r="R995" s="19" t="n">
        <v>0.353420586639767</v>
      </c>
      <c r="S995" s="19"/>
      <c r="T995" s="19" t="n">
        <v>0.339454302462004</v>
      </c>
      <c r="U995" s="19" t="n">
        <v>0.267216495732291</v>
      </c>
      <c r="V995" s="19" t="n">
        <v>0.555355673483538</v>
      </c>
      <c r="W995" s="19" t="n">
        <v>0.375624295091338</v>
      </c>
      <c r="X995" s="19"/>
      <c r="Y995" s="19" t="n">
        <v>0.40219380238701</v>
      </c>
      <c r="Z995" s="19" t="n">
        <v>0.549421081479457</v>
      </c>
      <c r="AA995" s="19" t="n">
        <v>0.32582299426693</v>
      </c>
      <c r="AB995" s="19" t="n">
        <v>0.597096183728831</v>
      </c>
      <c r="AC995" s="19" t="n">
        <v>0.412205749209427</v>
      </c>
      <c r="AD995" s="19" t="n">
        <v>0.37392224717493</v>
      </c>
      <c r="AE995" s="19"/>
      <c r="AF995" s="19" t="n">
        <v>0.433524037348633</v>
      </c>
      <c r="AG995" s="19"/>
      <c r="AH995" s="19" t="n">
        <v>0.407343263687476</v>
      </c>
      <c r="AI995" s="19"/>
      <c r="AJ995" s="19" t="n">
        <v>0.40917976345935</v>
      </c>
      <c r="AK995" s="19" t="n">
        <v>0.419199840091735</v>
      </c>
      <c r="AL995" s="19" t="n">
        <v>0.347119506861519</v>
      </c>
    </row>
    <row r="996">
      <c r="B996" t="s">
        <v>87</v>
      </c>
      <c r="C996" s="19" t="n">
        <v>0.15693267837497</v>
      </c>
      <c r="D996" s="19" t="n">
        <v>0.0995731797484249</v>
      </c>
      <c r="E996" s="19" t="n">
        <v>0.212100555560739</v>
      </c>
      <c r="F996" s="19"/>
      <c r="G996" s="19" t="n">
        <v>0.0547730181207855</v>
      </c>
      <c r="H996" s="19" t="n">
        <v>0.0189593330819308</v>
      </c>
      <c r="I996" s="19" t="n">
        <v>0.025154378873674</v>
      </c>
      <c r="J996" s="19" t="n">
        <v>0.172543988035323</v>
      </c>
      <c r="K996" s="19" t="n">
        <v>0.234974359063116</v>
      </c>
      <c r="L996" s="19" t="n">
        <v>0.293195825513822</v>
      </c>
      <c r="M996" s="19"/>
      <c r="N996" s="19" t="n">
        <v>0.144666558259258</v>
      </c>
      <c r="O996" s="19" t="n">
        <v>0.178139001909508</v>
      </c>
      <c r="P996" s="19" t="n">
        <v>0.221049286527674</v>
      </c>
      <c r="Q996" s="19" t="n">
        <v>0.157801329901632</v>
      </c>
      <c r="R996" s="19" t="n">
        <v>0.0269412188253929</v>
      </c>
      <c r="S996" s="19"/>
      <c r="T996" s="19" t="n">
        <v>0.337509802359788</v>
      </c>
      <c r="U996" s="19" t="n">
        <v>0.191327025221635</v>
      </c>
      <c r="V996" s="19" t="n">
        <v>0.114410157140756</v>
      </c>
      <c r="W996" s="19" t="n">
        <v>0.100787264669518</v>
      </c>
      <c r="X996" s="19"/>
      <c r="Y996" s="19" t="n">
        <v>0.0979917370683492</v>
      </c>
      <c r="Z996" s="19" t="n">
        <v>0.0484455164257407</v>
      </c>
      <c r="AA996" s="19" t="n">
        <v>0.279227961162813</v>
      </c>
      <c r="AB996" s="19" t="n">
        <v>0.177194884981962</v>
      </c>
      <c r="AC996" s="19" t="n">
        <v>0.0826674887374044</v>
      </c>
      <c r="AD996" s="19" t="n">
        <v>0.118462875844806</v>
      </c>
      <c r="AE996" s="19"/>
      <c r="AF996" s="19" t="n">
        <v>0.153276656324219</v>
      </c>
      <c r="AG996" s="19"/>
      <c r="AH996" s="19" t="n">
        <v>0.144331900025875</v>
      </c>
      <c r="AI996" s="19"/>
      <c r="AJ996" s="19" t="n">
        <v>0.158246151890601</v>
      </c>
      <c r="AK996" s="19" t="n">
        <v>0.144696586765589</v>
      </c>
      <c r="AL996" s="19" t="n">
        <v>0.21056898535514</v>
      </c>
    </row>
    <row r="997">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c r="AE997" s="19"/>
      <c r="AF997" s="19"/>
      <c r="AG997" s="19"/>
      <c r="AH997" s="19"/>
      <c r="AI997" s="19"/>
      <c r="AJ997" s="19"/>
      <c r="AK997" s="19"/>
      <c r="AL997" s="19"/>
    </row>
    <row r="998">
      <c r="B998" s="7" t="s">
        <v>403</v>
      </c>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c r="AE998" s="19"/>
      <c r="AF998" s="19"/>
      <c r="AG998" s="19"/>
      <c r="AH998" s="19"/>
      <c r="AI998" s="19"/>
      <c r="AJ998" s="19"/>
      <c r="AK998" s="19"/>
      <c r="AL998" s="19"/>
    </row>
    <row r="999">
      <c r="B999" s="26" t="s">
        <v>347</v>
      </c>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c r="AE999" s="19"/>
      <c r="AF999" s="19"/>
      <c r="AG999" s="19"/>
      <c r="AH999" s="19"/>
      <c r="AI999" s="19"/>
      <c r="AJ999" s="19"/>
      <c r="AK999" s="19"/>
      <c r="AL999" s="19"/>
    </row>
    <row r="1000">
      <c r="B1000" t="s">
        <v>402</v>
      </c>
      <c r="C1000" s="19" t="n">
        <v>0.616826183272595</v>
      </c>
      <c r="D1000" s="19" t="n">
        <v>0.622984433802908</v>
      </c>
      <c r="E1000" s="19" t="n">
        <v>0.610854555698713</v>
      </c>
      <c r="F1000" s="19"/>
      <c r="G1000" s="19" t="n">
        <v>0.44284593675483</v>
      </c>
      <c r="H1000" s="19" t="n">
        <v>0.486736493335959</v>
      </c>
      <c r="I1000" s="19" t="n">
        <v>0.751604442259555</v>
      </c>
      <c r="J1000" s="19" t="n">
        <v>0.562146513747851</v>
      </c>
      <c r="K1000" s="19" t="n">
        <v>0.588326105334116</v>
      </c>
      <c r="L1000" s="19" t="n">
        <v>0.70809128225118</v>
      </c>
      <c r="M1000" s="19"/>
      <c r="N1000" s="19" t="n">
        <v>0.613813709651289</v>
      </c>
      <c r="O1000" s="19" t="n">
        <v>0.625278943497225</v>
      </c>
      <c r="P1000" s="19" t="n">
        <v>0.462952723999629</v>
      </c>
      <c r="Q1000" s="19" t="n">
        <v>0.710899216275392</v>
      </c>
      <c r="R1000" s="19" t="n">
        <v>0.773533947461204</v>
      </c>
      <c r="S1000" s="19"/>
      <c r="T1000" s="19" t="n">
        <v>0.529082396530766</v>
      </c>
      <c r="U1000" s="19" t="n">
        <v>0.547268710980925</v>
      </c>
      <c r="V1000" s="19" t="n">
        <v>0.736179235144044</v>
      </c>
      <c r="W1000" s="19" t="n">
        <v>0.616991084343414</v>
      </c>
      <c r="X1000" s="19"/>
      <c r="Y1000" s="19" t="n">
        <v>0.665253836314668</v>
      </c>
      <c r="Z1000" s="19" t="n">
        <v>0.399500099526187</v>
      </c>
      <c r="AA1000" s="19" t="n">
        <v>0.691718487158172</v>
      </c>
      <c r="AB1000" s="19" t="n">
        <v>0.485786894436226</v>
      </c>
      <c r="AC1000" s="19" t="n">
        <v>0.196150484925596</v>
      </c>
      <c r="AD1000" s="19" t="n">
        <v>0.75505358569302</v>
      </c>
      <c r="AE1000" s="19"/>
      <c r="AF1000" s="19" t="n">
        <v>0.625596108954828</v>
      </c>
      <c r="AG1000" s="19"/>
      <c r="AH1000" s="19" t="n">
        <v>0.61977239057329</v>
      </c>
      <c r="AI1000" s="19"/>
      <c r="AJ1000" s="19" t="n">
        <v>0.58196676807544</v>
      </c>
      <c r="AK1000" s="19" t="n">
        <v>0.609175802957586</v>
      </c>
      <c r="AL1000" s="19" t="n">
        <v>0.766355980834419</v>
      </c>
    </row>
    <row r="1001">
      <c r="B1001" t="s">
        <v>388</v>
      </c>
      <c r="C1001" s="19" t="n">
        <v>0.306934924480558</v>
      </c>
      <c r="D1001" s="19" t="n">
        <v>0.310122795878491</v>
      </c>
      <c r="E1001" s="19" t="n">
        <v>0.303843660062492</v>
      </c>
      <c r="F1001" s="19"/>
      <c r="G1001" s="19" t="n">
        <v>0.55715406324517</v>
      </c>
      <c r="H1001" s="19" t="n">
        <v>0.420800675568191</v>
      </c>
      <c r="I1001" s="19" t="n">
        <v>0.234180494998455</v>
      </c>
      <c r="J1001" s="19" t="n">
        <v>0.312068570381082</v>
      </c>
      <c r="K1001" s="19" t="n">
        <v>0.330965778176551</v>
      </c>
      <c r="L1001" s="19" t="n">
        <v>0.179933724860226</v>
      </c>
      <c r="M1001" s="19"/>
      <c r="N1001" s="19" t="n">
        <v>0.337188571974712</v>
      </c>
      <c r="O1001" s="19" t="n">
        <v>0.292856186426001</v>
      </c>
      <c r="P1001" s="19" t="n">
        <v>0.425656252940877</v>
      </c>
      <c r="Q1001" s="19" t="n">
        <v>0.189253039394841</v>
      </c>
      <c r="R1001" s="19" t="n">
        <v>0.226466052538796</v>
      </c>
      <c r="S1001" s="19"/>
      <c r="T1001" s="19" t="n">
        <v>0.411990224214479</v>
      </c>
      <c r="U1001" s="19" t="n">
        <v>0.385541278860639</v>
      </c>
      <c r="V1001" s="19" t="n">
        <v>0.214100561182094</v>
      </c>
      <c r="W1001" s="19" t="n">
        <v>0.336639018782114</v>
      </c>
      <c r="X1001" s="19"/>
      <c r="Y1001" s="19" t="n">
        <v>0.294251743670158</v>
      </c>
      <c r="Z1001" s="19" t="n">
        <v>0.515167567528557</v>
      </c>
      <c r="AA1001" s="19" t="n">
        <v>0.20965405805591</v>
      </c>
      <c r="AB1001" s="19" t="n">
        <v>0.360632561113113</v>
      </c>
      <c r="AC1001" s="19" t="n">
        <v>0.803849515074404</v>
      </c>
      <c r="AD1001" s="19" t="n">
        <v>0.24494641430698</v>
      </c>
      <c r="AE1001" s="19"/>
      <c r="AF1001" s="19" t="n">
        <v>0.282722603101722</v>
      </c>
      <c r="AG1001" s="19"/>
      <c r="AH1001" s="19" t="n">
        <v>0.306231871031028</v>
      </c>
      <c r="AI1001" s="19"/>
      <c r="AJ1001" s="19" t="n">
        <v>0.26479665117187</v>
      </c>
      <c r="AK1001" s="19" t="n">
        <v>0.360264261711644</v>
      </c>
      <c r="AL1001" s="19" t="n">
        <v>0.182426561918583</v>
      </c>
    </row>
    <row r="1002">
      <c r="B1002" t="s">
        <v>87</v>
      </c>
      <c r="C1002" s="19" t="n">
        <v>0.0762388922468472</v>
      </c>
      <c r="D1002" s="19" t="n">
        <v>0.0668927703186006</v>
      </c>
      <c r="E1002" s="19" t="n">
        <v>0.0853017842387951</v>
      </c>
      <c r="F1002" s="19"/>
      <c r="G1002" s="19" t="n">
        <v>0</v>
      </c>
      <c r="H1002" s="19" t="n">
        <v>0.09246283109585</v>
      </c>
      <c r="I1002" s="19" t="n">
        <v>0.0142150627419902</v>
      </c>
      <c r="J1002" s="19" t="n">
        <v>0.125784915871067</v>
      </c>
      <c r="K1002" s="19" t="n">
        <v>0.0807081164893325</v>
      </c>
      <c r="L1002" s="19" t="n">
        <v>0.111974992888594</v>
      </c>
      <c r="M1002" s="19"/>
      <c r="N1002" s="19" t="n">
        <v>0.0489977183739992</v>
      </c>
      <c r="O1002" s="19" t="n">
        <v>0.0818648700767736</v>
      </c>
      <c r="P1002" s="19" t="n">
        <v>0.111391023059493</v>
      </c>
      <c r="Q1002" s="19" t="n">
        <v>0.0998477443297674</v>
      </c>
      <c r="R1002" s="19" t="n">
        <v>0</v>
      </c>
      <c r="S1002" s="19"/>
      <c r="T1002" s="19" t="n">
        <v>0.0589273792547549</v>
      </c>
      <c r="U1002" s="19" t="n">
        <v>0.067190010158436</v>
      </c>
      <c r="V1002" s="19" t="n">
        <v>0.049720203673862</v>
      </c>
      <c r="W1002" s="19" t="n">
        <v>0.0463698968744723</v>
      </c>
      <c r="X1002" s="19"/>
      <c r="Y1002" s="19" t="n">
        <v>0.0404944200151743</v>
      </c>
      <c r="Z1002" s="19" t="n">
        <v>0.0853323329452566</v>
      </c>
      <c r="AA1002" s="19" t="n">
        <v>0.0986274547859186</v>
      </c>
      <c r="AB1002" s="19" t="n">
        <v>0.153580544450661</v>
      </c>
      <c r="AC1002" s="19" t="n">
        <v>0</v>
      </c>
      <c r="AD1002" s="19" t="n">
        <v>0</v>
      </c>
      <c r="AE1002" s="19"/>
      <c r="AF1002" s="19" t="n">
        <v>0.0916812879434493</v>
      </c>
      <c r="AG1002" s="19"/>
      <c r="AH1002" s="19" t="n">
        <v>0.0739957383956813</v>
      </c>
      <c r="AI1002" s="19"/>
      <c r="AJ1002" s="19" t="n">
        <v>0.15323658075269</v>
      </c>
      <c r="AK1002" s="19" t="n">
        <v>0.0305599353307704</v>
      </c>
      <c r="AL1002" s="19" t="n">
        <v>0.0512174572469987</v>
      </c>
    </row>
    <row r="1003">
      <c r="C1003" s="19"/>
      <c r="D1003" s="19"/>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c r="AA1003" s="19"/>
      <c r="AB1003" s="19"/>
      <c r="AC1003" s="19"/>
      <c r="AD1003" s="19"/>
      <c r="AE1003" s="19"/>
      <c r="AF1003" s="19"/>
      <c r="AG1003" s="19"/>
      <c r="AH1003" s="19"/>
      <c r="AI1003" s="19"/>
      <c r="AJ1003" s="19"/>
      <c r="AK1003" s="19"/>
      <c r="AL1003" s="19"/>
    </row>
    <row r="1004">
      <c r="B1004" s="7" t="s">
        <v>405</v>
      </c>
      <c r="C1004" s="19"/>
      <c r="D1004" s="19"/>
      <c r="E1004" s="19"/>
      <c r="F1004" s="19"/>
      <c r="G1004" s="19"/>
      <c r="H1004" s="19"/>
      <c r="I1004" s="19"/>
      <c r="J1004" s="19"/>
      <c r="K1004" s="19"/>
      <c r="L1004" s="19"/>
      <c r="M1004" s="19"/>
      <c r="N1004" s="19"/>
      <c r="O1004" s="19"/>
      <c r="P1004" s="19"/>
      <c r="Q1004" s="19"/>
      <c r="R1004" s="19"/>
      <c r="S1004" s="19"/>
      <c r="T1004" s="19"/>
      <c r="U1004" s="19"/>
      <c r="V1004" s="19"/>
      <c r="W1004" s="19"/>
      <c r="X1004" s="19"/>
      <c r="Y1004" s="19"/>
      <c r="Z1004" s="19"/>
      <c r="AA1004" s="19"/>
      <c r="AB1004" s="19"/>
      <c r="AC1004" s="19"/>
      <c r="AD1004" s="19"/>
      <c r="AE1004" s="19"/>
      <c r="AF1004" s="19"/>
      <c r="AG1004" s="19"/>
      <c r="AH1004" s="19"/>
      <c r="AI1004" s="19"/>
      <c r="AJ1004" s="19"/>
      <c r="AK1004" s="19"/>
      <c r="AL1004" s="19"/>
    </row>
    <row r="1005">
      <c r="B1005" s="26" t="s">
        <v>347</v>
      </c>
      <c r="C1005" s="19"/>
      <c r="D1005" s="19"/>
      <c r="E1005" s="19"/>
      <c r="F1005" s="19"/>
      <c r="G1005" s="19"/>
      <c r="H1005" s="19"/>
      <c r="I1005" s="19"/>
      <c r="J1005" s="19"/>
      <c r="K1005" s="19"/>
      <c r="L1005" s="19"/>
      <c r="M1005" s="19"/>
      <c r="N1005" s="19"/>
      <c r="O1005" s="19"/>
      <c r="P1005" s="19"/>
      <c r="Q1005" s="19"/>
      <c r="R1005" s="19"/>
      <c r="S1005" s="19"/>
      <c r="T1005" s="19"/>
      <c r="U1005" s="19"/>
      <c r="V1005" s="19"/>
      <c r="W1005" s="19"/>
      <c r="X1005" s="19"/>
      <c r="Y1005" s="19"/>
      <c r="Z1005" s="19"/>
      <c r="AA1005" s="19"/>
      <c r="AB1005" s="19"/>
      <c r="AC1005" s="19"/>
      <c r="AD1005" s="19"/>
      <c r="AE1005" s="19"/>
      <c r="AF1005" s="19"/>
      <c r="AG1005" s="19"/>
      <c r="AH1005" s="19"/>
      <c r="AI1005" s="19"/>
      <c r="AJ1005" s="19"/>
      <c r="AK1005" s="19"/>
      <c r="AL1005" s="19"/>
    </row>
    <row r="1006">
      <c r="B1006" t="s">
        <v>404</v>
      </c>
      <c r="C1006" s="19" t="n">
        <v>0.592057918722003</v>
      </c>
      <c r="D1006" s="19" t="n">
        <v>0.605021615899094</v>
      </c>
      <c r="E1006" s="19" t="n">
        <v>0.581716258091695</v>
      </c>
      <c r="F1006" s="19"/>
      <c r="G1006" s="19" t="n">
        <v>0.510383172250895</v>
      </c>
      <c r="H1006" s="19" t="n">
        <v>0.621828431643889</v>
      </c>
      <c r="I1006" s="19" t="n">
        <v>0.760743305179977</v>
      </c>
      <c r="J1006" s="19" t="n">
        <v>0.490098246504132</v>
      </c>
      <c r="K1006" s="19" t="n">
        <v>0.50801603322734</v>
      </c>
      <c r="L1006" s="19" t="n">
        <v>0.593334802466636</v>
      </c>
      <c r="M1006" s="19"/>
      <c r="N1006" s="19" t="n">
        <v>0.514090227047282</v>
      </c>
      <c r="O1006" s="19" t="n">
        <v>0.550619854794082</v>
      </c>
      <c r="P1006" s="19" t="n">
        <v>0.596765962059939</v>
      </c>
      <c r="Q1006" s="19" t="n">
        <v>0.649784552821629</v>
      </c>
      <c r="R1006" s="19" t="n">
        <v>0.600094469625633</v>
      </c>
      <c r="S1006" s="19"/>
      <c r="T1006" s="19" t="n">
        <v>0.444840326640402</v>
      </c>
      <c r="U1006" s="19" t="n">
        <v>0.594758893382095</v>
      </c>
      <c r="V1006" s="19" t="n">
        <v>0.699002506156799</v>
      </c>
      <c r="W1006" s="19" t="n">
        <v>0.693784999016096</v>
      </c>
      <c r="X1006" s="19"/>
      <c r="Y1006" s="19" t="n">
        <v>0.61297995408625</v>
      </c>
      <c r="Z1006" s="19" t="n">
        <v>0.746308022430903</v>
      </c>
      <c r="AA1006" s="19" t="n">
        <v>0.57877069789433</v>
      </c>
      <c r="AB1006" s="19" t="n">
        <v>0.514282980472735</v>
      </c>
      <c r="AC1006" s="19" t="n">
        <v>0.443853989182719</v>
      </c>
      <c r="AD1006" s="19" t="n">
        <v>0.504586244608108</v>
      </c>
      <c r="AE1006" s="19"/>
      <c r="AF1006" s="19" t="n">
        <v>0.567968720674185</v>
      </c>
      <c r="AG1006" s="19"/>
      <c r="AH1006" s="19" t="n">
        <v>0.625225939473889</v>
      </c>
      <c r="AI1006" s="19"/>
      <c r="AJ1006" s="19" t="n">
        <v>0.515094212267298</v>
      </c>
      <c r="AK1006" s="19" t="n">
        <v>0.595560652368636</v>
      </c>
      <c r="AL1006" s="19" t="n">
        <v>0.778233488629762</v>
      </c>
    </row>
    <row r="1007">
      <c r="B1007" t="s">
        <v>388</v>
      </c>
      <c r="C1007" s="19" t="n">
        <v>0.259471973733961</v>
      </c>
      <c r="D1007" s="19" t="n">
        <v>0.230106831353291</v>
      </c>
      <c r="E1007" s="19" t="n">
        <v>0.282897724329109</v>
      </c>
      <c r="F1007" s="19"/>
      <c r="G1007" s="19" t="n">
        <v>0.422850690405081</v>
      </c>
      <c r="H1007" s="19" t="n">
        <v>0.159456139341901</v>
      </c>
      <c r="I1007" s="19" t="n">
        <v>0.221984071762869</v>
      </c>
      <c r="J1007" s="19" t="n">
        <v>0.360116679268762</v>
      </c>
      <c r="K1007" s="19" t="n">
        <v>0.302750726411303</v>
      </c>
      <c r="L1007" s="19" t="n">
        <v>0.190620315729469</v>
      </c>
      <c r="M1007" s="19"/>
      <c r="N1007" s="19" t="n">
        <v>0.485909772952718</v>
      </c>
      <c r="O1007" s="19" t="n">
        <v>0.289843088113995</v>
      </c>
      <c r="P1007" s="19" t="n">
        <v>0.189076321264923</v>
      </c>
      <c r="Q1007" s="19" t="n">
        <v>0.205785671512244</v>
      </c>
      <c r="R1007" s="19" t="n">
        <v>0.322731241735214</v>
      </c>
      <c r="S1007" s="19"/>
      <c r="T1007" s="19" t="n">
        <v>0.376147524264004</v>
      </c>
      <c r="U1007" s="19" t="n">
        <v>0.321916240135271</v>
      </c>
      <c r="V1007" s="19" t="n">
        <v>0.147534062680425</v>
      </c>
      <c r="W1007" s="19" t="n">
        <v>0.295496996962513</v>
      </c>
      <c r="X1007" s="19"/>
      <c r="Y1007" s="19" t="n">
        <v>0.264514355521072</v>
      </c>
      <c r="Z1007" s="19" t="n">
        <v>0.16419613669426</v>
      </c>
      <c r="AA1007" s="19" t="n">
        <v>0.198845456580337</v>
      </c>
      <c r="AB1007" s="19" t="n">
        <v>0.2893647249806</v>
      </c>
      <c r="AC1007" s="19" t="n">
        <v>0.447711246611495</v>
      </c>
      <c r="AD1007" s="19" t="n">
        <v>0.495413755391892</v>
      </c>
      <c r="AE1007" s="19"/>
      <c r="AF1007" s="19" t="n">
        <v>0.289959685397544</v>
      </c>
      <c r="AG1007" s="19"/>
      <c r="AH1007" s="19" t="n">
        <v>0.242102730957416</v>
      </c>
      <c r="AI1007" s="19"/>
      <c r="AJ1007" s="19" t="n">
        <v>0.271255866547406</v>
      </c>
      <c r="AK1007" s="19" t="n">
        <v>0.260731155299985</v>
      </c>
      <c r="AL1007" s="19" t="n">
        <v>0.221766511370238</v>
      </c>
    </row>
    <row r="1008">
      <c r="B1008" t="s">
        <v>87</v>
      </c>
      <c r="C1008" s="19" t="n">
        <v>0.148470107544036</v>
      </c>
      <c r="D1008" s="19" t="n">
        <v>0.164871552747616</v>
      </c>
      <c r="E1008" s="19" t="n">
        <v>0.135386017579195</v>
      </c>
      <c r="F1008" s="19"/>
      <c r="G1008" s="19" t="n">
        <v>0.0667661373440244</v>
      </c>
      <c r="H1008" s="19" t="n">
        <v>0.21871542901421</v>
      </c>
      <c r="I1008" s="19" t="n">
        <v>0.0172726230571541</v>
      </c>
      <c r="J1008" s="19" t="n">
        <v>0.149785074227106</v>
      </c>
      <c r="K1008" s="19" t="n">
        <v>0.189233240361358</v>
      </c>
      <c r="L1008" s="19" t="n">
        <v>0.216044881803895</v>
      </c>
      <c r="M1008" s="19"/>
      <c r="N1008" s="19" t="n">
        <v>0</v>
      </c>
      <c r="O1008" s="19" t="n">
        <v>0.159537057091923</v>
      </c>
      <c r="P1008" s="19" t="n">
        <v>0.214157716675137</v>
      </c>
      <c r="Q1008" s="19" t="n">
        <v>0.144429775666127</v>
      </c>
      <c r="R1008" s="19" t="n">
        <v>0.0771742886391524</v>
      </c>
      <c r="S1008" s="19"/>
      <c r="T1008" s="19" t="n">
        <v>0.179012149095594</v>
      </c>
      <c r="U1008" s="19" t="n">
        <v>0.0833248664826335</v>
      </c>
      <c r="V1008" s="19" t="n">
        <v>0.153463431162776</v>
      </c>
      <c r="W1008" s="19" t="n">
        <v>0.0107180040213908</v>
      </c>
      <c r="X1008" s="19"/>
      <c r="Y1008" s="19" t="n">
        <v>0.122505690392679</v>
      </c>
      <c r="Z1008" s="19" t="n">
        <v>0.0894958408748374</v>
      </c>
      <c r="AA1008" s="19" t="n">
        <v>0.222383845525333</v>
      </c>
      <c r="AB1008" s="19" t="n">
        <v>0.196352294546665</v>
      </c>
      <c r="AC1008" s="19" t="n">
        <v>0.108434764205786</v>
      </c>
      <c r="AD1008" s="19" t="n">
        <v>0</v>
      </c>
      <c r="AE1008" s="19"/>
      <c r="AF1008" s="19" t="n">
        <v>0.14207159392827</v>
      </c>
      <c r="AG1008" s="19"/>
      <c r="AH1008" s="19" t="n">
        <v>0.132671329568695</v>
      </c>
      <c r="AI1008" s="19"/>
      <c r="AJ1008" s="19" t="n">
        <v>0.213649921185296</v>
      </c>
      <c r="AK1008" s="19" t="n">
        <v>0.143708192331379</v>
      </c>
      <c r="AL1008" s="19" t="n">
        <v>0</v>
      </c>
    </row>
    <row r="1009">
      <c r="C1009" s="19"/>
      <c r="D1009" s="19"/>
      <c r="E1009" s="19"/>
      <c r="F1009" s="19"/>
      <c r="G1009" s="19"/>
      <c r="H1009" s="19"/>
      <c r="I1009" s="19"/>
      <c r="J1009" s="19"/>
      <c r="K1009" s="19"/>
      <c r="L1009" s="19"/>
      <c r="M1009" s="19"/>
      <c r="N1009" s="19"/>
      <c r="O1009" s="19"/>
      <c r="P1009" s="19"/>
      <c r="Q1009" s="19"/>
      <c r="R1009" s="19"/>
      <c r="S1009" s="19"/>
      <c r="T1009" s="19"/>
      <c r="U1009" s="19"/>
      <c r="V1009" s="19"/>
      <c r="W1009" s="19"/>
      <c r="X1009" s="19"/>
      <c r="Y1009" s="19"/>
      <c r="Z1009" s="19"/>
      <c r="AA1009" s="19"/>
      <c r="AB1009" s="19"/>
      <c r="AC1009" s="19"/>
      <c r="AD1009" s="19"/>
      <c r="AE1009" s="19"/>
      <c r="AF1009" s="19"/>
      <c r="AG1009" s="19"/>
      <c r="AH1009" s="19"/>
      <c r="AI1009" s="19"/>
      <c r="AJ1009" s="19"/>
      <c r="AK1009" s="19"/>
      <c r="AL1009" s="19"/>
    </row>
    <row r="1010">
      <c r="B1010" s="7" t="s">
        <v>407</v>
      </c>
      <c r="C1010" s="19"/>
      <c r="D1010" s="19"/>
      <c r="E1010" s="19"/>
      <c r="F1010" s="19"/>
      <c r="G1010" s="19"/>
      <c r="H1010" s="19"/>
      <c r="I1010" s="19"/>
      <c r="J1010" s="19"/>
      <c r="K1010" s="19"/>
      <c r="L1010" s="19"/>
      <c r="M1010" s="19"/>
      <c r="N1010" s="19"/>
      <c r="O1010" s="19"/>
      <c r="P1010" s="19"/>
      <c r="Q1010" s="19"/>
      <c r="R1010" s="19"/>
      <c r="S1010" s="19"/>
      <c r="T1010" s="19"/>
      <c r="U1010" s="19"/>
      <c r="V1010" s="19"/>
      <c r="W1010" s="19"/>
      <c r="X1010" s="19"/>
      <c r="Y1010" s="19"/>
      <c r="Z1010" s="19"/>
      <c r="AA1010" s="19"/>
      <c r="AB1010" s="19"/>
      <c r="AC1010" s="19"/>
      <c r="AD1010" s="19"/>
      <c r="AE1010" s="19"/>
      <c r="AF1010" s="19"/>
      <c r="AG1010" s="19"/>
      <c r="AH1010" s="19"/>
      <c r="AI1010" s="19"/>
      <c r="AJ1010" s="19"/>
      <c r="AK1010" s="19"/>
      <c r="AL1010" s="19"/>
    </row>
    <row r="1011">
      <c r="B1011" s="26" t="s">
        <v>347</v>
      </c>
      <c r="C1011" s="19"/>
      <c r="D1011" s="19"/>
      <c r="E1011" s="19"/>
      <c r="F1011" s="19"/>
      <c r="G1011" s="19"/>
      <c r="H1011" s="19"/>
      <c r="I1011" s="19"/>
      <c r="J1011" s="19"/>
      <c r="K1011" s="19"/>
      <c r="L1011" s="19"/>
      <c r="M1011" s="19"/>
      <c r="N1011" s="19"/>
      <c r="O1011" s="19"/>
      <c r="P1011" s="19"/>
      <c r="Q1011" s="19"/>
      <c r="R1011" s="19"/>
      <c r="S1011" s="19"/>
      <c r="T1011" s="19"/>
      <c r="U1011" s="19"/>
      <c r="V1011" s="19"/>
      <c r="W1011" s="19"/>
      <c r="X1011" s="19"/>
      <c r="Y1011" s="19"/>
      <c r="Z1011" s="19"/>
      <c r="AA1011" s="19"/>
      <c r="AB1011" s="19"/>
      <c r="AC1011" s="19"/>
      <c r="AD1011" s="19"/>
      <c r="AE1011" s="19"/>
      <c r="AF1011" s="19"/>
      <c r="AG1011" s="19"/>
      <c r="AH1011" s="19"/>
      <c r="AI1011" s="19"/>
      <c r="AJ1011" s="19"/>
      <c r="AK1011" s="19"/>
      <c r="AL1011" s="19"/>
    </row>
    <row r="1012">
      <c r="B1012" t="s">
        <v>406</v>
      </c>
      <c r="C1012" s="19" t="n">
        <v>0.663811059030832</v>
      </c>
      <c r="D1012" s="19" t="n">
        <v>0.639373867162243</v>
      </c>
      <c r="E1012" s="19" t="n">
        <v>0.686692769296069</v>
      </c>
      <c r="F1012" s="19"/>
      <c r="G1012" s="19" t="n">
        <v>0.719257951570816</v>
      </c>
      <c r="H1012" s="19" t="n">
        <v>0.620145855088042</v>
      </c>
      <c r="I1012" s="19" t="n">
        <v>0.738515543425002</v>
      </c>
      <c r="J1012" s="19" t="n">
        <v>0.695009823078763</v>
      </c>
      <c r="K1012" s="19" t="n">
        <v>0.560714022928418</v>
      </c>
      <c r="L1012" s="19" t="n">
        <v>0.67970236002286</v>
      </c>
      <c r="M1012" s="19"/>
      <c r="N1012" s="19" t="n">
        <v>0.568675212260999</v>
      </c>
      <c r="O1012" s="19" t="n">
        <v>0.677351777500308</v>
      </c>
      <c r="P1012" s="19" t="n">
        <v>0.53991310676846</v>
      </c>
      <c r="Q1012" s="19" t="n">
        <v>0.806068310045117</v>
      </c>
      <c r="R1012" s="19" t="n">
        <v>0.696436570294828</v>
      </c>
      <c r="S1012" s="19"/>
      <c r="T1012" s="19" t="n">
        <v>0.473936067012166</v>
      </c>
      <c r="U1012" s="19" t="n">
        <v>0.676055253643648</v>
      </c>
      <c r="V1012" s="19" t="n">
        <v>0.823067495350903</v>
      </c>
      <c r="W1012" s="19" t="n">
        <v>0.672899506342087</v>
      </c>
      <c r="X1012" s="19"/>
      <c r="Y1012" s="19" t="n">
        <v>0.672787934712507</v>
      </c>
      <c r="Z1012" s="19" t="n">
        <v>0.443491029622569</v>
      </c>
      <c r="AA1012" s="19" t="n">
        <v>0.694518369167636</v>
      </c>
      <c r="AB1012" s="19" t="n">
        <v>0.626924230130973</v>
      </c>
      <c r="AC1012" s="19" t="n">
        <v>0.920394024427052</v>
      </c>
      <c r="AD1012" s="19" t="n">
        <v>0.59023134785921</v>
      </c>
      <c r="AE1012" s="19"/>
      <c r="AF1012" s="19" t="n">
        <v>0.662306567481406</v>
      </c>
      <c r="AG1012" s="19"/>
      <c r="AH1012" s="19" t="n">
        <v>0.696029034621084</v>
      </c>
      <c r="AI1012" s="19"/>
      <c r="AJ1012" s="19" t="n">
        <v>0.686017133095628</v>
      </c>
      <c r="AK1012" s="19" t="n">
        <v>0.647545185495846</v>
      </c>
      <c r="AL1012" s="19" t="n">
        <v>0.679133495769341</v>
      </c>
    </row>
    <row r="1013">
      <c r="B1013" t="s">
        <v>388</v>
      </c>
      <c r="C1013" s="19" t="n">
        <v>0.214474231390364</v>
      </c>
      <c r="D1013" s="19" t="n">
        <v>0.240771596245125</v>
      </c>
      <c r="E1013" s="19" t="n">
        <v>0.189850752285987</v>
      </c>
      <c r="F1013" s="19"/>
      <c r="G1013" s="19" t="n">
        <v>0.208577268529303</v>
      </c>
      <c r="H1013" s="19" t="n">
        <v>0.297779864193148</v>
      </c>
      <c r="I1013" s="19" t="n">
        <v>0.240942710118604</v>
      </c>
      <c r="J1013" s="19" t="n">
        <v>0.228011613176668</v>
      </c>
      <c r="K1013" s="19" t="n">
        <v>0.242203734489897</v>
      </c>
      <c r="L1013" s="19" t="n">
        <v>0.0785127638429643</v>
      </c>
      <c r="M1013" s="19"/>
      <c r="N1013" s="19" t="n">
        <v>0.187743173889821</v>
      </c>
      <c r="O1013" s="19" t="n">
        <v>0.240027286653189</v>
      </c>
      <c r="P1013" s="19" t="n">
        <v>0.277193135795428</v>
      </c>
      <c r="Q1013" s="19" t="n">
        <v>0.124684386246869</v>
      </c>
      <c r="R1013" s="19" t="n">
        <v>0.205686930002037</v>
      </c>
      <c r="S1013" s="19"/>
      <c r="T1013" s="19" t="n">
        <v>0.340633971588213</v>
      </c>
      <c r="U1013" s="19" t="n">
        <v>0.254320144641812</v>
      </c>
      <c r="V1013" s="19" t="n">
        <v>0.100746222649146</v>
      </c>
      <c r="W1013" s="19" t="n">
        <v>0.237211459589096</v>
      </c>
      <c r="X1013" s="19"/>
      <c r="Y1013" s="19" t="n">
        <v>0.229390055546844</v>
      </c>
      <c r="Z1013" s="19" t="n">
        <v>0.556508970377431</v>
      </c>
      <c r="AA1013" s="19" t="n">
        <v>0.0618248913704275</v>
      </c>
      <c r="AB1013" s="19" t="n">
        <v>0.250996024878993</v>
      </c>
      <c r="AC1013" s="19" t="n">
        <v>0.0796059755729478</v>
      </c>
      <c r="AD1013" s="19" t="n">
        <v>0.409768652140789</v>
      </c>
      <c r="AE1013" s="19"/>
      <c r="AF1013" s="19" t="n">
        <v>0.259757255024503</v>
      </c>
      <c r="AG1013" s="19"/>
      <c r="AH1013" s="19" t="n">
        <v>0.214797240019177</v>
      </c>
      <c r="AI1013" s="19"/>
      <c r="AJ1013" s="19" t="n">
        <v>0.163587083049211</v>
      </c>
      <c r="AK1013" s="19" t="n">
        <v>0.261133845957421</v>
      </c>
      <c r="AL1013" s="19" t="n">
        <v>0.135146282121683</v>
      </c>
    </row>
    <row r="1014">
      <c r="B1014" t="s">
        <v>87</v>
      </c>
      <c r="C1014" s="19" t="n">
        <v>0.121714709578804</v>
      </c>
      <c r="D1014" s="19" t="n">
        <v>0.119854536592632</v>
      </c>
      <c r="E1014" s="19" t="n">
        <v>0.123456478417944</v>
      </c>
      <c r="F1014" s="19"/>
      <c r="G1014" s="19" t="n">
        <v>0.0721647798998813</v>
      </c>
      <c r="H1014" s="19" t="n">
        <v>0.0820742807188101</v>
      </c>
      <c r="I1014" s="19" t="n">
        <v>0.0205417464563944</v>
      </c>
      <c r="J1014" s="19" t="n">
        <v>0.0769785637445694</v>
      </c>
      <c r="K1014" s="19" t="n">
        <v>0.197082242581684</v>
      </c>
      <c r="L1014" s="19" t="n">
        <v>0.241784876134176</v>
      </c>
      <c r="M1014" s="19"/>
      <c r="N1014" s="19" t="n">
        <v>0.24358161384918</v>
      </c>
      <c r="O1014" s="19" t="n">
        <v>0.0826209358465027</v>
      </c>
      <c r="P1014" s="19" t="n">
        <v>0.182893757436112</v>
      </c>
      <c r="Q1014" s="19" t="n">
        <v>0.0692473037080148</v>
      </c>
      <c r="R1014" s="19" t="n">
        <v>0.0978764997031345</v>
      </c>
      <c r="S1014" s="19"/>
      <c r="T1014" s="19" t="n">
        <v>0.185429961399621</v>
      </c>
      <c r="U1014" s="19" t="n">
        <v>0.0696246017145397</v>
      </c>
      <c r="V1014" s="19" t="n">
        <v>0.0761862819999511</v>
      </c>
      <c r="W1014" s="19" t="n">
        <v>0.0898890340688174</v>
      </c>
      <c r="X1014" s="19"/>
      <c r="Y1014" s="19" t="n">
        <v>0.0978220097406484</v>
      </c>
      <c r="Z1014" s="19" t="n">
        <v>0</v>
      </c>
      <c r="AA1014" s="19" t="n">
        <v>0.243656739461937</v>
      </c>
      <c r="AB1014" s="19" t="n">
        <v>0.122079744990033</v>
      </c>
      <c r="AC1014" s="19" t="n">
        <v>0</v>
      </c>
      <c r="AD1014" s="19" t="n">
        <v>0</v>
      </c>
      <c r="AE1014" s="19"/>
      <c r="AF1014" s="19" t="n">
        <v>0.0779361774940906</v>
      </c>
      <c r="AG1014" s="19"/>
      <c r="AH1014" s="19" t="n">
        <v>0.0891737253597394</v>
      </c>
      <c r="AI1014" s="19"/>
      <c r="AJ1014" s="19" t="n">
        <v>0.150395783855162</v>
      </c>
      <c r="AK1014" s="19" t="n">
        <v>0.0913209685467335</v>
      </c>
      <c r="AL1014" s="19" t="n">
        <v>0.185720222108976</v>
      </c>
    </row>
    <row r="1015">
      <c r="C1015" s="19"/>
      <c r="D1015" s="19"/>
      <c r="E1015" s="19"/>
      <c r="F1015" s="19"/>
      <c r="G1015" s="19"/>
      <c r="H1015" s="19"/>
      <c r="I1015" s="19"/>
      <c r="J1015" s="19"/>
      <c r="K1015" s="19"/>
      <c r="L1015" s="19"/>
      <c r="M1015" s="19"/>
      <c r="N1015" s="19"/>
      <c r="O1015" s="19"/>
      <c r="P1015" s="19"/>
      <c r="Q1015" s="19"/>
      <c r="R1015" s="19"/>
      <c r="S1015" s="19"/>
      <c r="T1015" s="19"/>
      <c r="U1015" s="19"/>
      <c r="V1015" s="19"/>
      <c r="W1015" s="19"/>
      <c r="X1015" s="19"/>
      <c r="Y1015" s="19"/>
      <c r="Z1015" s="19"/>
      <c r="AA1015" s="19"/>
      <c r="AB1015" s="19"/>
      <c r="AC1015" s="19"/>
      <c r="AD1015" s="19"/>
      <c r="AE1015" s="19"/>
      <c r="AF1015" s="19"/>
      <c r="AG1015" s="19"/>
      <c r="AH1015" s="19"/>
      <c r="AI1015" s="19"/>
      <c r="AJ1015" s="19"/>
      <c r="AK1015" s="19"/>
      <c r="AL1015" s="19"/>
    </row>
    <row r="1016">
      <c r="B1016" s="7" t="s">
        <v>410</v>
      </c>
      <c r="C1016" s="19"/>
      <c r="D1016" s="19"/>
      <c r="E1016" s="19"/>
      <c r="F1016" s="19"/>
      <c r="G1016" s="19"/>
      <c r="H1016" s="19"/>
      <c r="I1016" s="19"/>
      <c r="J1016" s="19"/>
      <c r="K1016" s="19"/>
      <c r="L1016" s="19"/>
      <c r="M1016" s="19"/>
      <c r="N1016" s="19"/>
      <c r="O1016" s="19"/>
      <c r="P1016" s="19"/>
      <c r="Q1016" s="19"/>
      <c r="R1016" s="19"/>
      <c r="S1016" s="19"/>
      <c r="T1016" s="19"/>
      <c r="U1016" s="19"/>
      <c r="V1016" s="19"/>
      <c r="W1016" s="19"/>
      <c r="X1016" s="19"/>
      <c r="Y1016" s="19"/>
      <c r="Z1016" s="19"/>
      <c r="AA1016" s="19"/>
      <c r="AB1016" s="19"/>
      <c r="AC1016" s="19"/>
      <c r="AD1016" s="19"/>
      <c r="AE1016" s="19"/>
      <c r="AF1016" s="19"/>
      <c r="AG1016" s="19"/>
      <c r="AH1016" s="19"/>
      <c r="AI1016" s="19"/>
      <c r="AJ1016" s="19"/>
      <c r="AK1016" s="19"/>
      <c r="AL1016" s="19"/>
    </row>
    <row r="1017">
      <c r="B1017" s="26" t="s">
        <v>347</v>
      </c>
      <c r="C1017" s="19"/>
      <c r="D1017" s="19"/>
      <c r="E1017" s="19"/>
      <c r="F1017" s="19"/>
      <c r="G1017" s="19"/>
      <c r="H1017" s="19"/>
      <c r="I1017" s="19"/>
      <c r="J1017" s="19"/>
      <c r="K1017" s="19"/>
      <c r="L1017" s="19"/>
      <c r="M1017" s="19"/>
      <c r="N1017" s="19"/>
      <c r="O1017" s="19"/>
      <c r="P1017" s="19"/>
      <c r="Q1017" s="19"/>
      <c r="R1017" s="19"/>
      <c r="S1017" s="19"/>
      <c r="T1017" s="19"/>
      <c r="U1017" s="19"/>
      <c r="V1017" s="19"/>
      <c r="W1017" s="19"/>
      <c r="X1017" s="19"/>
      <c r="Y1017" s="19"/>
      <c r="Z1017" s="19"/>
      <c r="AA1017" s="19"/>
      <c r="AB1017" s="19"/>
      <c r="AC1017" s="19"/>
      <c r="AD1017" s="19"/>
      <c r="AE1017" s="19"/>
      <c r="AF1017" s="19"/>
      <c r="AG1017" s="19"/>
      <c r="AH1017" s="19"/>
      <c r="AI1017" s="19"/>
      <c r="AJ1017" s="19"/>
      <c r="AK1017" s="19"/>
      <c r="AL1017" s="19"/>
    </row>
    <row r="1018">
      <c r="B1018" t="s">
        <v>408</v>
      </c>
      <c r="C1018" s="19" t="n">
        <v>0.227856692250565</v>
      </c>
      <c r="D1018" s="19" t="n">
        <v>0.348837533737286</v>
      </c>
      <c r="E1018" s="19" t="n">
        <v>0.109221722702804</v>
      </c>
      <c r="F1018" s="19"/>
      <c r="G1018" s="19" t="n">
        <v>0.311390521493695</v>
      </c>
      <c r="H1018" s="19" t="n">
        <v>0.243321699595645</v>
      </c>
      <c r="I1018" s="19" t="n">
        <v>0.30278157468077</v>
      </c>
      <c r="J1018" s="19" t="n">
        <v>0.286482919110837</v>
      </c>
      <c r="K1018" s="19" t="n">
        <v>0.130778708997513</v>
      </c>
      <c r="L1018" s="19" t="n">
        <v>0.154222320399429</v>
      </c>
      <c r="M1018" s="19"/>
      <c r="N1018" s="19" t="n">
        <v>0.261290840869763</v>
      </c>
      <c r="O1018" s="19" t="n">
        <v>0.299480272085929</v>
      </c>
      <c r="P1018" s="19" t="n">
        <v>0.195517047406802</v>
      </c>
      <c r="Q1018" s="19" t="n">
        <v>0.206899172417183</v>
      </c>
      <c r="R1018" s="19" t="n">
        <v>0.159747125595466</v>
      </c>
      <c r="S1018" s="19"/>
      <c r="T1018" s="19" t="n">
        <v>0.235570077445762</v>
      </c>
      <c r="U1018" s="19" t="n">
        <v>0.106060481372195</v>
      </c>
      <c r="V1018" s="19" t="n">
        <v>0.256889891438826</v>
      </c>
      <c r="W1018" s="19" t="n">
        <v>0.367317459167849</v>
      </c>
      <c r="X1018" s="19"/>
      <c r="Y1018" s="19" t="n">
        <v>0.325492044398517</v>
      </c>
      <c r="Z1018" s="19" t="n">
        <v>0.306588977255063</v>
      </c>
      <c r="AA1018" s="19" t="n">
        <v>0.156338260278679</v>
      </c>
      <c r="AB1018" s="19" t="n">
        <v>0.15979434081417</v>
      </c>
      <c r="AC1018" s="19" t="n">
        <v>0.0527725773924749</v>
      </c>
      <c r="AD1018" s="19" t="n">
        <v>0.288814991123715</v>
      </c>
      <c r="AE1018" s="19"/>
      <c r="AF1018" s="19" t="n">
        <v>0.238689482869215</v>
      </c>
      <c r="AG1018" s="19"/>
      <c r="AH1018" s="19" t="n">
        <v>0.233910200514304</v>
      </c>
      <c r="AI1018" s="19"/>
      <c r="AJ1018" s="19" t="n">
        <v>0.142123112800391</v>
      </c>
      <c r="AK1018" s="19" t="n">
        <v>0.264342214879554</v>
      </c>
      <c r="AL1018" s="19" t="n">
        <v>0.246058108177195</v>
      </c>
    </row>
    <row r="1019">
      <c r="B1019" t="s">
        <v>409</v>
      </c>
      <c r="C1019" s="19" t="n">
        <v>0.671114043787152</v>
      </c>
      <c r="D1019" s="19" t="n">
        <v>0.596024843795678</v>
      </c>
      <c r="E1019" s="19" t="n">
        <v>0.744747231033019</v>
      </c>
      <c r="F1019" s="19"/>
      <c r="G1019" s="19" t="n">
        <v>0.688609478506305</v>
      </c>
      <c r="H1019" s="19" t="n">
        <v>0.710427243003405</v>
      </c>
      <c r="I1019" s="19" t="n">
        <v>0.66635605551974</v>
      </c>
      <c r="J1019" s="19" t="n">
        <v>0.663273071821674</v>
      </c>
      <c r="K1019" s="19" t="n">
        <v>0.688340885966609</v>
      </c>
      <c r="L1019" s="19" t="n">
        <v>0.63711474730696</v>
      </c>
      <c r="M1019" s="19"/>
      <c r="N1019" s="19" t="n">
        <v>0.700339332986298</v>
      </c>
      <c r="O1019" s="19" t="n">
        <v>0.641002661859529</v>
      </c>
      <c r="P1019" s="19" t="n">
        <v>0.634443858959368</v>
      </c>
      <c r="Q1019" s="19" t="n">
        <v>0.641969908234057</v>
      </c>
      <c r="R1019" s="19" t="n">
        <v>0.788323275966344</v>
      </c>
      <c r="S1019" s="19"/>
      <c r="T1019" s="19" t="n">
        <v>0.698745794237703</v>
      </c>
      <c r="U1019" s="19" t="n">
        <v>0.794562985992957</v>
      </c>
      <c r="V1019" s="19" t="n">
        <v>0.647692807549754</v>
      </c>
      <c r="W1019" s="19" t="n">
        <v>0.547223437527974</v>
      </c>
      <c r="X1019" s="19"/>
      <c r="Y1019" s="19" t="n">
        <v>0.606452552938852</v>
      </c>
      <c r="Z1019" s="19" t="n">
        <v>0.693411022744937</v>
      </c>
      <c r="AA1019" s="19" t="n">
        <v>0.643257333966273</v>
      </c>
      <c r="AB1019" s="19" t="n">
        <v>0.762578174655561</v>
      </c>
      <c r="AC1019" s="19" t="n">
        <v>0.947227422607525</v>
      </c>
      <c r="AD1019" s="19" t="n">
        <v>0.711185008876285</v>
      </c>
      <c r="AE1019" s="19"/>
      <c r="AF1019" s="19" t="n">
        <v>0.700887875951691</v>
      </c>
      <c r="AG1019" s="19"/>
      <c r="AH1019" s="19" t="n">
        <v>0.685299326011383</v>
      </c>
      <c r="AI1019" s="19"/>
      <c r="AJ1019" s="19" t="n">
        <v>0.738856496004232</v>
      </c>
      <c r="AK1019" s="19" t="n">
        <v>0.632537198816642</v>
      </c>
      <c r="AL1019" s="19" t="n">
        <v>0.701154880338554</v>
      </c>
    </row>
    <row r="1020">
      <c r="B1020" t="s">
        <v>87</v>
      </c>
      <c r="C1020" s="19" t="n">
        <v>0.101029263962283</v>
      </c>
      <c r="D1020" s="19" t="n">
        <v>0.0551376224670364</v>
      </c>
      <c r="E1020" s="19" t="n">
        <v>0.146031046264177</v>
      </c>
      <c r="F1020" s="19"/>
      <c r="G1020" s="19" t="n">
        <v>0</v>
      </c>
      <c r="H1020" s="19" t="n">
        <v>0.0462510574009497</v>
      </c>
      <c r="I1020" s="19" t="n">
        <v>0.0308623697994906</v>
      </c>
      <c r="J1020" s="19" t="n">
        <v>0.0502440090674892</v>
      </c>
      <c r="K1020" s="19" t="n">
        <v>0.180880405035878</v>
      </c>
      <c r="L1020" s="19" t="n">
        <v>0.208662932293611</v>
      </c>
      <c r="M1020" s="19"/>
      <c r="N1020" s="19" t="n">
        <v>0.0383698261439386</v>
      </c>
      <c r="O1020" s="19" t="n">
        <v>0.0595170660545423</v>
      </c>
      <c r="P1020" s="19" t="n">
        <v>0.170039093633831</v>
      </c>
      <c r="Q1020" s="19" t="n">
        <v>0.15113091934876</v>
      </c>
      <c r="R1020" s="19" t="n">
        <v>0.0519295984381907</v>
      </c>
      <c r="S1020" s="19"/>
      <c r="T1020" s="19" t="n">
        <v>0.0656841283165346</v>
      </c>
      <c r="U1020" s="19" t="n">
        <v>0.0993765326348481</v>
      </c>
      <c r="V1020" s="19" t="n">
        <v>0.0954173010114199</v>
      </c>
      <c r="W1020" s="19" t="n">
        <v>0.0854591033041772</v>
      </c>
      <c r="X1020" s="19"/>
      <c r="Y1020" s="19" t="n">
        <v>0.0680554026626314</v>
      </c>
      <c r="Z1020" s="19" t="n">
        <v>0</v>
      </c>
      <c r="AA1020" s="19" t="n">
        <v>0.200404405755049</v>
      </c>
      <c r="AB1020" s="19" t="n">
        <v>0.0776274845302694</v>
      </c>
      <c r="AC1020" s="19" t="n">
        <v>0</v>
      </c>
      <c r="AD1020" s="19" t="n">
        <v>0</v>
      </c>
      <c r="AE1020" s="19"/>
      <c r="AF1020" s="19" t="n">
        <v>0.0604226411790932</v>
      </c>
      <c r="AG1020" s="19"/>
      <c r="AH1020" s="19" t="n">
        <v>0.0807904734743132</v>
      </c>
      <c r="AI1020" s="19"/>
      <c r="AJ1020" s="19" t="n">
        <v>0.119020391195378</v>
      </c>
      <c r="AK1020" s="19" t="n">
        <v>0.103120586303804</v>
      </c>
      <c r="AL1020" s="19" t="n">
        <v>0.0527870114842506</v>
      </c>
    </row>
    <row r="1021">
      <c r="C1021" s="19"/>
      <c r="D1021" s="19"/>
      <c r="E1021" s="19"/>
      <c r="F1021" s="19"/>
      <c r="G1021" s="19"/>
      <c r="H1021" s="19"/>
      <c r="I1021" s="19"/>
      <c r="J1021" s="19"/>
      <c r="K1021" s="19"/>
      <c r="L1021" s="19"/>
      <c r="M1021" s="19"/>
      <c r="N1021" s="19"/>
      <c r="O1021" s="19"/>
      <c r="P1021" s="19"/>
      <c r="Q1021" s="19"/>
      <c r="R1021" s="19"/>
      <c r="S1021" s="19"/>
      <c r="T1021" s="19"/>
      <c r="U1021" s="19"/>
      <c r="V1021" s="19"/>
      <c r="W1021" s="19"/>
      <c r="X1021" s="19"/>
      <c r="Y1021" s="19"/>
      <c r="Z1021" s="19"/>
      <c r="AA1021" s="19"/>
      <c r="AB1021" s="19"/>
      <c r="AC1021" s="19"/>
      <c r="AD1021" s="19"/>
      <c r="AE1021" s="19"/>
      <c r="AF1021" s="19"/>
      <c r="AG1021" s="19"/>
      <c r="AH1021" s="19"/>
      <c r="AI1021" s="19"/>
      <c r="AJ1021" s="19"/>
      <c r="AK1021" s="19"/>
      <c r="AL1021" s="19"/>
    </row>
    <row r="1022">
      <c r="B1022" s="7" t="s">
        <v>412</v>
      </c>
      <c r="C1022" s="19"/>
      <c r="D1022" s="19"/>
      <c r="E1022" s="19"/>
      <c r="F1022" s="19"/>
      <c r="G1022" s="19"/>
      <c r="H1022" s="19"/>
      <c r="I1022" s="19"/>
      <c r="J1022" s="19"/>
      <c r="K1022" s="19"/>
      <c r="L1022" s="19"/>
      <c r="M1022" s="19"/>
      <c r="N1022" s="19"/>
      <c r="O1022" s="19"/>
      <c r="P1022" s="19"/>
      <c r="Q1022" s="19"/>
      <c r="R1022" s="19"/>
      <c r="S1022" s="19"/>
      <c r="T1022" s="19"/>
      <c r="U1022" s="19"/>
      <c r="V1022" s="19"/>
      <c r="W1022" s="19"/>
      <c r="X1022" s="19"/>
      <c r="Y1022" s="19"/>
      <c r="Z1022" s="19"/>
      <c r="AA1022" s="19"/>
      <c r="AB1022" s="19"/>
      <c r="AC1022" s="19"/>
      <c r="AD1022" s="19"/>
      <c r="AE1022" s="19"/>
      <c r="AF1022" s="19"/>
      <c r="AG1022" s="19"/>
      <c r="AH1022" s="19"/>
      <c r="AI1022" s="19"/>
      <c r="AJ1022" s="19"/>
      <c r="AK1022" s="19"/>
      <c r="AL1022" s="19"/>
    </row>
    <row r="1023">
      <c r="B1023" s="26" t="s">
        <v>347</v>
      </c>
      <c r="C1023" s="19"/>
      <c r="D1023" s="19"/>
      <c r="E1023" s="19"/>
      <c r="F1023" s="19"/>
      <c r="G1023" s="19"/>
      <c r="H1023" s="19"/>
      <c r="I1023" s="19"/>
      <c r="J1023" s="19"/>
      <c r="K1023" s="19"/>
      <c r="L1023" s="19"/>
      <c r="M1023" s="19"/>
      <c r="N1023" s="19"/>
      <c r="O1023" s="19"/>
      <c r="P1023" s="19"/>
      <c r="Q1023" s="19"/>
      <c r="R1023" s="19"/>
      <c r="S1023" s="19"/>
      <c r="T1023" s="19"/>
      <c r="U1023" s="19"/>
      <c r="V1023" s="19"/>
      <c r="W1023" s="19"/>
      <c r="X1023" s="19"/>
      <c r="Y1023" s="19"/>
      <c r="Z1023" s="19"/>
      <c r="AA1023" s="19"/>
      <c r="AB1023" s="19"/>
      <c r="AC1023" s="19"/>
      <c r="AD1023" s="19"/>
      <c r="AE1023" s="19"/>
      <c r="AF1023" s="19"/>
      <c r="AG1023" s="19"/>
      <c r="AH1023" s="19"/>
      <c r="AI1023" s="19"/>
      <c r="AJ1023" s="19"/>
      <c r="AK1023" s="19"/>
      <c r="AL1023" s="19"/>
    </row>
    <row r="1024">
      <c r="B1024" t="s">
        <v>411</v>
      </c>
      <c r="C1024" s="19" t="n">
        <v>0.242135602617262</v>
      </c>
      <c r="D1024" s="19" t="n">
        <v>0.260926471968586</v>
      </c>
      <c r="E1024" s="19" t="n">
        <v>0.214927561279165</v>
      </c>
      <c r="F1024" s="19"/>
      <c r="G1024" s="19" t="n">
        <v>0.370113462978565</v>
      </c>
      <c r="H1024" s="19" t="n">
        <v>0.302273244880416</v>
      </c>
      <c r="I1024" s="19" t="n">
        <v>0.360808831070576</v>
      </c>
      <c r="J1024" s="19" t="n">
        <v>0.198722964244605</v>
      </c>
      <c r="K1024" s="19" t="n">
        <v>0.113944962941766</v>
      </c>
      <c r="L1024" s="19" t="n">
        <v>0.174724951852991</v>
      </c>
      <c r="M1024" s="19"/>
      <c r="N1024" s="19" t="n">
        <v>0.0458290849953832</v>
      </c>
      <c r="O1024" s="19" t="n">
        <v>0.279547951457681</v>
      </c>
      <c r="P1024" s="19" t="n">
        <v>0.137329517041934</v>
      </c>
      <c r="Q1024" s="19" t="n">
        <v>0.277504328240647</v>
      </c>
      <c r="R1024" s="19" t="n">
        <v>0.355037587589753</v>
      </c>
      <c r="S1024" s="19"/>
      <c r="T1024" s="19" t="n">
        <v>0.0495787671452581</v>
      </c>
      <c r="U1024" s="19" t="n">
        <v>0.216017838579557</v>
      </c>
      <c r="V1024" s="19" t="n">
        <v>0.167393013021353</v>
      </c>
      <c r="W1024" s="19" t="n">
        <v>0.455144966455069</v>
      </c>
      <c r="X1024" s="19"/>
      <c r="Y1024" s="19" t="n">
        <v>0.344618188683889</v>
      </c>
      <c r="Z1024" s="19" t="n">
        <v>0.194478722999136</v>
      </c>
      <c r="AA1024" s="19" t="n">
        <v>0.192004177702525</v>
      </c>
      <c r="AB1024" s="19" t="n">
        <v>0.0493176235227873</v>
      </c>
      <c r="AC1024" s="19" t="n">
        <v>0</v>
      </c>
      <c r="AD1024" s="19" t="n">
        <v>0.338363746785367</v>
      </c>
      <c r="AE1024" s="19"/>
      <c r="AF1024" s="19" t="n">
        <v>0.241699606882887</v>
      </c>
      <c r="AG1024" s="19"/>
      <c r="AH1024" s="19" t="n">
        <v>0.249899514407672</v>
      </c>
      <c r="AI1024" s="19"/>
      <c r="AJ1024" s="19" t="n">
        <v>0.217671075820362</v>
      </c>
      <c r="AK1024" s="19" t="n">
        <v>0.258834848510696</v>
      </c>
      <c r="AL1024" s="19" t="n">
        <v>0.23053738915432</v>
      </c>
    </row>
    <row r="1025">
      <c r="B1025" t="s">
        <v>409</v>
      </c>
      <c r="C1025" s="19" t="n">
        <v>0.635241714435774</v>
      </c>
      <c r="D1025" s="19" t="n">
        <v>0.596670233453942</v>
      </c>
      <c r="E1025" s="19" t="n">
        <v>0.68166337049436</v>
      </c>
      <c r="F1025" s="19"/>
      <c r="G1025" s="19" t="n">
        <v>0.568761460461039</v>
      </c>
      <c r="H1025" s="19" t="n">
        <v>0.606831484893312</v>
      </c>
      <c r="I1025" s="19" t="n">
        <v>0.622450894409748</v>
      </c>
      <c r="J1025" s="19" t="n">
        <v>0.659077306782715</v>
      </c>
      <c r="K1025" s="19" t="n">
        <v>0.657459957333541</v>
      </c>
      <c r="L1025" s="19" t="n">
        <v>0.661418905380672</v>
      </c>
      <c r="M1025" s="19"/>
      <c r="N1025" s="19" t="n">
        <v>0.954170915004617</v>
      </c>
      <c r="O1025" s="19" t="n">
        <v>0.663338177863514</v>
      </c>
      <c r="P1025" s="19" t="n">
        <v>0.602904063345873</v>
      </c>
      <c r="Q1025" s="19" t="n">
        <v>0.601534235279381</v>
      </c>
      <c r="R1025" s="19" t="n">
        <v>0.579345409948021</v>
      </c>
      <c r="S1025" s="19"/>
      <c r="T1025" s="19" t="n">
        <v>0.814652758641183</v>
      </c>
      <c r="U1025" s="19" t="n">
        <v>0.678945535515805</v>
      </c>
      <c r="V1025" s="19" t="n">
        <v>0.659079431145023</v>
      </c>
      <c r="W1025" s="19" t="n">
        <v>0.537349062629899</v>
      </c>
      <c r="X1025" s="19"/>
      <c r="Y1025" s="19" t="n">
        <v>0.542764478197427</v>
      </c>
      <c r="Z1025" s="19" t="n">
        <v>0.702782830272563</v>
      </c>
      <c r="AA1025" s="19" t="n">
        <v>0.64353791438826</v>
      </c>
      <c r="AB1025" s="19" t="n">
        <v>0.905535042390228</v>
      </c>
      <c r="AC1025" s="19" t="n">
        <v>0.887963667020269</v>
      </c>
      <c r="AD1025" s="19" t="n">
        <v>0.324130454722348</v>
      </c>
      <c r="AE1025" s="19"/>
      <c r="AF1025" s="19" t="n">
        <v>0.641744600665602</v>
      </c>
      <c r="AG1025" s="19"/>
      <c r="AH1025" s="19" t="n">
        <v>0.633351790333767</v>
      </c>
      <c r="AI1025" s="19"/>
      <c r="AJ1025" s="19" t="n">
        <v>0.622954061519348</v>
      </c>
      <c r="AK1025" s="19" t="n">
        <v>0.640016392476596</v>
      </c>
      <c r="AL1025" s="19" t="n">
        <v>0.646263511736762</v>
      </c>
    </row>
    <row r="1026">
      <c r="B1026" t="s">
        <v>87</v>
      </c>
      <c r="C1026" s="19" t="n">
        <v>0.122622682946964</v>
      </c>
      <c r="D1026" s="19" t="n">
        <v>0.142403294577472</v>
      </c>
      <c r="E1026" s="19" t="n">
        <v>0.103409068226475</v>
      </c>
      <c r="F1026" s="19"/>
      <c r="G1026" s="19" t="n">
        <v>0.061125076560396</v>
      </c>
      <c r="H1026" s="19" t="n">
        <v>0.0908952702262715</v>
      </c>
      <c r="I1026" s="19" t="n">
        <v>0.0167402745196765</v>
      </c>
      <c r="J1026" s="19" t="n">
        <v>0.14219972897268</v>
      </c>
      <c r="K1026" s="19" t="n">
        <v>0.228595079724694</v>
      </c>
      <c r="L1026" s="19" t="n">
        <v>0.163856142766338</v>
      </c>
      <c r="M1026" s="19"/>
      <c r="N1026" s="19" t="n">
        <v>0</v>
      </c>
      <c r="O1026" s="19" t="n">
        <v>0.0571138706788043</v>
      </c>
      <c r="P1026" s="19" t="n">
        <v>0.259766419612193</v>
      </c>
      <c r="Q1026" s="19" t="n">
        <v>0.120961436479971</v>
      </c>
      <c r="R1026" s="19" t="n">
        <v>0.0656170024622262</v>
      </c>
      <c r="S1026" s="19"/>
      <c r="T1026" s="19" t="n">
        <v>0.135768474213559</v>
      </c>
      <c r="U1026" s="19" t="n">
        <v>0.105036625904638</v>
      </c>
      <c r="V1026" s="19" t="n">
        <v>0.173527555833625</v>
      </c>
      <c r="W1026" s="19" t="n">
        <v>0.00750597091503237</v>
      </c>
      <c r="X1026" s="19"/>
      <c r="Y1026" s="19" t="n">
        <v>0.112617333118684</v>
      </c>
      <c r="Z1026" s="19" t="n">
        <v>0.1027384467283</v>
      </c>
      <c r="AA1026" s="19" t="n">
        <v>0.164457907909215</v>
      </c>
      <c r="AB1026" s="19" t="n">
        <v>0.0451473340869847</v>
      </c>
      <c r="AC1026" s="19" t="n">
        <v>0.112036332979731</v>
      </c>
      <c r="AD1026" s="19" t="n">
        <v>0.337505798492285</v>
      </c>
      <c r="AE1026" s="19"/>
      <c r="AF1026" s="19" t="n">
        <v>0.116555792451511</v>
      </c>
      <c r="AG1026" s="19"/>
      <c r="AH1026" s="19" t="n">
        <v>0.11674869525856</v>
      </c>
      <c r="AI1026" s="19"/>
      <c r="AJ1026" s="19" t="n">
        <v>0.15937486266029</v>
      </c>
      <c r="AK1026" s="19" t="n">
        <v>0.101148759012707</v>
      </c>
      <c r="AL1026" s="19" t="n">
        <v>0.123199099108918</v>
      </c>
    </row>
    <row r="1027">
      <c r="C1027" s="19"/>
      <c r="D1027" s="19"/>
      <c r="E1027" s="19"/>
      <c r="F1027" s="19"/>
      <c r="G1027" s="19"/>
      <c r="H1027" s="19"/>
      <c r="I1027" s="19"/>
      <c r="J1027" s="19"/>
      <c r="K1027" s="19"/>
      <c r="L1027" s="19"/>
      <c r="M1027" s="19"/>
      <c r="N1027" s="19"/>
      <c r="O1027" s="19"/>
      <c r="P1027" s="19"/>
      <c r="Q1027" s="19"/>
      <c r="R1027" s="19"/>
      <c r="S1027" s="19"/>
      <c r="T1027" s="19"/>
      <c r="U1027" s="19"/>
      <c r="V1027" s="19"/>
      <c r="W1027" s="19"/>
      <c r="X1027" s="19"/>
      <c r="Y1027" s="19"/>
      <c r="Z1027" s="19"/>
      <c r="AA1027" s="19"/>
      <c r="AB1027" s="19"/>
      <c r="AC1027" s="19"/>
      <c r="AD1027" s="19"/>
      <c r="AE1027" s="19"/>
      <c r="AF1027" s="19"/>
      <c r="AG1027" s="19"/>
      <c r="AH1027" s="19"/>
      <c r="AI1027" s="19"/>
      <c r="AJ1027" s="19"/>
      <c r="AK1027" s="19"/>
      <c r="AL1027" s="19"/>
    </row>
    <row r="1028">
      <c r="B1028" s="7" t="s">
        <v>414</v>
      </c>
      <c r="C1028" s="19"/>
      <c r="D1028" s="19"/>
      <c r="E1028" s="19"/>
      <c r="F1028" s="19"/>
      <c r="G1028" s="19"/>
      <c r="H1028" s="19"/>
      <c r="I1028" s="19"/>
      <c r="J1028" s="19"/>
      <c r="K1028" s="19"/>
      <c r="L1028" s="19"/>
      <c r="M1028" s="19"/>
      <c r="N1028" s="19"/>
      <c r="O1028" s="19"/>
      <c r="P1028" s="19"/>
      <c r="Q1028" s="19"/>
      <c r="R1028" s="19"/>
      <c r="S1028" s="19"/>
      <c r="T1028" s="19"/>
      <c r="U1028" s="19"/>
      <c r="V1028" s="19"/>
      <c r="W1028" s="19"/>
      <c r="X1028" s="19"/>
      <c r="Y1028" s="19"/>
      <c r="Z1028" s="19"/>
      <c r="AA1028" s="19"/>
      <c r="AB1028" s="19"/>
      <c r="AC1028" s="19"/>
      <c r="AD1028" s="19"/>
      <c r="AE1028" s="19"/>
      <c r="AF1028" s="19"/>
      <c r="AG1028" s="19"/>
      <c r="AH1028" s="19"/>
      <c r="AI1028" s="19"/>
      <c r="AJ1028" s="19"/>
      <c r="AK1028" s="19"/>
      <c r="AL1028" s="19"/>
    </row>
    <row r="1029">
      <c r="B1029" s="26" t="s">
        <v>347</v>
      </c>
      <c r="C1029" s="19"/>
      <c r="D1029" s="19"/>
      <c r="E1029" s="19"/>
      <c r="F1029" s="19"/>
      <c r="G1029" s="19"/>
      <c r="H1029" s="19"/>
      <c r="I1029" s="19"/>
      <c r="J1029" s="19"/>
      <c r="K1029" s="19"/>
      <c r="L1029" s="19"/>
      <c r="M1029" s="19"/>
      <c r="N1029" s="19"/>
      <c r="O1029" s="19"/>
      <c r="P1029" s="19"/>
      <c r="Q1029" s="19"/>
      <c r="R1029" s="19"/>
      <c r="S1029" s="19"/>
      <c r="T1029" s="19"/>
      <c r="U1029" s="19"/>
      <c r="V1029" s="19"/>
      <c r="W1029" s="19"/>
      <c r="X1029" s="19"/>
      <c r="Y1029" s="19"/>
      <c r="Z1029" s="19"/>
      <c r="AA1029" s="19"/>
      <c r="AB1029" s="19"/>
      <c r="AC1029" s="19"/>
      <c r="AD1029" s="19"/>
      <c r="AE1029" s="19"/>
      <c r="AF1029" s="19"/>
      <c r="AG1029" s="19"/>
      <c r="AH1029" s="19"/>
      <c r="AI1029" s="19"/>
      <c r="AJ1029" s="19"/>
      <c r="AK1029" s="19"/>
      <c r="AL1029" s="19"/>
    </row>
    <row r="1030">
      <c r="B1030" t="s">
        <v>413</v>
      </c>
      <c r="C1030" s="19" t="n">
        <v>0.264123930090565</v>
      </c>
      <c r="D1030" s="19" t="n">
        <v>0.355490825972031</v>
      </c>
      <c r="E1030" s="19" t="n">
        <v>0.175963735032276</v>
      </c>
      <c r="F1030" s="19"/>
      <c r="G1030" s="19" t="n">
        <v>0.132445314305925</v>
      </c>
      <c r="H1030" s="19" t="n">
        <v>0.420570918741318</v>
      </c>
      <c r="I1030" s="19" t="n">
        <v>0.356173046294176</v>
      </c>
      <c r="J1030" s="19" t="n">
        <v>0.307269364179558</v>
      </c>
      <c r="K1030" s="19" t="n">
        <v>0.215802255600653</v>
      </c>
      <c r="L1030" s="19" t="n">
        <v>0.187714457747648</v>
      </c>
      <c r="M1030" s="19"/>
      <c r="N1030" s="19" t="n">
        <v>0.332008234395738</v>
      </c>
      <c r="O1030" s="19" t="n">
        <v>0.231299832168459</v>
      </c>
      <c r="P1030" s="19" t="n">
        <v>0.173891215215818</v>
      </c>
      <c r="Q1030" s="19" t="n">
        <v>0.208907816461582</v>
      </c>
      <c r="R1030" s="19" t="n">
        <v>0.421615843681432</v>
      </c>
      <c r="S1030" s="19"/>
      <c r="T1030" s="19" t="n">
        <v>0.0421777946233026</v>
      </c>
      <c r="U1030" s="19" t="n">
        <v>0.111638136816793</v>
      </c>
      <c r="V1030" s="19" t="n">
        <v>0.438012362116866</v>
      </c>
      <c r="W1030" s="19" t="n">
        <v>0.428715006781557</v>
      </c>
      <c r="X1030" s="19"/>
      <c r="Y1030" s="19" t="n">
        <v>0.384165017524206</v>
      </c>
      <c r="Z1030" s="19" t="n">
        <v>0.190349873165314</v>
      </c>
      <c r="AA1030" s="19" t="n">
        <v>0.16666316033617</v>
      </c>
      <c r="AB1030" s="19" t="n">
        <v>0.165913509693704</v>
      </c>
      <c r="AC1030" s="19" t="n">
        <v>0</v>
      </c>
      <c r="AD1030" s="19" t="n">
        <v>0</v>
      </c>
      <c r="AE1030" s="19"/>
      <c r="AF1030" s="19" t="n">
        <v>0.241763896028554</v>
      </c>
      <c r="AG1030" s="19"/>
      <c r="AH1030" s="19" t="n">
        <v>0.258204057618475</v>
      </c>
      <c r="AI1030" s="19"/>
      <c r="AJ1030" s="19" t="n">
        <v>0.199623401525387</v>
      </c>
      <c r="AK1030" s="19" t="n">
        <v>0.291404893558774</v>
      </c>
      <c r="AL1030" s="19" t="n">
        <v>0.2539981238418</v>
      </c>
    </row>
    <row r="1031">
      <c r="B1031" t="s">
        <v>409</v>
      </c>
      <c r="C1031" s="19" t="n">
        <v>0.635895522412615</v>
      </c>
      <c r="D1031" s="19" t="n">
        <v>0.593378147653415</v>
      </c>
      <c r="E1031" s="19" t="n">
        <v>0.676920666322509</v>
      </c>
      <c r="F1031" s="19"/>
      <c r="G1031" s="19" t="n">
        <v>0.727955817426854</v>
      </c>
      <c r="H1031" s="19" t="n">
        <v>0.556125073699951</v>
      </c>
      <c r="I1031" s="19" t="n">
        <v>0.616676612776553</v>
      </c>
      <c r="J1031" s="19" t="n">
        <v>0.627181287616567</v>
      </c>
      <c r="K1031" s="19" t="n">
        <v>0.568975351274693</v>
      </c>
      <c r="L1031" s="19" t="n">
        <v>0.703393246422311</v>
      </c>
      <c r="M1031" s="19"/>
      <c r="N1031" s="19" t="n">
        <v>0.582894888408052</v>
      </c>
      <c r="O1031" s="19" t="n">
        <v>0.712503574782486</v>
      </c>
      <c r="P1031" s="19" t="n">
        <v>0.623049162066831</v>
      </c>
      <c r="Q1031" s="19" t="n">
        <v>0.678636968903694</v>
      </c>
      <c r="R1031" s="19" t="n">
        <v>0.549114882550629</v>
      </c>
      <c r="S1031" s="19"/>
      <c r="T1031" s="19" t="n">
        <v>0.717433826911158</v>
      </c>
      <c r="U1031" s="19" t="n">
        <v>0.779911515837635</v>
      </c>
      <c r="V1031" s="19" t="n">
        <v>0.561987637883134</v>
      </c>
      <c r="W1031" s="19" t="n">
        <v>0.54188037236319</v>
      </c>
      <c r="X1031" s="19"/>
      <c r="Y1031" s="19" t="n">
        <v>0.547213974979007</v>
      </c>
      <c r="Z1031" s="19" t="n">
        <v>0.654092351428499</v>
      </c>
      <c r="AA1031" s="19" t="n">
        <v>0.716149642672373</v>
      </c>
      <c r="AB1031" s="19" t="n">
        <v>0.709141953959445</v>
      </c>
      <c r="AC1031" s="19" t="n">
        <v>0.686000783684443</v>
      </c>
      <c r="AD1031" s="19" t="n">
        <v>1</v>
      </c>
      <c r="AE1031" s="19"/>
      <c r="AF1031" s="19" t="n">
        <v>0.646839979721669</v>
      </c>
      <c r="AG1031" s="19"/>
      <c r="AH1031" s="19" t="n">
        <v>0.646247783158365</v>
      </c>
      <c r="AI1031" s="19"/>
      <c r="AJ1031" s="19" t="n">
        <v>0.68696647444809</v>
      </c>
      <c r="AK1031" s="19" t="n">
        <v>0.631453803049321</v>
      </c>
      <c r="AL1031" s="19" t="n">
        <v>0.533119128319627</v>
      </c>
    </row>
    <row r="1032">
      <c r="B1032" t="s">
        <v>87</v>
      </c>
      <c r="C1032" s="19" t="n">
        <v>0.0999805474968199</v>
      </c>
      <c r="D1032" s="19" t="n">
        <v>0.0511310263745541</v>
      </c>
      <c r="E1032" s="19" t="n">
        <v>0.147115598645215</v>
      </c>
      <c r="F1032" s="19"/>
      <c r="G1032" s="19" t="n">
        <v>0.139598868267221</v>
      </c>
      <c r="H1032" s="19" t="n">
        <v>0.0233040075587314</v>
      </c>
      <c r="I1032" s="19" t="n">
        <v>0.0271503409292714</v>
      </c>
      <c r="J1032" s="19" t="n">
        <v>0.0655493482038753</v>
      </c>
      <c r="K1032" s="19" t="n">
        <v>0.215222393124654</v>
      </c>
      <c r="L1032" s="19" t="n">
        <v>0.108892295830041</v>
      </c>
      <c r="M1032" s="19"/>
      <c r="N1032" s="19" t="n">
        <v>0.0850968771962105</v>
      </c>
      <c r="O1032" s="19" t="n">
        <v>0.0561965930490544</v>
      </c>
      <c r="P1032" s="19" t="n">
        <v>0.203059622717351</v>
      </c>
      <c r="Q1032" s="19" t="n">
        <v>0.112455214634724</v>
      </c>
      <c r="R1032" s="19" t="n">
        <v>0.0292692737679394</v>
      </c>
      <c r="S1032" s="19"/>
      <c r="T1032" s="19" t="n">
        <v>0.24038837846554</v>
      </c>
      <c r="U1032" s="19" t="n">
        <v>0.108450347345572</v>
      </c>
      <c r="V1032" s="19" t="n">
        <v>0</v>
      </c>
      <c r="W1032" s="19" t="n">
        <v>0.0294046208552535</v>
      </c>
      <c r="X1032" s="19"/>
      <c r="Y1032" s="19" t="n">
        <v>0.068621007496787</v>
      </c>
      <c r="Z1032" s="19" t="n">
        <v>0.155557775406187</v>
      </c>
      <c r="AA1032" s="19" t="n">
        <v>0.117187196991457</v>
      </c>
      <c r="AB1032" s="19" t="n">
        <v>0.124944536346851</v>
      </c>
      <c r="AC1032" s="19" t="n">
        <v>0.313999216315557</v>
      </c>
      <c r="AD1032" s="19" t="n">
        <v>0</v>
      </c>
      <c r="AE1032" s="19"/>
      <c r="AF1032" s="19" t="n">
        <v>0.111396124249777</v>
      </c>
      <c r="AG1032" s="19"/>
      <c r="AH1032" s="19" t="n">
        <v>0.0955481592231604</v>
      </c>
      <c r="AI1032" s="19"/>
      <c r="AJ1032" s="19" t="n">
        <v>0.113410124026523</v>
      </c>
      <c r="AK1032" s="19" t="n">
        <v>0.0771413033919059</v>
      </c>
      <c r="AL1032" s="19" t="n">
        <v>0.212882747838572</v>
      </c>
    </row>
    <row r="1033">
      <c r="C1033" s="19"/>
      <c r="D1033" s="19"/>
      <c r="E1033" s="19"/>
      <c r="F1033" s="19"/>
      <c r="G1033" s="19"/>
      <c r="H1033" s="19"/>
      <c r="I1033" s="19"/>
      <c r="J1033" s="19"/>
      <c r="K1033" s="19"/>
      <c r="L1033" s="19"/>
      <c r="M1033" s="19"/>
      <c r="N1033" s="19"/>
      <c r="O1033" s="19"/>
      <c r="P1033" s="19"/>
      <c r="Q1033" s="19"/>
      <c r="R1033" s="19"/>
      <c r="S1033" s="19"/>
      <c r="T1033" s="19"/>
      <c r="U1033" s="19"/>
      <c r="V1033" s="19"/>
      <c r="W1033" s="19"/>
      <c r="X1033" s="19"/>
      <c r="Y1033" s="19"/>
      <c r="Z1033" s="19"/>
      <c r="AA1033" s="19"/>
      <c r="AB1033" s="19"/>
      <c r="AC1033" s="19"/>
      <c r="AD1033" s="19"/>
      <c r="AE1033" s="19"/>
      <c r="AF1033" s="19"/>
      <c r="AG1033" s="19"/>
      <c r="AH1033" s="19"/>
      <c r="AI1033" s="19"/>
      <c r="AJ1033" s="19"/>
      <c r="AK1033" s="19"/>
      <c r="AL1033" s="19"/>
    </row>
    <row r="1034">
      <c r="B1034" s="7" t="s">
        <v>416</v>
      </c>
      <c r="C1034" s="19"/>
      <c r="D1034" s="19"/>
      <c r="E1034" s="19"/>
      <c r="F1034" s="19"/>
      <c r="G1034" s="19"/>
      <c r="H1034" s="19"/>
      <c r="I1034" s="19"/>
      <c r="J1034" s="19"/>
      <c r="K1034" s="19"/>
      <c r="L1034" s="19"/>
      <c r="M1034" s="19"/>
      <c r="N1034" s="19"/>
      <c r="O1034" s="19"/>
      <c r="P1034" s="19"/>
      <c r="Q1034" s="19"/>
      <c r="R1034" s="19"/>
      <c r="S1034" s="19"/>
      <c r="T1034" s="19"/>
      <c r="U1034" s="19"/>
      <c r="V1034" s="19"/>
      <c r="W1034" s="19"/>
      <c r="X1034" s="19"/>
      <c r="Y1034" s="19"/>
      <c r="Z1034" s="19"/>
      <c r="AA1034" s="19"/>
      <c r="AB1034" s="19"/>
      <c r="AC1034" s="19"/>
      <c r="AD1034" s="19"/>
      <c r="AE1034" s="19"/>
      <c r="AF1034" s="19"/>
      <c r="AG1034" s="19"/>
      <c r="AH1034" s="19"/>
      <c r="AI1034" s="19"/>
      <c r="AJ1034" s="19"/>
      <c r="AK1034" s="19"/>
      <c r="AL1034" s="19"/>
    </row>
    <row r="1035">
      <c r="B1035" s="26" t="s">
        <v>347</v>
      </c>
      <c r="C1035" s="19"/>
      <c r="D1035" s="19"/>
      <c r="E1035" s="19"/>
      <c r="F1035" s="19"/>
      <c r="G1035" s="19"/>
      <c r="H1035" s="19"/>
      <c r="I1035" s="19"/>
      <c r="J1035" s="19"/>
      <c r="K1035" s="19"/>
      <c r="L1035" s="19"/>
      <c r="M1035" s="19"/>
      <c r="N1035" s="19"/>
      <c r="O1035" s="19"/>
      <c r="P1035" s="19"/>
      <c r="Q1035" s="19"/>
      <c r="R1035" s="19"/>
      <c r="S1035" s="19"/>
      <c r="T1035" s="19"/>
      <c r="U1035" s="19"/>
      <c r="V1035" s="19"/>
      <c r="W1035" s="19"/>
      <c r="X1035" s="19"/>
      <c r="Y1035" s="19"/>
      <c r="Z1035" s="19"/>
      <c r="AA1035" s="19"/>
      <c r="AB1035" s="19"/>
      <c r="AC1035" s="19"/>
      <c r="AD1035" s="19"/>
      <c r="AE1035" s="19"/>
      <c r="AF1035" s="19"/>
      <c r="AG1035" s="19"/>
      <c r="AH1035" s="19"/>
      <c r="AI1035" s="19"/>
      <c r="AJ1035" s="19"/>
      <c r="AK1035" s="19"/>
      <c r="AL1035" s="19"/>
    </row>
    <row r="1036">
      <c r="B1036" t="s">
        <v>415</v>
      </c>
      <c r="C1036" s="19" t="n">
        <v>0.308211090636645</v>
      </c>
      <c r="D1036" s="19" t="n">
        <v>0.375912406814224</v>
      </c>
      <c r="E1036" s="19" t="n">
        <v>0.245724786190903</v>
      </c>
      <c r="F1036" s="19"/>
      <c r="G1036" s="19" t="n">
        <v>0</v>
      </c>
      <c r="H1036" s="19" t="n">
        <v>0.494523130022811</v>
      </c>
      <c r="I1036" s="19" t="n">
        <v>0.538048980486365</v>
      </c>
      <c r="J1036" s="19" t="n">
        <v>0.294598295127065</v>
      </c>
      <c r="K1036" s="19" t="n">
        <v>0.232689311231726</v>
      </c>
      <c r="L1036" s="19" t="n">
        <v>0.212235331975679</v>
      </c>
      <c r="M1036" s="19"/>
      <c r="N1036" s="19" t="n">
        <v>0.427957890860139</v>
      </c>
      <c r="O1036" s="19" t="n">
        <v>0.238465771609002</v>
      </c>
      <c r="P1036" s="19" t="n">
        <v>0.314548060897902</v>
      </c>
      <c r="Q1036" s="19" t="n">
        <v>0.325035834919035</v>
      </c>
      <c r="R1036" s="19" t="n">
        <v>0.371413489641833</v>
      </c>
      <c r="S1036" s="19"/>
      <c r="T1036" s="19" t="n">
        <v>0.183551528506499</v>
      </c>
      <c r="U1036" s="19" t="n">
        <v>0.232192291792447</v>
      </c>
      <c r="V1036" s="19" t="n">
        <v>0.359973889330624</v>
      </c>
      <c r="W1036" s="19" t="n">
        <v>0.506742287785289</v>
      </c>
      <c r="X1036" s="19"/>
      <c r="Y1036" s="19" t="n">
        <v>0.4524407278358</v>
      </c>
      <c r="Z1036" s="19" t="n">
        <v>0.22067096564346</v>
      </c>
      <c r="AA1036" s="19" t="n">
        <v>0.215234860666099</v>
      </c>
      <c r="AB1036" s="19" t="n">
        <v>0.237206056209921</v>
      </c>
      <c r="AC1036" s="19" t="n">
        <v>0</v>
      </c>
      <c r="AD1036" s="19" t="n">
        <v>0.339497833396035</v>
      </c>
      <c r="AE1036" s="19"/>
      <c r="AF1036" s="19" t="n">
        <v>0.342069208898586</v>
      </c>
      <c r="AG1036" s="19"/>
      <c r="AH1036" s="19" t="n">
        <v>0.316398301345325</v>
      </c>
      <c r="AI1036" s="19"/>
      <c r="AJ1036" s="19" t="n">
        <v>0.324837872438572</v>
      </c>
      <c r="AK1036" s="19" t="n">
        <v>0.290210137664519</v>
      </c>
      <c r="AL1036" s="19" t="n">
        <v>0.352544391878078</v>
      </c>
    </row>
    <row r="1037">
      <c r="B1037" t="s">
        <v>409</v>
      </c>
      <c r="C1037" s="19" t="n">
        <v>0.579779978173485</v>
      </c>
      <c r="D1037" s="19" t="n">
        <v>0.563555996638043</v>
      </c>
      <c r="E1037" s="19" t="n">
        <v>0.594754231360626</v>
      </c>
      <c r="F1037" s="19"/>
      <c r="G1037" s="19" t="n">
        <v>0.890602921376837</v>
      </c>
      <c r="H1037" s="19" t="n">
        <v>0.441370764111684</v>
      </c>
      <c r="I1037" s="19" t="n">
        <v>0.443685621336747</v>
      </c>
      <c r="J1037" s="19" t="n">
        <v>0.641655527724091</v>
      </c>
      <c r="K1037" s="19" t="n">
        <v>0.523016278328112</v>
      </c>
      <c r="L1037" s="19" t="n">
        <v>0.669418770498982</v>
      </c>
      <c r="M1037" s="19"/>
      <c r="N1037" s="19" t="n">
        <v>0.572042109139861</v>
      </c>
      <c r="O1037" s="19" t="n">
        <v>0.670112851947366</v>
      </c>
      <c r="P1037" s="19" t="n">
        <v>0.503627044022777</v>
      </c>
      <c r="Q1037" s="19" t="n">
        <v>0.510236162011137</v>
      </c>
      <c r="R1037" s="19" t="n">
        <v>0.613094864714329</v>
      </c>
      <c r="S1037" s="19"/>
      <c r="T1037" s="19" t="n">
        <v>0.556770948686883</v>
      </c>
      <c r="U1037" s="19" t="n">
        <v>0.653839228264903</v>
      </c>
      <c r="V1037" s="19" t="n">
        <v>0.556891820961475</v>
      </c>
      <c r="W1037" s="19" t="n">
        <v>0.474942991480846</v>
      </c>
      <c r="X1037" s="19"/>
      <c r="Y1037" s="19" t="n">
        <v>0.504557109149398</v>
      </c>
      <c r="Z1037" s="19" t="n">
        <v>0.648125758085836</v>
      </c>
      <c r="AA1037" s="19" t="n">
        <v>0.628253995875515</v>
      </c>
      <c r="AB1037" s="19" t="n">
        <v>0.615838136292343</v>
      </c>
      <c r="AC1037" s="19" t="n">
        <v>0.721293395808313</v>
      </c>
      <c r="AD1037" s="19" t="n">
        <v>0.482078320442955</v>
      </c>
      <c r="AE1037" s="19"/>
      <c r="AF1037" s="19" t="n">
        <v>0.548940982086072</v>
      </c>
      <c r="AG1037" s="19"/>
      <c r="AH1037" s="19" t="n">
        <v>0.605303204508142</v>
      </c>
      <c r="AI1037" s="19"/>
      <c r="AJ1037" s="19" t="n">
        <v>0.512244820316878</v>
      </c>
      <c r="AK1037" s="19" t="n">
        <v>0.616853128932798</v>
      </c>
      <c r="AL1037" s="19" t="n">
        <v>0.587580487841629</v>
      </c>
    </row>
    <row r="1038">
      <c r="B1038" t="s">
        <v>87</v>
      </c>
      <c r="C1038" s="19" t="n">
        <v>0.11200893118987</v>
      </c>
      <c r="D1038" s="19" t="n">
        <v>0.0605315965477329</v>
      </c>
      <c r="E1038" s="19" t="n">
        <v>0.159520982448471</v>
      </c>
      <c r="F1038" s="19"/>
      <c r="G1038" s="19" t="n">
        <v>0.109397078623163</v>
      </c>
      <c r="H1038" s="19" t="n">
        <v>0.0641061058655047</v>
      </c>
      <c r="I1038" s="19" t="n">
        <v>0.0182653981768877</v>
      </c>
      <c r="J1038" s="19" t="n">
        <v>0.0637461771488444</v>
      </c>
      <c r="K1038" s="19" t="n">
        <v>0.244294410440161</v>
      </c>
      <c r="L1038" s="19" t="n">
        <v>0.118345897525339</v>
      </c>
      <c r="M1038" s="19"/>
      <c r="N1038" s="19" t="n">
        <v>0</v>
      </c>
      <c r="O1038" s="19" t="n">
        <v>0.0914213764436325</v>
      </c>
      <c r="P1038" s="19" t="n">
        <v>0.181824895079321</v>
      </c>
      <c r="Q1038" s="19" t="n">
        <v>0.164728003069828</v>
      </c>
      <c r="R1038" s="19" t="n">
        <v>0.0154916456438377</v>
      </c>
      <c r="S1038" s="19"/>
      <c r="T1038" s="19" t="n">
        <v>0.259677522806618</v>
      </c>
      <c r="U1038" s="19" t="n">
        <v>0.11396847994265</v>
      </c>
      <c r="V1038" s="19" t="n">
        <v>0.0831342897079014</v>
      </c>
      <c r="W1038" s="19" t="n">
        <v>0.018314720733865</v>
      </c>
      <c r="X1038" s="19"/>
      <c r="Y1038" s="19" t="n">
        <v>0.0430021630148017</v>
      </c>
      <c r="Z1038" s="19" t="n">
        <v>0.131203276270704</v>
      </c>
      <c r="AA1038" s="19" t="n">
        <v>0.156511143458386</v>
      </c>
      <c r="AB1038" s="19" t="n">
        <v>0.146955807497736</v>
      </c>
      <c r="AC1038" s="19" t="n">
        <v>0.278706604191687</v>
      </c>
      <c r="AD1038" s="19" t="n">
        <v>0.178423846161011</v>
      </c>
      <c r="AE1038" s="19"/>
      <c r="AF1038" s="19" t="n">
        <v>0.108989809015343</v>
      </c>
      <c r="AG1038" s="19"/>
      <c r="AH1038" s="19" t="n">
        <v>0.0782984941465324</v>
      </c>
      <c r="AI1038" s="19"/>
      <c r="AJ1038" s="19" t="n">
        <v>0.162917307244549</v>
      </c>
      <c r="AK1038" s="19" t="n">
        <v>0.0929367334026828</v>
      </c>
      <c r="AL1038" s="19" t="n">
        <v>0.0598751202802935</v>
      </c>
    </row>
    <row r="1039">
      <c r="C1039" s="19"/>
      <c r="D1039" s="19"/>
      <c r="E1039" s="19"/>
      <c r="F1039" s="19"/>
      <c r="G1039" s="19"/>
      <c r="H1039" s="19"/>
      <c r="I1039" s="19"/>
      <c r="J1039" s="19"/>
      <c r="K1039" s="19"/>
      <c r="L1039" s="19"/>
      <c r="M1039" s="19"/>
      <c r="N1039" s="19"/>
      <c r="O1039" s="19"/>
      <c r="P1039" s="19"/>
      <c r="Q1039" s="19"/>
      <c r="R1039" s="19"/>
      <c r="S1039" s="19"/>
      <c r="T1039" s="19"/>
      <c r="U1039" s="19"/>
      <c r="V1039" s="19"/>
      <c r="W1039" s="19"/>
      <c r="X1039" s="19"/>
      <c r="Y1039" s="19"/>
      <c r="Z1039" s="19"/>
      <c r="AA1039" s="19"/>
      <c r="AB1039" s="19"/>
      <c r="AC1039" s="19"/>
      <c r="AD1039" s="19"/>
      <c r="AE1039" s="19"/>
      <c r="AF1039" s="19"/>
      <c r="AG1039" s="19"/>
      <c r="AH1039" s="19"/>
      <c r="AI1039" s="19"/>
      <c r="AJ1039" s="19"/>
      <c r="AK1039" s="19"/>
      <c r="AL1039" s="19"/>
    </row>
    <row r="1040">
      <c r="B1040" s="7" t="s">
        <v>418</v>
      </c>
      <c r="C1040" s="19"/>
      <c r="D1040" s="19"/>
      <c r="E1040" s="19"/>
      <c r="F1040" s="19"/>
      <c r="G1040" s="19"/>
      <c r="H1040" s="19"/>
      <c r="I1040" s="19"/>
      <c r="J1040" s="19"/>
      <c r="K1040" s="19"/>
      <c r="L1040" s="19"/>
      <c r="M1040" s="19"/>
      <c r="N1040" s="19"/>
      <c r="O1040" s="19"/>
      <c r="P1040" s="19"/>
      <c r="Q1040" s="19"/>
      <c r="R1040" s="19"/>
      <c r="S1040" s="19"/>
      <c r="T1040" s="19"/>
      <c r="U1040" s="19"/>
      <c r="V1040" s="19"/>
      <c r="W1040" s="19"/>
      <c r="X1040" s="19"/>
      <c r="Y1040" s="19"/>
      <c r="Z1040" s="19"/>
      <c r="AA1040" s="19"/>
      <c r="AB1040" s="19"/>
      <c r="AC1040" s="19"/>
      <c r="AD1040" s="19"/>
      <c r="AE1040" s="19"/>
      <c r="AF1040" s="19"/>
      <c r="AG1040" s="19"/>
      <c r="AH1040" s="19"/>
      <c r="AI1040" s="19"/>
      <c r="AJ1040" s="19"/>
      <c r="AK1040" s="19"/>
      <c r="AL1040" s="19"/>
    </row>
    <row r="1041">
      <c r="B1041" s="26" t="s">
        <v>347</v>
      </c>
      <c r="C1041" s="19"/>
      <c r="D1041" s="19"/>
      <c r="E1041" s="19"/>
      <c r="F1041" s="19"/>
      <c r="G1041" s="19"/>
      <c r="H1041" s="19"/>
      <c r="I1041" s="19"/>
      <c r="J1041" s="19"/>
      <c r="K1041" s="19"/>
      <c r="L1041" s="19"/>
      <c r="M1041" s="19"/>
      <c r="N1041" s="19"/>
      <c r="O1041" s="19"/>
      <c r="P1041" s="19"/>
      <c r="Q1041" s="19"/>
      <c r="R1041" s="19"/>
      <c r="S1041" s="19"/>
      <c r="T1041" s="19"/>
      <c r="U1041" s="19"/>
      <c r="V1041" s="19"/>
      <c r="W1041" s="19"/>
      <c r="X1041" s="19"/>
      <c r="Y1041" s="19"/>
      <c r="Z1041" s="19"/>
      <c r="AA1041" s="19"/>
      <c r="AB1041" s="19"/>
      <c r="AC1041" s="19"/>
      <c r="AD1041" s="19"/>
      <c r="AE1041" s="19"/>
      <c r="AF1041" s="19"/>
      <c r="AG1041" s="19"/>
      <c r="AH1041" s="19"/>
      <c r="AI1041" s="19"/>
      <c r="AJ1041" s="19"/>
      <c r="AK1041" s="19"/>
      <c r="AL1041" s="19"/>
    </row>
    <row r="1042">
      <c r="B1042" t="s">
        <v>417</v>
      </c>
      <c r="C1042" s="19" t="n">
        <v>0.300284891346894</v>
      </c>
      <c r="D1042" s="19" t="n">
        <v>0.350060294201863</v>
      </c>
      <c r="E1042" s="19" t="n">
        <v>0.250373320133196</v>
      </c>
      <c r="F1042" s="19"/>
      <c r="G1042" s="19" t="n">
        <v>0.461115777306606</v>
      </c>
      <c r="H1042" s="19" t="n">
        <v>0.443002687845607</v>
      </c>
      <c r="I1042" s="19" t="n">
        <v>0.307284103295248</v>
      </c>
      <c r="J1042" s="19" t="n">
        <v>0.376579543489289</v>
      </c>
      <c r="K1042" s="19" t="n">
        <v>0.213884933811596</v>
      </c>
      <c r="L1042" s="19" t="n">
        <v>0.103403868663754</v>
      </c>
      <c r="M1042" s="19"/>
      <c r="N1042" s="19" t="n">
        <v>0.416249352139899</v>
      </c>
      <c r="O1042" s="19" t="n">
        <v>0.389849658528739</v>
      </c>
      <c r="P1042" s="19" t="n">
        <v>0.274919757547966</v>
      </c>
      <c r="Q1042" s="19" t="n">
        <v>0.255998888000522</v>
      </c>
      <c r="R1042" s="19" t="n">
        <v>0.1948152712577</v>
      </c>
      <c r="S1042" s="19"/>
      <c r="T1042" s="19" t="n">
        <v>0.264936370510737</v>
      </c>
      <c r="U1042" s="19" t="n">
        <v>0.167407399292912</v>
      </c>
      <c r="V1042" s="19" t="n">
        <v>0.118246741955905</v>
      </c>
      <c r="W1042" s="19" t="n">
        <v>0.566117334981295</v>
      </c>
      <c r="X1042" s="19"/>
      <c r="Y1042" s="19" t="n">
        <v>0.449420315238645</v>
      </c>
      <c r="Z1042" s="19" t="n">
        <v>0.100948215432777</v>
      </c>
      <c r="AA1042" s="19" t="n">
        <v>0.13484004629152</v>
      </c>
      <c r="AB1042" s="19" t="n">
        <v>0.157711533090896</v>
      </c>
      <c r="AC1042" s="19" t="n">
        <v>0.210774109566869</v>
      </c>
      <c r="AD1042" s="19" t="n">
        <v>0.520176410158176</v>
      </c>
      <c r="AE1042" s="19"/>
      <c r="AF1042" s="19" t="n">
        <v>0.307551356383585</v>
      </c>
      <c r="AG1042" s="19"/>
      <c r="AH1042" s="19" t="n">
        <v>0.316700775866761</v>
      </c>
      <c r="AI1042" s="19"/>
      <c r="AJ1042" s="19" t="n">
        <v>0.203513605300761</v>
      </c>
      <c r="AK1042" s="19" t="n">
        <v>0.357606147979962</v>
      </c>
      <c r="AL1042" s="19" t="n">
        <v>0.327608582679054</v>
      </c>
    </row>
    <row r="1043">
      <c r="B1043" t="s">
        <v>409</v>
      </c>
      <c r="C1043" s="19" t="n">
        <v>0.590574356109136</v>
      </c>
      <c r="D1043" s="19" t="n">
        <v>0.54599838003748</v>
      </c>
      <c r="E1043" s="19" t="n">
        <v>0.635272276698611</v>
      </c>
      <c r="F1043" s="19"/>
      <c r="G1043" s="19" t="n">
        <v>0.511528714486843</v>
      </c>
      <c r="H1043" s="19" t="n">
        <v>0.494321442837821</v>
      </c>
      <c r="I1043" s="19" t="n">
        <v>0.631349695117326</v>
      </c>
      <c r="J1043" s="19" t="n">
        <v>0.54504759697768</v>
      </c>
      <c r="K1043" s="19" t="n">
        <v>0.693403805083428</v>
      </c>
      <c r="L1043" s="19" t="n">
        <v>0.635762987000468</v>
      </c>
      <c r="M1043" s="19"/>
      <c r="N1043" s="19" t="n">
        <v>0.529677286846809</v>
      </c>
      <c r="O1043" s="19" t="n">
        <v>0.530864296255469</v>
      </c>
      <c r="P1043" s="19" t="n">
        <v>0.552570731280079</v>
      </c>
      <c r="Q1043" s="19" t="n">
        <v>0.648286164091145</v>
      </c>
      <c r="R1043" s="19" t="n">
        <v>0.728408473007637</v>
      </c>
      <c r="S1043" s="19"/>
      <c r="T1043" s="19" t="n">
        <v>0.523278607801353</v>
      </c>
      <c r="U1043" s="19" t="n">
        <v>0.705431410497871</v>
      </c>
      <c r="V1043" s="19" t="n">
        <v>0.816937356252483</v>
      </c>
      <c r="W1043" s="19" t="n">
        <v>0.386670453448438</v>
      </c>
      <c r="X1043" s="19"/>
      <c r="Y1043" s="19" t="n">
        <v>0.480251587071598</v>
      </c>
      <c r="Z1043" s="19" t="n">
        <v>0.899051784567223</v>
      </c>
      <c r="AA1043" s="19" t="n">
        <v>0.625221861761796</v>
      </c>
      <c r="AB1043" s="19" t="n">
        <v>0.752389227647019</v>
      </c>
      <c r="AC1043" s="19" t="n">
        <v>0.789225890433131</v>
      </c>
      <c r="AD1043" s="19" t="n">
        <v>0.370333101522435</v>
      </c>
      <c r="AE1043" s="19"/>
      <c r="AF1043" s="19" t="n">
        <v>0.597581942171714</v>
      </c>
      <c r="AG1043" s="19"/>
      <c r="AH1043" s="19" t="n">
        <v>0.597249101062903</v>
      </c>
      <c r="AI1043" s="19"/>
      <c r="AJ1043" s="19" t="n">
        <v>0.678392200861908</v>
      </c>
      <c r="AK1043" s="19" t="n">
        <v>0.553577710994693</v>
      </c>
      <c r="AL1043" s="19" t="n">
        <v>0.487864666054291</v>
      </c>
    </row>
    <row r="1044">
      <c r="B1044" t="s">
        <v>87</v>
      </c>
      <c r="C1044" s="19" t="n">
        <v>0.10914075254397</v>
      </c>
      <c r="D1044" s="19" t="n">
        <v>0.103941325760656</v>
      </c>
      <c r="E1044" s="19" t="n">
        <v>0.114354403168194</v>
      </c>
      <c r="F1044" s="19"/>
      <c r="G1044" s="19" t="n">
        <v>0.0273555082065515</v>
      </c>
      <c r="H1044" s="19" t="n">
        <v>0.0626758693165719</v>
      </c>
      <c r="I1044" s="19" t="n">
        <v>0.0613662015874258</v>
      </c>
      <c r="J1044" s="19" t="n">
        <v>0.0783728595330308</v>
      </c>
      <c r="K1044" s="19" t="n">
        <v>0.0927112611049761</v>
      </c>
      <c r="L1044" s="19" t="n">
        <v>0.260833144335778</v>
      </c>
      <c r="M1044" s="19"/>
      <c r="N1044" s="19" t="n">
        <v>0.0540733610132913</v>
      </c>
      <c r="O1044" s="19" t="n">
        <v>0.0792860452157921</v>
      </c>
      <c r="P1044" s="19" t="n">
        <v>0.172509511171955</v>
      </c>
      <c r="Q1044" s="19" t="n">
        <v>0.095714947908333</v>
      </c>
      <c r="R1044" s="19" t="n">
        <v>0.0767762557346628</v>
      </c>
      <c r="S1044" s="19"/>
      <c r="T1044" s="19" t="n">
        <v>0.21178502168791</v>
      </c>
      <c r="U1044" s="19" t="n">
        <v>0.127161190209217</v>
      </c>
      <c r="V1044" s="19" t="n">
        <v>0.0648159017916119</v>
      </c>
      <c r="W1044" s="19" t="n">
        <v>0.0472122115702668</v>
      </c>
      <c r="X1044" s="19"/>
      <c r="Y1044" s="19" t="n">
        <v>0.0703280976897577</v>
      </c>
      <c r="Z1044" s="19" t="n">
        <v>0</v>
      </c>
      <c r="AA1044" s="19" t="n">
        <v>0.239938091946684</v>
      </c>
      <c r="AB1044" s="19" t="n">
        <v>0.0898992392620846</v>
      </c>
      <c r="AC1044" s="19" t="n">
        <v>0</v>
      </c>
      <c r="AD1044" s="19" t="n">
        <v>0.109490488319389</v>
      </c>
      <c r="AE1044" s="19"/>
      <c r="AF1044" s="19" t="n">
        <v>0.0948667014447009</v>
      </c>
      <c r="AG1044" s="19"/>
      <c r="AH1044" s="19" t="n">
        <v>0.0860501230703369</v>
      </c>
      <c r="AI1044" s="19"/>
      <c r="AJ1044" s="19" t="n">
        <v>0.118094193837331</v>
      </c>
      <c r="AK1044" s="19" t="n">
        <v>0.0888161410253442</v>
      </c>
      <c r="AL1044" s="19" t="n">
        <v>0.184526751266655</v>
      </c>
    </row>
    <row r="1045">
      <c r="C1045" s="19"/>
      <c r="D1045" s="19"/>
      <c r="E1045" s="19"/>
      <c r="F1045" s="19"/>
      <c r="G1045" s="19"/>
      <c r="H1045" s="19"/>
      <c r="I1045" s="19"/>
      <c r="J1045" s="19"/>
      <c r="K1045" s="19"/>
      <c r="L1045" s="19"/>
      <c r="M1045" s="19"/>
      <c r="N1045" s="19"/>
      <c r="O1045" s="19"/>
      <c r="P1045" s="19"/>
      <c r="Q1045" s="19"/>
      <c r="R1045" s="19"/>
      <c r="S1045" s="19"/>
      <c r="T1045" s="19"/>
      <c r="U1045" s="19"/>
      <c r="V1045" s="19"/>
      <c r="W1045" s="19"/>
      <c r="X1045" s="19"/>
      <c r="Y1045" s="19"/>
      <c r="Z1045" s="19"/>
      <c r="AA1045" s="19"/>
      <c r="AB1045" s="19"/>
      <c r="AC1045" s="19"/>
      <c r="AD1045" s="19"/>
      <c r="AE1045" s="19"/>
      <c r="AF1045" s="19"/>
      <c r="AG1045" s="19"/>
      <c r="AH1045" s="19"/>
      <c r="AI1045" s="19"/>
      <c r="AJ1045" s="19"/>
      <c r="AK1045" s="19"/>
      <c r="AL1045" s="19"/>
    </row>
    <row r="1046">
      <c r="B1046" s="7" t="s">
        <v>420</v>
      </c>
      <c r="C1046" s="19"/>
      <c r="D1046" s="19"/>
      <c r="E1046" s="19"/>
      <c r="F1046" s="19"/>
      <c r="G1046" s="19"/>
      <c r="H1046" s="19"/>
      <c r="I1046" s="19"/>
      <c r="J1046" s="19"/>
      <c r="K1046" s="19"/>
      <c r="L1046" s="19"/>
      <c r="M1046" s="19"/>
      <c r="N1046" s="19"/>
      <c r="O1046" s="19"/>
      <c r="P1046" s="19"/>
      <c r="Q1046" s="19"/>
      <c r="R1046" s="19"/>
      <c r="S1046" s="19"/>
      <c r="T1046" s="19"/>
      <c r="U1046" s="19"/>
      <c r="V1046" s="19"/>
      <c r="W1046" s="19"/>
      <c r="X1046" s="19"/>
      <c r="Y1046" s="19"/>
      <c r="Z1046" s="19"/>
      <c r="AA1046" s="19"/>
      <c r="AB1046" s="19"/>
      <c r="AC1046" s="19"/>
      <c r="AD1046" s="19"/>
      <c r="AE1046" s="19"/>
      <c r="AF1046" s="19"/>
      <c r="AG1046" s="19"/>
      <c r="AH1046" s="19"/>
      <c r="AI1046" s="19"/>
      <c r="AJ1046" s="19"/>
      <c r="AK1046" s="19"/>
      <c r="AL1046" s="19"/>
    </row>
    <row r="1047">
      <c r="B1047" s="26" t="s">
        <v>347</v>
      </c>
      <c r="C1047" s="19"/>
      <c r="D1047" s="19"/>
      <c r="E1047" s="19"/>
      <c r="F1047" s="19"/>
      <c r="G1047" s="19"/>
      <c r="H1047" s="19"/>
      <c r="I1047" s="19"/>
      <c r="J1047" s="19"/>
      <c r="K1047" s="19"/>
      <c r="L1047" s="19"/>
      <c r="M1047" s="19"/>
      <c r="N1047" s="19"/>
      <c r="O1047" s="19"/>
      <c r="P1047" s="19"/>
      <c r="Q1047" s="19"/>
      <c r="R1047" s="19"/>
      <c r="S1047" s="19"/>
      <c r="T1047" s="19"/>
      <c r="U1047" s="19"/>
      <c r="V1047" s="19"/>
      <c r="W1047" s="19"/>
      <c r="X1047" s="19"/>
      <c r="Y1047" s="19"/>
      <c r="Z1047" s="19"/>
      <c r="AA1047" s="19"/>
      <c r="AB1047" s="19"/>
      <c r="AC1047" s="19"/>
      <c r="AD1047" s="19"/>
      <c r="AE1047" s="19"/>
      <c r="AF1047" s="19"/>
      <c r="AG1047" s="19"/>
      <c r="AH1047" s="19"/>
      <c r="AI1047" s="19"/>
      <c r="AJ1047" s="19"/>
      <c r="AK1047" s="19"/>
      <c r="AL1047" s="19"/>
    </row>
    <row r="1048">
      <c r="B1048" t="s">
        <v>419</v>
      </c>
      <c r="C1048" s="19" t="n">
        <v>0.393186331478505</v>
      </c>
      <c r="D1048" s="19" t="n">
        <v>0.363330008619996</v>
      </c>
      <c r="E1048" s="19" t="n">
        <v>0.427478957977502</v>
      </c>
      <c r="F1048" s="19"/>
      <c r="G1048" s="19" t="n">
        <v>0.51134011447677</v>
      </c>
      <c r="H1048" s="19" t="n">
        <v>0.526480566957716</v>
      </c>
      <c r="I1048" s="19" t="n">
        <v>0.538112153830707</v>
      </c>
      <c r="J1048" s="19" t="n">
        <v>0.456054008949805</v>
      </c>
      <c r="K1048" s="19" t="n">
        <v>0.26887341612514</v>
      </c>
      <c r="L1048" s="19" t="n">
        <v>0.218936873268005</v>
      </c>
      <c r="M1048" s="19"/>
      <c r="N1048" s="19" t="n">
        <v>0.347445605522523</v>
      </c>
      <c r="O1048" s="19" t="n">
        <v>0.482797405479501</v>
      </c>
      <c r="P1048" s="19" t="n">
        <v>0.321776133236762</v>
      </c>
      <c r="Q1048" s="19" t="n">
        <v>0.35305679667642</v>
      </c>
      <c r="R1048" s="19" t="n">
        <v>0.394093355939923</v>
      </c>
      <c r="S1048" s="19"/>
      <c r="T1048" s="19" t="n">
        <v>0.374104206788756</v>
      </c>
      <c r="U1048" s="19" t="n">
        <v>0.376744562471471</v>
      </c>
      <c r="V1048" s="19" t="n">
        <v>0.256442920510906</v>
      </c>
      <c r="W1048" s="19" t="n">
        <v>0.520686189926648</v>
      </c>
      <c r="X1048" s="19"/>
      <c r="Y1048" s="19" t="n">
        <v>0.502643001316483</v>
      </c>
      <c r="Z1048" s="19" t="n">
        <v>0.237465254625362</v>
      </c>
      <c r="AA1048" s="19" t="n">
        <v>0.23130409019706</v>
      </c>
      <c r="AB1048" s="19" t="n">
        <v>0.421174821711394</v>
      </c>
      <c r="AC1048" s="19" t="n">
        <v>0.325016886065849</v>
      </c>
      <c r="AD1048" s="19" t="n">
        <v>0.338518772360326</v>
      </c>
      <c r="AE1048" s="19"/>
      <c r="AF1048" s="19" t="n">
        <v>0.338245411555124</v>
      </c>
      <c r="AG1048" s="19"/>
      <c r="AH1048" s="19" t="n">
        <v>0.398928068299552</v>
      </c>
      <c r="AI1048" s="19"/>
      <c r="AJ1048" s="19" t="n">
        <v>0.318782975604774</v>
      </c>
      <c r="AK1048" s="19" t="n">
        <v>0.432370036390416</v>
      </c>
      <c r="AL1048" s="19" t="n">
        <v>0.370686954326806</v>
      </c>
    </row>
    <row r="1049">
      <c r="B1049" t="s">
        <v>409</v>
      </c>
      <c r="C1049" s="19" t="n">
        <v>0.511204230948588</v>
      </c>
      <c r="D1049" s="19" t="n">
        <v>0.555634409558091</v>
      </c>
      <c r="E1049" s="19" t="n">
        <v>0.460172242596909</v>
      </c>
      <c r="F1049" s="19"/>
      <c r="G1049" s="19" t="n">
        <v>0.48865988552323</v>
      </c>
      <c r="H1049" s="19" t="n">
        <v>0.418732210166158</v>
      </c>
      <c r="I1049" s="19" t="n">
        <v>0.396475383258142</v>
      </c>
      <c r="J1049" s="19" t="n">
        <v>0.514041016584598</v>
      </c>
      <c r="K1049" s="19" t="n">
        <v>0.56985746359194</v>
      </c>
      <c r="L1049" s="19" t="n">
        <v>0.602047050731321</v>
      </c>
      <c r="M1049" s="19"/>
      <c r="N1049" s="19" t="n">
        <v>0.486597037252524</v>
      </c>
      <c r="O1049" s="19" t="n">
        <v>0.436456575348171</v>
      </c>
      <c r="P1049" s="19" t="n">
        <v>0.584125122241399</v>
      </c>
      <c r="Q1049" s="19" t="n">
        <v>0.519267894241904</v>
      </c>
      <c r="R1049" s="19" t="n">
        <v>0.55391999248504</v>
      </c>
      <c r="S1049" s="19"/>
      <c r="T1049" s="19" t="n">
        <v>0.625895793211244</v>
      </c>
      <c r="U1049" s="19" t="n">
        <v>0.492785918138332</v>
      </c>
      <c r="V1049" s="19" t="n">
        <v>0.638005983875484</v>
      </c>
      <c r="W1049" s="19" t="n">
        <v>0.4134818774026</v>
      </c>
      <c r="X1049" s="19"/>
      <c r="Y1049" s="19" t="n">
        <v>0.415868676598578</v>
      </c>
      <c r="Z1049" s="19" t="n">
        <v>0.624476721028171</v>
      </c>
      <c r="AA1049" s="19" t="n">
        <v>0.595458531903905</v>
      </c>
      <c r="AB1049" s="19" t="n">
        <v>0.578825178288606</v>
      </c>
      <c r="AC1049" s="19" t="n">
        <v>0.606680815719604</v>
      </c>
      <c r="AD1049" s="19" t="n">
        <v>0.661481227639675</v>
      </c>
      <c r="AE1049" s="19"/>
      <c r="AF1049" s="19" t="n">
        <v>0.57343213190948</v>
      </c>
      <c r="AG1049" s="19"/>
      <c r="AH1049" s="19" t="n">
        <v>0.511882162360951</v>
      </c>
      <c r="AI1049" s="19"/>
      <c r="AJ1049" s="19" t="n">
        <v>0.540619989410165</v>
      </c>
      <c r="AK1049" s="19" t="n">
        <v>0.497496794303966</v>
      </c>
      <c r="AL1049" s="19" t="n">
        <v>0.507551802880861</v>
      </c>
    </row>
    <row r="1050">
      <c r="B1050" t="s">
        <v>87</v>
      </c>
      <c r="C1050" s="19" t="n">
        <v>0.0956094375729069</v>
      </c>
      <c r="D1050" s="19" t="n">
        <v>0.0810355818219128</v>
      </c>
      <c r="E1050" s="19" t="n">
        <v>0.112348799425589</v>
      </c>
      <c r="F1050" s="19"/>
      <c r="G1050" s="19" t="n">
        <v>0</v>
      </c>
      <c r="H1050" s="19" t="n">
        <v>0.0547872228761268</v>
      </c>
      <c r="I1050" s="19" t="n">
        <v>0.0654124629111505</v>
      </c>
      <c r="J1050" s="19" t="n">
        <v>0.0299049744655978</v>
      </c>
      <c r="K1050" s="19" t="n">
        <v>0.16126912028292</v>
      </c>
      <c r="L1050" s="19" t="n">
        <v>0.179016076000674</v>
      </c>
      <c r="M1050" s="19"/>
      <c r="N1050" s="19" t="n">
        <v>0.165957357224953</v>
      </c>
      <c r="O1050" s="19" t="n">
        <v>0.0807460191723276</v>
      </c>
      <c r="P1050" s="19" t="n">
        <v>0.094098744521839</v>
      </c>
      <c r="Q1050" s="19" t="n">
        <v>0.127675309081677</v>
      </c>
      <c r="R1050" s="19" t="n">
        <v>0.0519866515750372</v>
      </c>
      <c r="S1050" s="19"/>
      <c r="T1050" s="19" t="n">
        <v>0</v>
      </c>
      <c r="U1050" s="19" t="n">
        <v>0.130469519390197</v>
      </c>
      <c r="V1050" s="19" t="n">
        <v>0.105551095613611</v>
      </c>
      <c r="W1050" s="19" t="n">
        <v>0.0658319326707519</v>
      </c>
      <c r="X1050" s="19"/>
      <c r="Y1050" s="19" t="n">
        <v>0.0814883220849391</v>
      </c>
      <c r="Z1050" s="19" t="n">
        <v>0.138058024346467</v>
      </c>
      <c r="AA1050" s="19" t="n">
        <v>0.173237377899035</v>
      </c>
      <c r="AB1050" s="19" t="n">
        <v>0</v>
      </c>
      <c r="AC1050" s="19" t="n">
        <v>0.0683022982145471</v>
      </c>
      <c r="AD1050" s="19" t="n">
        <v>0</v>
      </c>
      <c r="AE1050" s="19"/>
      <c r="AF1050" s="19" t="n">
        <v>0.0883224565353959</v>
      </c>
      <c r="AG1050" s="19"/>
      <c r="AH1050" s="19" t="n">
        <v>0.0891897693394965</v>
      </c>
      <c r="AI1050" s="19"/>
      <c r="AJ1050" s="19" t="n">
        <v>0.140597034985061</v>
      </c>
      <c r="AK1050" s="19" t="n">
        <v>0.0701331693056187</v>
      </c>
      <c r="AL1050" s="19" t="n">
        <v>0.121761242792333</v>
      </c>
    </row>
    <row r="1051">
      <c r="C1051" s="19"/>
      <c r="D1051" s="19"/>
      <c r="E1051" s="19"/>
      <c r="F1051" s="19"/>
      <c r="G1051" s="19"/>
      <c r="H1051" s="19"/>
      <c r="I1051" s="19"/>
      <c r="J1051" s="19"/>
      <c r="K1051" s="19"/>
      <c r="L1051" s="19"/>
      <c r="M1051" s="19"/>
      <c r="N1051" s="19"/>
      <c r="O1051" s="19"/>
      <c r="P1051" s="19"/>
      <c r="Q1051" s="19"/>
      <c r="R1051" s="19"/>
      <c r="S1051" s="19"/>
      <c r="T1051" s="19"/>
      <c r="U1051" s="19"/>
      <c r="V1051" s="19"/>
      <c r="W1051" s="19"/>
      <c r="X1051" s="19"/>
      <c r="Y1051" s="19"/>
      <c r="Z1051" s="19"/>
      <c r="AA1051" s="19"/>
      <c r="AB1051" s="19"/>
      <c r="AC1051" s="19"/>
      <c r="AD1051" s="19"/>
      <c r="AE1051" s="19"/>
      <c r="AF1051" s="19"/>
      <c r="AG1051" s="19"/>
      <c r="AH1051" s="19"/>
      <c r="AI1051" s="19"/>
      <c r="AJ1051" s="19"/>
      <c r="AK1051" s="19"/>
      <c r="AL1051" s="19"/>
    </row>
    <row r="1052">
      <c r="B1052" s="7" t="s">
        <v>422</v>
      </c>
      <c r="C1052" s="19"/>
      <c r="D1052" s="19"/>
      <c r="E1052" s="19"/>
      <c r="F1052" s="19"/>
      <c r="G1052" s="19"/>
      <c r="H1052" s="19"/>
      <c r="I1052" s="19"/>
      <c r="J1052" s="19"/>
      <c r="K1052" s="19"/>
      <c r="L1052" s="19"/>
      <c r="M1052" s="19"/>
      <c r="N1052" s="19"/>
      <c r="O1052" s="19"/>
      <c r="P1052" s="19"/>
      <c r="Q1052" s="19"/>
      <c r="R1052" s="19"/>
      <c r="S1052" s="19"/>
      <c r="T1052" s="19"/>
      <c r="U1052" s="19"/>
      <c r="V1052" s="19"/>
      <c r="W1052" s="19"/>
      <c r="X1052" s="19"/>
      <c r="Y1052" s="19"/>
      <c r="Z1052" s="19"/>
      <c r="AA1052" s="19"/>
      <c r="AB1052" s="19"/>
      <c r="AC1052" s="19"/>
      <c r="AD1052" s="19"/>
      <c r="AE1052" s="19"/>
      <c r="AF1052" s="19"/>
      <c r="AG1052" s="19"/>
      <c r="AH1052" s="19"/>
      <c r="AI1052" s="19"/>
      <c r="AJ1052" s="19"/>
      <c r="AK1052" s="19"/>
      <c r="AL1052" s="19"/>
    </row>
    <row r="1053">
      <c r="B1053" s="26" t="s">
        <v>347</v>
      </c>
      <c r="C1053" s="19"/>
      <c r="D1053" s="19"/>
      <c r="E1053" s="19"/>
      <c r="F1053" s="19"/>
      <c r="G1053" s="19"/>
      <c r="H1053" s="19"/>
      <c r="I1053" s="19"/>
      <c r="J1053" s="19"/>
      <c r="K1053" s="19"/>
      <c r="L1053" s="19"/>
      <c r="M1053" s="19"/>
      <c r="N1053" s="19"/>
      <c r="O1053" s="19"/>
      <c r="P1053" s="19"/>
      <c r="Q1053" s="19"/>
      <c r="R1053" s="19"/>
      <c r="S1053" s="19"/>
      <c r="T1053" s="19"/>
      <c r="U1053" s="19"/>
      <c r="V1053" s="19"/>
      <c r="W1053" s="19"/>
      <c r="X1053" s="19"/>
      <c r="Y1053" s="19"/>
      <c r="Z1053" s="19"/>
      <c r="AA1053" s="19"/>
      <c r="AB1053" s="19"/>
      <c r="AC1053" s="19"/>
      <c r="AD1053" s="19"/>
      <c r="AE1053" s="19"/>
      <c r="AF1053" s="19"/>
      <c r="AG1053" s="19"/>
      <c r="AH1053" s="19"/>
      <c r="AI1053" s="19"/>
      <c r="AJ1053" s="19"/>
      <c r="AK1053" s="19"/>
      <c r="AL1053" s="19"/>
    </row>
    <row r="1054">
      <c r="B1054" t="s">
        <v>421</v>
      </c>
      <c r="C1054" s="19" t="n">
        <v>0.410163967229538</v>
      </c>
      <c r="D1054" s="19" t="n">
        <v>0.448562051705679</v>
      </c>
      <c r="E1054" s="19" t="n">
        <v>0.370830721495622</v>
      </c>
      <c r="F1054" s="19"/>
      <c r="G1054" s="19" t="n">
        <v>0.407181377278264</v>
      </c>
      <c r="H1054" s="19" t="n">
        <v>0.477774434045439</v>
      </c>
      <c r="I1054" s="19" t="n">
        <v>0.584151526134798</v>
      </c>
      <c r="J1054" s="19" t="n">
        <v>0.46946243433483</v>
      </c>
      <c r="K1054" s="19" t="n">
        <v>0.114366039709899</v>
      </c>
      <c r="L1054" s="19" t="n">
        <v>0.301198630031015</v>
      </c>
      <c r="M1054" s="19"/>
      <c r="N1054" s="19" t="n">
        <v>0.27682797604247</v>
      </c>
      <c r="O1054" s="19" t="n">
        <v>0.479323005742485</v>
      </c>
      <c r="P1054" s="19" t="n">
        <v>0.407554345690808</v>
      </c>
      <c r="Q1054" s="19" t="n">
        <v>0.375950558605019</v>
      </c>
      <c r="R1054" s="19" t="n">
        <v>0.351653337871205</v>
      </c>
      <c r="S1054" s="19"/>
      <c r="T1054" s="19" t="n">
        <v>0.228724498373577</v>
      </c>
      <c r="U1054" s="19" t="n">
        <v>0.418335082747488</v>
      </c>
      <c r="V1054" s="19" t="n">
        <v>0.445921333011145</v>
      </c>
      <c r="W1054" s="19" t="n">
        <v>0.53830601106096</v>
      </c>
      <c r="X1054" s="19"/>
      <c r="Y1054" s="19" t="n">
        <v>0.568654610021939</v>
      </c>
      <c r="Z1054" s="19" t="n">
        <v>0.0147292817597118</v>
      </c>
      <c r="AA1054" s="19" t="n">
        <v>0.261882102048165</v>
      </c>
      <c r="AB1054" s="19" t="n">
        <v>0.403107497344978</v>
      </c>
      <c r="AC1054" s="19" t="n">
        <v>0.361839375994567</v>
      </c>
      <c r="AD1054" s="19" t="n">
        <v>0.413012635489299</v>
      </c>
      <c r="AE1054" s="19"/>
      <c r="AF1054" s="19" t="n">
        <v>0.424500088604384</v>
      </c>
      <c r="AG1054" s="19"/>
      <c r="AH1054" s="19" t="n">
        <v>0.422214886863009</v>
      </c>
      <c r="AI1054" s="19"/>
      <c r="AJ1054" s="19" t="n">
        <v>0.395792570368502</v>
      </c>
      <c r="AK1054" s="19" t="n">
        <v>0.406612607406567</v>
      </c>
      <c r="AL1054" s="19" t="n">
        <v>0.481897960595685</v>
      </c>
    </row>
    <row r="1055">
      <c r="B1055" t="s">
        <v>409</v>
      </c>
      <c r="C1055" s="19" t="n">
        <v>0.471934474425475</v>
      </c>
      <c r="D1055" s="19" t="n">
        <v>0.464615079374182</v>
      </c>
      <c r="E1055" s="19" t="n">
        <v>0.479432128751305</v>
      </c>
      <c r="F1055" s="19"/>
      <c r="G1055" s="19" t="n">
        <v>0.529056923403382</v>
      </c>
      <c r="H1055" s="19" t="n">
        <v>0.467669211302319</v>
      </c>
      <c r="I1055" s="19" t="n">
        <v>0.353528434510201</v>
      </c>
      <c r="J1055" s="19" t="n">
        <v>0.438340249480956</v>
      </c>
      <c r="K1055" s="19" t="n">
        <v>0.519960868381927</v>
      </c>
      <c r="L1055" s="19" t="n">
        <v>0.537062199980286</v>
      </c>
      <c r="M1055" s="19"/>
      <c r="N1055" s="19" t="n">
        <v>0.450497820160812</v>
      </c>
      <c r="O1055" s="19" t="n">
        <v>0.414608796273639</v>
      </c>
      <c r="P1055" s="19" t="n">
        <v>0.484222137535136</v>
      </c>
      <c r="Q1055" s="19" t="n">
        <v>0.492740102316994</v>
      </c>
      <c r="R1055" s="19" t="n">
        <v>0.543361220782715</v>
      </c>
      <c r="S1055" s="19"/>
      <c r="T1055" s="19" t="n">
        <v>0.601183404144507</v>
      </c>
      <c r="U1055" s="19" t="n">
        <v>0.42814663465679</v>
      </c>
      <c r="V1055" s="19" t="n">
        <v>0.518003620837451</v>
      </c>
      <c r="W1055" s="19" t="n">
        <v>0.379399717624478</v>
      </c>
      <c r="X1055" s="19"/>
      <c r="Y1055" s="19" t="n">
        <v>0.371749544129701</v>
      </c>
      <c r="Z1055" s="19" t="n">
        <v>0.70996659656911</v>
      </c>
      <c r="AA1055" s="19" t="n">
        <v>0.562631202835635</v>
      </c>
      <c r="AB1055" s="19" t="n">
        <v>0.534923177772971</v>
      </c>
      <c r="AC1055" s="19" t="n">
        <v>0.54500367979387</v>
      </c>
      <c r="AD1055" s="19" t="n">
        <v>0.41272653760413</v>
      </c>
      <c r="AE1055" s="19"/>
      <c r="AF1055" s="19" t="n">
        <v>0.44999148938614</v>
      </c>
      <c r="AG1055" s="19"/>
      <c r="AH1055" s="19" t="n">
        <v>0.470884560015491</v>
      </c>
      <c r="AI1055" s="19"/>
      <c r="AJ1055" s="19" t="n">
        <v>0.434026572988173</v>
      </c>
      <c r="AK1055" s="19" t="n">
        <v>0.497969920845785</v>
      </c>
      <c r="AL1055" s="19" t="n">
        <v>0.462147135954375</v>
      </c>
    </row>
    <row r="1056">
      <c r="B1056" t="s">
        <v>87</v>
      </c>
      <c r="C1056" s="19" t="n">
        <v>0.117901558344987</v>
      </c>
      <c r="D1056" s="19" t="n">
        <v>0.0868228689201387</v>
      </c>
      <c r="E1056" s="19" t="n">
        <v>0.149737149753074</v>
      </c>
      <c r="F1056" s="19"/>
      <c r="G1056" s="19" t="n">
        <v>0.0637616993183542</v>
      </c>
      <c r="H1056" s="19" t="n">
        <v>0.0545563546522414</v>
      </c>
      <c r="I1056" s="19" t="n">
        <v>0.0623200393550008</v>
      </c>
      <c r="J1056" s="19" t="n">
        <v>0.0921973161842142</v>
      </c>
      <c r="K1056" s="19" t="n">
        <v>0.365673091908174</v>
      </c>
      <c r="L1056" s="19" t="n">
        <v>0.161739169988699</v>
      </c>
      <c r="M1056" s="19"/>
      <c r="N1056" s="19" t="n">
        <v>0.272674203796718</v>
      </c>
      <c r="O1056" s="19" t="n">
        <v>0.106068197983876</v>
      </c>
      <c r="P1056" s="19" t="n">
        <v>0.108223516774056</v>
      </c>
      <c r="Q1056" s="19" t="n">
        <v>0.131309339077988</v>
      </c>
      <c r="R1056" s="19" t="n">
        <v>0.104985441346079</v>
      </c>
      <c r="S1056" s="19"/>
      <c r="T1056" s="19" t="n">
        <v>0.170092097481917</v>
      </c>
      <c r="U1056" s="19" t="n">
        <v>0.153518282595723</v>
      </c>
      <c r="V1056" s="19" t="n">
        <v>0.0360750461514048</v>
      </c>
      <c r="W1056" s="19" t="n">
        <v>0.082294271314562</v>
      </c>
      <c r="X1056" s="19"/>
      <c r="Y1056" s="19" t="n">
        <v>0.0595958458483595</v>
      </c>
      <c r="Z1056" s="19" t="n">
        <v>0.275304121671179</v>
      </c>
      <c r="AA1056" s="19" t="n">
        <v>0.1754866951162</v>
      </c>
      <c r="AB1056" s="19" t="n">
        <v>0.0619693248820509</v>
      </c>
      <c r="AC1056" s="19" t="n">
        <v>0.0931569442115626</v>
      </c>
      <c r="AD1056" s="19" t="n">
        <v>0.17426082690657</v>
      </c>
      <c r="AE1056" s="19"/>
      <c r="AF1056" s="19" t="n">
        <v>0.125508422009476</v>
      </c>
      <c r="AG1056" s="19"/>
      <c r="AH1056" s="19" t="n">
        <v>0.1069005531215</v>
      </c>
      <c r="AI1056" s="19"/>
      <c r="AJ1056" s="19" t="n">
        <v>0.170180856643325</v>
      </c>
      <c r="AK1056" s="19" t="n">
        <v>0.0954174717476485</v>
      </c>
      <c r="AL1056" s="19" t="n">
        <v>0.0559549034499396</v>
      </c>
    </row>
    <row r="1057">
      <c r="C1057" s="19"/>
      <c r="D1057" s="19"/>
      <c r="E1057" s="19"/>
      <c r="F1057" s="19"/>
      <c r="G1057" s="19"/>
      <c r="H1057" s="19"/>
      <c r="I1057" s="19"/>
      <c r="J1057" s="19"/>
      <c r="K1057" s="19"/>
      <c r="L1057" s="19"/>
      <c r="M1057" s="19"/>
      <c r="N1057" s="19"/>
      <c r="O1057" s="19"/>
      <c r="P1057" s="19"/>
      <c r="Q1057" s="19"/>
      <c r="R1057" s="19"/>
      <c r="S1057" s="19"/>
      <c r="T1057" s="19"/>
      <c r="U1057" s="19"/>
      <c r="V1057" s="19"/>
      <c r="W1057" s="19"/>
      <c r="X1057" s="19"/>
      <c r="Y1057" s="19"/>
      <c r="Z1057" s="19"/>
      <c r="AA1057" s="19"/>
      <c r="AB1057" s="19"/>
      <c r="AC1057" s="19"/>
      <c r="AD1057" s="19"/>
      <c r="AE1057" s="19"/>
      <c r="AF1057" s="19"/>
      <c r="AG1057" s="19"/>
      <c r="AH1057" s="19"/>
      <c r="AI1057" s="19"/>
      <c r="AJ1057" s="19"/>
      <c r="AK1057" s="19"/>
      <c r="AL1057" s="19"/>
    </row>
    <row r="1058">
      <c r="B1058" s="7" t="s">
        <v>424</v>
      </c>
      <c r="C1058" s="19"/>
      <c r="D1058" s="19"/>
      <c r="E1058" s="19"/>
      <c r="F1058" s="19"/>
      <c r="G1058" s="19"/>
      <c r="H1058" s="19"/>
      <c r="I1058" s="19"/>
      <c r="J1058" s="19"/>
      <c r="K1058" s="19"/>
      <c r="L1058" s="19"/>
      <c r="M1058" s="19"/>
      <c r="N1058" s="19"/>
      <c r="O1058" s="19"/>
      <c r="P1058" s="19"/>
      <c r="Q1058" s="19"/>
      <c r="R1058" s="19"/>
      <c r="S1058" s="19"/>
      <c r="T1058" s="19"/>
      <c r="U1058" s="19"/>
      <c r="V1058" s="19"/>
      <c r="W1058" s="19"/>
      <c r="X1058" s="19"/>
      <c r="Y1058" s="19"/>
      <c r="Z1058" s="19"/>
      <c r="AA1058" s="19"/>
      <c r="AB1058" s="19"/>
      <c r="AC1058" s="19"/>
      <c r="AD1058" s="19"/>
      <c r="AE1058" s="19"/>
      <c r="AF1058" s="19"/>
      <c r="AG1058" s="19"/>
      <c r="AH1058" s="19"/>
      <c r="AI1058" s="19"/>
      <c r="AJ1058" s="19"/>
      <c r="AK1058" s="19"/>
      <c r="AL1058" s="19"/>
    </row>
    <row r="1059">
      <c r="B1059" s="26" t="s">
        <v>347</v>
      </c>
      <c r="C1059" s="19"/>
      <c r="D1059" s="19"/>
      <c r="E1059" s="19"/>
      <c r="F1059" s="19"/>
      <c r="G1059" s="19"/>
      <c r="H1059" s="19"/>
      <c r="I1059" s="19"/>
      <c r="J1059" s="19"/>
      <c r="K1059" s="19"/>
      <c r="L1059" s="19"/>
      <c r="M1059" s="19"/>
      <c r="N1059" s="19"/>
      <c r="O1059" s="19"/>
      <c r="P1059" s="19"/>
      <c r="Q1059" s="19"/>
      <c r="R1059" s="19"/>
      <c r="S1059" s="19"/>
      <c r="T1059" s="19"/>
      <c r="U1059" s="19"/>
      <c r="V1059" s="19"/>
      <c r="W1059" s="19"/>
      <c r="X1059" s="19"/>
      <c r="Y1059" s="19"/>
      <c r="Z1059" s="19"/>
      <c r="AA1059" s="19"/>
      <c r="AB1059" s="19"/>
      <c r="AC1059" s="19"/>
      <c r="AD1059" s="19"/>
      <c r="AE1059" s="19"/>
      <c r="AF1059" s="19"/>
      <c r="AG1059" s="19"/>
      <c r="AH1059" s="19"/>
      <c r="AI1059" s="19"/>
      <c r="AJ1059" s="19"/>
      <c r="AK1059" s="19"/>
      <c r="AL1059" s="19"/>
    </row>
    <row r="1060">
      <c r="B1060" t="s">
        <v>423</v>
      </c>
      <c r="C1060" s="19" t="n">
        <v>0.408532072120221</v>
      </c>
      <c r="D1060" s="19" t="n">
        <v>0.411382032669959</v>
      </c>
      <c r="E1060" s="19" t="n">
        <v>0.39691524755315</v>
      </c>
      <c r="F1060" s="19"/>
      <c r="G1060" s="19" t="n">
        <v>0.697876334774889</v>
      </c>
      <c r="H1060" s="19" t="n">
        <v>0.373768537118165</v>
      </c>
      <c r="I1060" s="19" t="n">
        <v>0.556054433771062</v>
      </c>
      <c r="J1060" s="19" t="n">
        <v>0.455944616180061</v>
      </c>
      <c r="K1060" s="19" t="n">
        <v>0.324184445353808</v>
      </c>
      <c r="L1060" s="19" t="n">
        <v>0.25558722576504</v>
      </c>
      <c r="M1060" s="19"/>
      <c r="N1060" s="19" t="n">
        <v>0.375012531664182</v>
      </c>
      <c r="O1060" s="19" t="n">
        <v>0.42790479202223</v>
      </c>
      <c r="P1060" s="19" t="n">
        <v>0.368830238700836</v>
      </c>
      <c r="Q1060" s="19" t="n">
        <v>0.379144987430098</v>
      </c>
      <c r="R1060" s="19" t="n">
        <v>0.484552934965658</v>
      </c>
      <c r="S1060" s="19"/>
      <c r="T1060" s="19" t="n">
        <v>0.42591652419296</v>
      </c>
      <c r="U1060" s="19" t="n">
        <v>0.460989296221203</v>
      </c>
      <c r="V1060" s="19" t="n">
        <v>0.377587622432082</v>
      </c>
      <c r="W1060" s="19" t="n">
        <v>0.521039181028378</v>
      </c>
      <c r="X1060" s="19"/>
      <c r="Y1060" s="19" t="n">
        <v>0.499835854949826</v>
      </c>
      <c r="Z1060" s="19" t="n">
        <v>0.467386911424225</v>
      </c>
      <c r="AA1060" s="19" t="n">
        <v>0.30344774755799</v>
      </c>
      <c r="AB1060" s="19" t="n">
        <v>0.315986059529748</v>
      </c>
      <c r="AC1060" s="19" t="n">
        <v>0.626661331470052</v>
      </c>
      <c r="AD1060" s="19" t="n">
        <v>0</v>
      </c>
      <c r="AE1060" s="19"/>
      <c r="AF1060" s="19" t="n">
        <v>0.339286864894265</v>
      </c>
      <c r="AG1060" s="19"/>
      <c r="AH1060" s="19" t="n">
        <v>0.402552328403815</v>
      </c>
      <c r="AI1060" s="19"/>
      <c r="AJ1060" s="19" t="n">
        <v>0.432916464861517</v>
      </c>
      <c r="AK1060" s="19" t="n">
        <v>0.382074336385333</v>
      </c>
      <c r="AL1060" s="19" t="n">
        <v>0.482792998640792</v>
      </c>
    </row>
    <row r="1061">
      <c r="B1061" t="s">
        <v>409</v>
      </c>
      <c r="C1061" s="19" t="n">
        <v>0.526472634187775</v>
      </c>
      <c r="D1061" s="19" t="n">
        <v>0.551800570460577</v>
      </c>
      <c r="E1061" s="19" t="n">
        <v>0.498522547469978</v>
      </c>
      <c r="F1061" s="19"/>
      <c r="G1061" s="19" t="n">
        <v>0.260569772554041</v>
      </c>
      <c r="H1061" s="19" t="n">
        <v>0.601962808987411</v>
      </c>
      <c r="I1061" s="19" t="n">
        <v>0.355069729015471</v>
      </c>
      <c r="J1061" s="19" t="n">
        <v>0.529146009656026</v>
      </c>
      <c r="K1061" s="19" t="n">
        <v>0.64907127113559</v>
      </c>
      <c r="L1061" s="19" t="n">
        <v>0.593505158182766</v>
      </c>
      <c r="M1061" s="19"/>
      <c r="N1061" s="19" t="n">
        <v>0.624987468335818</v>
      </c>
      <c r="O1061" s="19" t="n">
        <v>0.490061035843886</v>
      </c>
      <c r="P1061" s="19" t="n">
        <v>0.594420020517493</v>
      </c>
      <c r="Q1061" s="19" t="n">
        <v>0.548641090370832</v>
      </c>
      <c r="R1061" s="19" t="n">
        <v>0.418988380260732</v>
      </c>
      <c r="S1061" s="19"/>
      <c r="T1061" s="19" t="n">
        <v>0.549042997022833</v>
      </c>
      <c r="U1061" s="19" t="n">
        <v>0.539010703778797</v>
      </c>
      <c r="V1061" s="19" t="n">
        <v>0.525886169959494</v>
      </c>
      <c r="W1061" s="19" t="n">
        <v>0.449736854182884</v>
      </c>
      <c r="X1061" s="19"/>
      <c r="Y1061" s="19" t="n">
        <v>0.454700534326061</v>
      </c>
      <c r="Z1061" s="19" t="n">
        <v>0.432258380681085</v>
      </c>
      <c r="AA1061" s="19" t="n">
        <v>0.597895353226881</v>
      </c>
      <c r="AB1061" s="19" t="n">
        <v>0.638081201543817</v>
      </c>
      <c r="AC1061" s="19" t="n">
        <v>0.309057718125101</v>
      </c>
      <c r="AD1061" s="19" t="n">
        <v>1</v>
      </c>
      <c r="AE1061" s="19"/>
      <c r="AF1061" s="19" t="n">
        <v>0.624913301226061</v>
      </c>
      <c r="AG1061" s="19"/>
      <c r="AH1061" s="19" t="n">
        <v>0.530322424566976</v>
      </c>
      <c r="AI1061" s="19"/>
      <c r="AJ1061" s="19" t="n">
        <v>0.460172064428315</v>
      </c>
      <c r="AK1061" s="19" t="n">
        <v>0.571224309861265</v>
      </c>
      <c r="AL1061" s="19" t="n">
        <v>0.462703724083372</v>
      </c>
    </row>
    <row r="1062">
      <c r="B1062" t="s">
        <v>87</v>
      </c>
      <c r="C1062" s="19" t="n">
        <v>0.0649952936920044</v>
      </c>
      <c r="D1062" s="19" t="n">
        <v>0.0368173968694637</v>
      </c>
      <c r="E1062" s="19" t="n">
        <v>0.104562204976872</v>
      </c>
      <c r="F1062" s="19"/>
      <c r="G1062" s="19" t="n">
        <v>0.0415538926710697</v>
      </c>
      <c r="H1062" s="19" t="n">
        <v>0.0242686538944241</v>
      </c>
      <c r="I1062" s="19" t="n">
        <v>0.0888758372134669</v>
      </c>
      <c r="J1062" s="19" t="n">
        <v>0.0149093741639132</v>
      </c>
      <c r="K1062" s="19" t="n">
        <v>0.0267442835106019</v>
      </c>
      <c r="L1062" s="19" t="n">
        <v>0.150907616052195</v>
      </c>
      <c r="M1062" s="19"/>
      <c r="N1062" s="19" t="n">
        <v>0</v>
      </c>
      <c r="O1062" s="19" t="n">
        <v>0.0820341721338842</v>
      </c>
      <c r="P1062" s="19" t="n">
        <v>0.0367497407816714</v>
      </c>
      <c r="Q1062" s="19" t="n">
        <v>0.0722139221990703</v>
      </c>
      <c r="R1062" s="19" t="n">
        <v>0.0964586847736098</v>
      </c>
      <c r="S1062" s="19"/>
      <c r="T1062" s="19" t="n">
        <v>0.025040478784207</v>
      </c>
      <c r="U1062" s="19" t="n">
        <v>0</v>
      </c>
      <c r="V1062" s="19" t="n">
        <v>0.0965262076084241</v>
      </c>
      <c r="W1062" s="19" t="n">
        <v>0.0292239647887385</v>
      </c>
      <c r="X1062" s="19"/>
      <c r="Y1062" s="19" t="n">
        <v>0.0454636107241134</v>
      </c>
      <c r="Z1062" s="19" t="n">
        <v>0.100354707894689</v>
      </c>
      <c r="AA1062" s="19" t="n">
        <v>0.0986568992151288</v>
      </c>
      <c r="AB1062" s="19" t="n">
        <v>0.0459327389264343</v>
      </c>
      <c r="AC1062" s="19" t="n">
        <v>0.0642809504048475</v>
      </c>
      <c r="AD1062" s="19" t="n">
        <v>0</v>
      </c>
      <c r="AE1062" s="19"/>
      <c r="AF1062" s="19" t="n">
        <v>0.0357998338796746</v>
      </c>
      <c r="AG1062" s="19"/>
      <c r="AH1062" s="19" t="n">
        <v>0.0671252470292099</v>
      </c>
      <c r="AI1062" s="19"/>
      <c r="AJ1062" s="19" t="n">
        <v>0.106911470710168</v>
      </c>
      <c r="AK1062" s="19" t="n">
        <v>0.0467013537534021</v>
      </c>
      <c r="AL1062" s="19" t="n">
        <v>0.0545032772758351</v>
      </c>
    </row>
    <row r="1063">
      <c r="C1063" s="19"/>
      <c r="D1063" s="19"/>
      <c r="E1063" s="19"/>
      <c r="F1063" s="19"/>
      <c r="G1063" s="19"/>
      <c r="H1063" s="19"/>
      <c r="I1063" s="19"/>
      <c r="J1063" s="19"/>
      <c r="K1063" s="19"/>
      <c r="L1063" s="19"/>
      <c r="M1063" s="19"/>
      <c r="N1063" s="19"/>
      <c r="O1063" s="19"/>
      <c r="P1063" s="19"/>
      <c r="Q1063" s="19"/>
      <c r="R1063" s="19"/>
      <c r="S1063" s="19"/>
      <c r="T1063" s="19"/>
      <c r="U1063" s="19"/>
      <c r="V1063" s="19"/>
      <c r="W1063" s="19"/>
      <c r="X1063" s="19"/>
      <c r="Y1063" s="19"/>
      <c r="Z1063" s="19"/>
      <c r="AA1063" s="19"/>
      <c r="AB1063" s="19"/>
      <c r="AC1063" s="19"/>
      <c r="AD1063" s="19"/>
      <c r="AE1063" s="19"/>
      <c r="AF1063" s="19"/>
      <c r="AG1063" s="19"/>
      <c r="AH1063" s="19"/>
      <c r="AI1063" s="19"/>
      <c r="AJ1063" s="19"/>
      <c r="AK1063" s="19"/>
      <c r="AL1063" s="19"/>
    </row>
    <row r="1064">
      <c r="B1064" s="7" t="s">
        <v>426</v>
      </c>
      <c r="C1064" s="19"/>
      <c r="D1064" s="19"/>
      <c r="E1064" s="19"/>
      <c r="F1064" s="19"/>
      <c r="G1064" s="19"/>
      <c r="H1064" s="19"/>
      <c r="I1064" s="19"/>
      <c r="J1064" s="19"/>
      <c r="K1064" s="19"/>
      <c r="L1064" s="19"/>
      <c r="M1064" s="19"/>
      <c r="N1064" s="19"/>
      <c r="O1064" s="19"/>
      <c r="P1064" s="19"/>
      <c r="Q1064" s="19"/>
      <c r="R1064" s="19"/>
      <c r="S1064" s="19"/>
      <c r="T1064" s="19"/>
      <c r="U1064" s="19"/>
      <c r="V1064" s="19"/>
      <c r="W1064" s="19"/>
      <c r="X1064" s="19"/>
      <c r="Y1064" s="19"/>
      <c r="Z1064" s="19"/>
      <c r="AA1064" s="19"/>
      <c r="AB1064" s="19"/>
      <c r="AC1064" s="19"/>
      <c r="AD1064" s="19"/>
      <c r="AE1064" s="19"/>
      <c r="AF1064" s="19"/>
      <c r="AG1064" s="19"/>
      <c r="AH1064" s="19"/>
      <c r="AI1064" s="19"/>
      <c r="AJ1064" s="19"/>
      <c r="AK1064" s="19"/>
      <c r="AL1064" s="19"/>
    </row>
    <row r="1065">
      <c r="B1065" s="26" t="s">
        <v>347</v>
      </c>
      <c r="C1065" s="19"/>
      <c r="D1065" s="19"/>
      <c r="E1065" s="19"/>
      <c r="F1065" s="19"/>
      <c r="G1065" s="19"/>
      <c r="H1065" s="19"/>
      <c r="I1065" s="19"/>
      <c r="J1065" s="19"/>
      <c r="K1065" s="19"/>
      <c r="L1065" s="19"/>
      <c r="M1065" s="19"/>
      <c r="N1065" s="19"/>
      <c r="O1065" s="19"/>
      <c r="P1065" s="19"/>
      <c r="Q1065" s="19"/>
      <c r="R1065" s="19"/>
      <c r="S1065" s="19"/>
      <c r="T1065" s="19"/>
      <c r="U1065" s="19"/>
      <c r="V1065" s="19"/>
      <c r="W1065" s="19"/>
      <c r="X1065" s="19"/>
      <c r="Y1065" s="19"/>
      <c r="Z1065" s="19"/>
      <c r="AA1065" s="19"/>
      <c r="AB1065" s="19"/>
      <c r="AC1065" s="19"/>
      <c r="AD1065" s="19"/>
      <c r="AE1065" s="19"/>
      <c r="AF1065" s="19"/>
      <c r="AG1065" s="19"/>
      <c r="AH1065" s="19"/>
      <c r="AI1065" s="19"/>
      <c r="AJ1065" s="19"/>
      <c r="AK1065" s="19"/>
      <c r="AL1065" s="19"/>
    </row>
    <row r="1066">
      <c r="B1066" t="s">
        <v>425</v>
      </c>
      <c r="C1066" s="19" t="n">
        <v>0.474996409046673</v>
      </c>
      <c r="D1066" s="19" t="n">
        <v>0.489974156282578</v>
      </c>
      <c r="E1066" s="19" t="n">
        <v>0.462733743988663</v>
      </c>
      <c r="F1066" s="19"/>
      <c r="G1066" s="19" t="n">
        <v>0.411035965484296</v>
      </c>
      <c r="H1066" s="19" t="n">
        <v>0.456708383704521</v>
      </c>
      <c r="I1066" s="19" t="n">
        <v>0.604638082511193</v>
      </c>
      <c r="J1066" s="19" t="n">
        <v>0.46300008119138</v>
      </c>
      <c r="K1066" s="19" t="n">
        <v>0.528504824066386</v>
      </c>
      <c r="L1066" s="19" t="n">
        <v>0.393912037789518</v>
      </c>
      <c r="M1066" s="19"/>
      <c r="N1066" s="19" t="n">
        <v>0.34856521379527</v>
      </c>
      <c r="O1066" s="19" t="n">
        <v>0.517876280766876</v>
      </c>
      <c r="P1066" s="19" t="n">
        <v>0.460572294641278</v>
      </c>
      <c r="Q1066" s="19" t="n">
        <v>0.505110866804914</v>
      </c>
      <c r="R1066" s="19" t="n">
        <v>0.46861639366052</v>
      </c>
      <c r="S1066" s="19"/>
      <c r="T1066" s="19" t="n">
        <v>0.330235595798898</v>
      </c>
      <c r="U1066" s="19" t="n">
        <v>0.42411565249906</v>
      </c>
      <c r="V1066" s="19" t="n">
        <v>0.572051747018299</v>
      </c>
      <c r="W1066" s="19" t="n">
        <v>0.563415884506838</v>
      </c>
      <c r="X1066" s="19"/>
      <c r="Y1066" s="19" t="n">
        <v>0.495337093539225</v>
      </c>
      <c r="Z1066" s="19" t="n">
        <v>0.569540595312664</v>
      </c>
      <c r="AA1066" s="19" t="n">
        <v>0.438336428516051</v>
      </c>
      <c r="AB1066" s="19" t="n">
        <v>0.513777694884151</v>
      </c>
      <c r="AC1066" s="19" t="n">
        <v>0.344873691405446</v>
      </c>
      <c r="AD1066" s="19" t="n">
        <v>0.549769342572991</v>
      </c>
      <c r="AE1066" s="19"/>
      <c r="AF1066" s="19" t="n">
        <v>0.541674345197879</v>
      </c>
      <c r="AG1066" s="19"/>
      <c r="AH1066" s="19" t="n">
        <v>0.49279644523993</v>
      </c>
      <c r="AI1066" s="19"/>
      <c r="AJ1066" s="19" t="n">
        <v>0.447293292991254</v>
      </c>
      <c r="AK1066" s="19" t="n">
        <v>0.481212590695037</v>
      </c>
      <c r="AL1066" s="19" t="n">
        <v>0.531762997917739</v>
      </c>
    </row>
    <row r="1067">
      <c r="B1067" t="s">
        <v>409</v>
      </c>
      <c r="C1067" s="19" t="n">
        <v>0.418719278690519</v>
      </c>
      <c r="D1067" s="19" t="n">
        <v>0.445119874838857</v>
      </c>
      <c r="E1067" s="19" t="n">
        <v>0.39710443482917</v>
      </c>
      <c r="F1067" s="19"/>
      <c r="G1067" s="19" t="n">
        <v>0.529256098177902</v>
      </c>
      <c r="H1067" s="19" t="n">
        <v>0.496467991097673</v>
      </c>
      <c r="I1067" s="19" t="n">
        <v>0.339168788918155</v>
      </c>
      <c r="J1067" s="19" t="n">
        <v>0.413181128145659</v>
      </c>
      <c r="K1067" s="19" t="n">
        <v>0.303776432145759</v>
      </c>
      <c r="L1067" s="19" t="n">
        <v>0.458147166245745</v>
      </c>
      <c r="M1067" s="19"/>
      <c r="N1067" s="19" t="n">
        <v>0.580585944577204</v>
      </c>
      <c r="O1067" s="19" t="n">
        <v>0.38407572008377</v>
      </c>
      <c r="P1067" s="19" t="n">
        <v>0.359651371030494</v>
      </c>
      <c r="Q1067" s="19" t="n">
        <v>0.376479417126422</v>
      </c>
      <c r="R1067" s="19" t="n">
        <v>0.467292482996648</v>
      </c>
      <c r="S1067" s="19"/>
      <c r="T1067" s="19" t="n">
        <v>0.423880390661412</v>
      </c>
      <c r="U1067" s="19" t="n">
        <v>0.47967094317378</v>
      </c>
      <c r="V1067" s="19" t="n">
        <v>0.367778022973798</v>
      </c>
      <c r="W1067" s="19" t="n">
        <v>0.403072695480113</v>
      </c>
      <c r="X1067" s="19"/>
      <c r="Y1067" s="19" t="n">
        <v>0.39993197072856</v>
      </c>
      <c r="Z1067" s="19" t="n">
        <v>0.430459404687336</v>
      </c>
      <c r="AA1067" s="19" t="n">
        <v>0.445096818981277</v>
      </c>
      <c r="AB1067" s="19" t="n">
        <v>0.312431635780507</v>
      </c>
      <c r="AC1067" s="19" t="n">
        <v>0.57177176780549</v>
      </c>
      <c r="AD1067" s="19" t="n">
        <v>0.370933934148441</v>
      </c>
      <c r="AE1067" s="19"/>
      <c r="AF1067" s="19" t="n">
        <v>0.385796316409674</v>
      </c>
      <c r="AG1067" s="19"/>
      <c r="AH1067" s="19" t="n">
        <v>0.414673811552348</v>
      </c>
      <c r="AI1067" s="19"/>
      <c r="AJ1067" s="19" t="n">
        <v>0.4208257363007</v>
      </c>
      <c r="AK1067" s="19" t="n">
        <v>0.427201657366669</v>
      </c>
      <c r="AL1067" s="19" t="n">
        <v>0.358391441571326</v>
      </c>
    </row>
    <row r="1068">
      <c r="B1068" t="s">
        <v>87</v>
      </c>
      <c r="C1068" s="19" t="n">
        <v>0.106284312262809</v>
      </c>
      <c r="D1068" s="19" t="n">
        <v>0.0649059688785651</v>
      </c>
      <c r="E1068" s="19" t="n">
        <v>0.140161821182167</v>
      </c>
      <c r="F1068" s="19"/>
      <c r="G1068" s="19" t="n">
        <v>0.0597079363378025</v>
      </c>
      <c r="H1068" s="19" t="n">
        <v>0.0468236251978053</v>
      </c>
      <c r="I1068" s="19" t="n">
        <v>0.0561931285706518</v>
      </c>
      <c r="J1068" s="19" t="n">
        <v>0.123818790662961</v>
      </c>
      <c r="K1068" s="19" t="n">
        <v>0.167718743787855</v>
      </c>
      <c r="L1068" s="19" t="n">
        <v>0.147940795964737</v>
      </c>
      <c r="M1068" s="19"/>
      <c r="N1068" s="19" t="n">
        <v>0.0708488416275252</v>
      </c>
      <c r="O1068" s="19" t="n">
        <v>0.0980479991493536</v>
      </c>
      <c r="P1068" s="19" t="n">
        <v>0.179776334328228</v>
      </c>
      <c r="Q1068" s="19" t="n">
        <v>0.118409716068664</v>
      </c>
      <c r="R1068" s="19" t="n">
        <v>0.0640911233428317</v>
      </c>
      <c r="S1068" s="19"/>
      <c r="T1068" s="19" t="n">
        <v>0.245884013539689</v>
      </c>
      <c r="U1068" s="19" t="n">
        <v>0.0962134043271593</v>
      </c>
      <c r="V1068" s="19" t="n">
        <v>0.0601702300079023</v>
      </c>
      <c r="W1068" s="19" t="n">
        <v>0.0335114200130487</v>
      </c>
      <c r="X1068" s="19"/>
      <c r="Y1068" s="19" t="n">
        <v>0.104730935732215</v>
      </c>
      <c r="Z1068" s="19" t="n">
        <v>0</v>
      </c>
      <c r="AA1068" s="19" t="n">
        <v>0.116566752502672</v>
      </c>
      <c r="AB1068" s="19" t="n">
        <v>0.173790669335342</v>
      </c>
      <c r="AC1068" s="19" t="n">
        <v>0.0833545407890647</v>
      </c>
      <c r="AD1068" s="19" t="n">
        <v>0.0792967232785673</v>
      </c>
      <c r="AE1068" s="19"/>
      <c r="AF1068" s="19" t="n">
        <v>0.0725293383924467</v>
      </c>
      <c r="AG1068" s="19"/>
      <c r="AH1068" s="19" t="n">
        <v>0.092529743207722</v>
      </c>
      <c r="AI1068" s="19"/>
      <c r="AJ1068" s="19" t="n">
        <v>0.131880970708046</v>
      </c>
      <c r="AK1068" s="19" t="n">
        <v>0.0915857519382945</v>
      </c>
      <c r="AL1068" s="19" t="n">
        <v>0.109845560510936</v>
      </c>
    </row>
    <row r="1069">
      <c r="C1069" s="19"/>
      <c r="D1069" s="19"/>
      <c r="E1069" s="19"/>
      <c r="F1069" s="19"/>
      <c r="G1069" s="19"/>
      <c r="H1069" s="19"/>
      <c r="I1069" s="19"/>
      <c r="J1069" s="19"/>
      <c r="K1069" s="19"/>
      <c r="L1069" s="19"/>
      <c r="M1069" s="19"/>
      <c r="N1069" s="19"/>
      <c r="O1069" s="19"/>
      <c r="P1069" s="19"/>
      <c r="Q1069" s="19"/>
      <c r="R1069" s="19"/>
      <c r="S1069" s="19"/>
      <c r="T1069" s="19"/>
      <c r="U1069" s="19"/>
      <c r="V1069" s="19"/>
      <c r="W1069" s="19"/>
      <c r="X1069" s="19"/>
      <c r="Y1069" s="19"/>
      <c r="Z1069" s="19"/>
      <c r="AA1069" s="19"/>
      <c r="AB1069" s="19"/>
      <c r="AC1069" s="19"/>
      <c r="AD1069" s="19"/>
      <c r="AE1069" s="19"/>
      <c r="AF1069" s="19"/>
      <c r="AG1069" s="19"/>
      <c r="AH1069" s="19"/>
      <c r="AI1069" s="19"/>
      <c r="AJ1069" s="19"/>
      <c r="AK1069" s="19"/>
      <c r="AL1069" s="19"/>
    </row>
    <row r="1070">
      <c r="B1070" s="7" t="s">
        <v>428</v>
      </c>
      <c r="C1070" s="19"/>
      <c r="D1070" s="19"/>
      <c r="E1070" s="19"/>
      <c r="F1070" s="19"/>
      <c r="G1070" s="19"/>
      <c r="H1070" s="19"/>
      <c r="I1070" s="19"/>
      <c r="J1070" s="19"/>
      <c r="K1070" s="19"/>
      <c r="L1070" s="19"/>
      <c r="M1070" s="19"/>
      <c r="N1070" s="19"/>
      <c r="O1070" s="19"/>
      <c r="P1070" s="19"/>
      <c r="Q1070" s="19"/>
      <c r="R1070" s="19"/>
      <c r="S1070" s="19"/>
      <c r="T1070" s="19"/>
      <c r="U1070" s="19"/>
      <c r="V1070" s="19"/>
      <c r="W1070" s="19"/>
      <c r="X1070" s="19"/>
      <c r="Y1070" s="19"/>
      <c r="Z1070" s="19"/>
      <c r="AA1070" s="19"/>
      <c r="AB1070" s="19"/>
      <c r="AC1070" s="19"/>
      <c r="AD1070" s="19"/>
      <c r="AE1070" s="19"/>
      <c r="AF1070" s="19"/>
      <c r="AG1070" s="19"/>
      <c r="AH1070" s="19"/>
      <c r="AI1070" s="19"/>
      <c r="AJ1070" s="19"/>
      <c r="AK1070" s="19"/>
      <c r="AL1070" s="19"/>
    </row>
    <row r="1071">
      <c r="B1071" s="26" t="s">
        <v>347</v>
      </c>
      <c r="C1071" s="19"/>
      <c r="D1071" s="19"/>
      <c r="E1071" s="19"/>
      <c r="F1071" s="19"/>
      <c r="G1071" s="19"/>
      <c r="H1071" s="19"/>
      <c r="I1071" s="19"/>
      <c r="J1071" s="19"/>
      <c r="K1071" s="19"/>
      <c r="L1071" s="19"/>
      <c r="M1071" s="19"/>
      <c r="N1071" s="19"/>
      <c r="O1071" s="19"/>
      <c r="P1071" s="19"/>
      <c r="Q1071" s="19"/>
      <c r="R1071" s="19"/>
      <c r="S1071" s="19"/>
      <c r="T1071" s="19"/>
      <c r="U1071" s="19"/>
      <c r="V1071" s="19"/>
      <c r="W1071" s="19"/>
      <c r="X1071" s="19"/>
      <c r="Y1071" s="19"/>
      <c r="Z1071" s="19"/>
      <c r="AA1071" s="19"/>
      <c r="AB1071" s="19"/>
      <c r="AC1071" s="19"/>
      <c r="AD1071" s="19"/>
      <c r="AE1071" s="19"/>
      <c r="AF1071" s="19"/>
      <c r="AG1071" s="19"/>
      <c r="AH1071" s="19"/>
      <c r="AI1071" s="19"/>
      <c r="AJ1071" s="19"/>
      <c r="AK1071" s="19"/>
      <c r="AL1071" s="19"/>
    </row>
    <row r="1072">
      <c r="B1072" t="s">
        <v>427</v>
      </c>
      <c r="C1072" s="19" t="n">
        <v>0.537631894436727</v>
      </c>
      <c r="D1072" s="19" t="n">
        <v>0.555556070971704</v>
      </c>
      <c r="E1072" s="19" t="n">
        <v>0.521965607223842</v>
      </c>
      <c r="F1072" s="19"/>
      <c r="G1072" s="19" t="n">
        <v>0.549276885732893</v>
      </c>
      <c r="H1072" s="19" t="n">
        <v>0.646107262576109</v>
      </c>
      <c r="I1072" s="19" t="n">
        <v>0.52430505905698</v>
      </c>
      <c r="J1072" s="19" t="n">
        <v>0.542712547568526</v>
      </c>
      <c r="K1072" s="19" t="n">
        <v>0.52082624888152</v>
      </c>
      <c r="L1072" s="19" t="n">
        <v>0.463442692519918</v>
      </c>
      <c r="M1072" s="19"/>
      <c r="N1072" s="19" t="n">
        <v>0.561930975312945</v>
      </c>
      <c r="O1072" s="19" t="n">
        <v>0.510415592003308</v>
      </c>
      <c r="P1072" s="19" t="n">
        <v>0.423295620005284</v>
      </c>
      <c r="Q1072" s="19" t="n">
        <v>0.703101504485845</v>
      </c>
      <c r="R1072" s="19" t="n">
        <v>0.590162343288859</v>
      </c>
      <c r="S1072" s="19"/>
      <c r="T1072" s="19" t="n">
        <v>0.686233508029841</v>
      </c>
      <c r="U1072" s="19" t="n">
        <v>0.563165009377302</v>
      </c>
      <c r="V1072" s="19" t="n">
        <v>0.574871764855085</v>
      </c>
      <c r="W1072" s="19" t="n">
        <v>0.501268016853326</v>
      </c>
      <c r="X1072" s="19"/>
      <c r="Y1072" s="19" t="n">
        <v>0.522033576045446</v>
      </c>
      <c r="Z1072" s="19" t="n">
        <v>0.618136624133852</v>
      </c>
      <c r="AA1072" s="19" t="n">
        <v>0.478111510203901</v>
      </c>
      <c r="AB1072" s="19" t="n">
        <v>0.658495737056714</v>
      </c>
      <c r="AC1072" s="19" t="n">
        <v>0.697537396605834</v>
      </c>
      <c r="AD1072" s="19" t="n">
        <v>0.257776068775486</v>
      </c>
      <c r="AE1072" s="19"/>
      <c r="AF1072" s="19" t="n">
        <v>0.503743790487221</v>
      </c>
      <c r="AG1072" s="19"/>
      <c r="AH1072" s="19" t="n">
        <v>0.545199885060315</v>
      </c>
      <c r="AI1072" s="19"/>
      <c r="AJ1072" s="19" t="n">
        <v>0.503668740360939</v>
      </c>
      <c r="AK1072" s="19" t="n">
        <v>0.547399757241123</v>
      </c>
      <c r="AL1072" s="19" t="n">
        <v>0.625086478556963</v>
      </c>
    </row>
    <row r="1073">
      <c r="B1073" t="s">
        <v>409</v>
      </c>
      <c r="C1073" s="19" t="n">
        <v>0.359550654211372</v>
      </c>
      <c r="D1073" s="19" t="n">
        <v>0.357341791740565</v>
      </c>
      <c r="E1073" s="19" t="n">
        <v>0.361481268642327</v>
      </c>
      <c r="F1073" s="19"/>
      <c r="G1073" s="19" t="n">
        <v>0.450723114267106</v>
      </c>
      <c r="H1073" s="19" t="n">
        <v>0.303932752233942</v>
      </c>
      <c r="I1073" s="19" t="n">
        <v>0.400213895675611</v>
      </c>
      <c r="J1073" s="19" t="n">
        <v>0.410493494946108</v>
      </c>
      <c r="K1073" s="19" t="n">
        <v>0.432753093220503</v>
      </c>
      <c r="L1073" s="19" t="n">
        <v>0.261511945456692</v>
      </c>
      <c r="M1073" s="19"/>
      <c r="N1073" s="19" t="n">
        <v>0.438069024687055</v>
      </c>
      <c r="O1073" s="19" t="n">
        <v>0.324620863016555</v>
      </c>
      <c r="P1073" s="19" t="n">
        <v>0.448131394624191</v>
      </c>
      <c r="Q1073" s="19" t="n">
        <v>0.28404115315815</v>
      </c>
      <c r="R1073" s="19" t="n">
        <v>0.33057113111345</v>
      </c>
      <c r="S1073" s="19"/>
      <c r="T1073" s="19" t="n">
        <v>0.141005726723456</v>
      </c>
      <c r="U1073" s="19" t="n">
        <v>0.336115020847608</v>
      </c>
      <c r="V1073" s="19" t="n">
        <v>0.299763011864154</v>
      </c>
      <c r="W1073" s="19" t="n">
        <v>0.476698355103395</v>
      </c>
      <c r="X1073" s="19"/>
      <c r="Y1073" s="19" t="n">
        <v>0.431418385658161</v>
      </c>
      <c r="Z1073" s="19" t="n">
        <v>0.347515569224254</v>
      </c>
      <c r="AA1073" s="19" t="n">
        <v>0.29177586737797</v>
      </c>
      <c r="AB1073" s="19" t="n">
        <v>0.282146452708111</v>
      </c>
      <c r="AC1073" s="19" t="n">
        <v>0.302462603394167</v>
      </c>
      <c r="AD1073" s="19" t="n">
        <v>0.437296072263631</v>
      </c>
      <c r="AE1073" s="19"/>
      <c r="AF1073" s="19" t="n">
        <v>0.409516126135191</v>
      </c>
      <c r="AG1073" s="19"/>
      <c r="AH1073" s="19" t="n">
        <v>0.371963991147256</v>
      </c>
      <c r="AI1073" s="19"/>
      <c r="AJ1073" s="19" t="n">
        <v>0.345771974404759</v>
      </c>
      <c r="AK1073" s="19" t="n">
        <v>0.390055690779982</v>
      </c>
      <c r="AL1073" s="19" t="n">
        <v>0.200695878980269</v>
      </c>
    </row>
    <row r="1074">
      <c r="B1074" t="s">
        <v>87</v>
      </c>
      <c r="C1074" s="19" t="n">
        <v>0.102817451351901</v>
      </c>
      <c r="D1074" s="19" t="n">
        <v>0.0871021372877307</v>
      </c>
      <c r="E1074" s="19" t="n">
        <v>0.116553124133831</v>
      </c>
      <c r="F1074" s="19"/>
      <c r="G1074" s="19" t="n">
        <v>0</v>
      </c>
      <c r="H1074" s="19" t="n">
        <v>0.0499599851899493</v>
      </c>
      <c r="I1074" s="19" t="n">
        <v>0.075481045267409</v>
      </c>
      <c r="J1074" s="19" t="n">
        <v>0.0467939574853663</v>
      </c>
      <c r="K1074" s="19" t="n">
        <v>0.0464206578979769</v>
      </c>
      <c r="L1074" s="19" t="n">
        <v>0.27504536202339</v>
      </c>
      <c r="M1074" s="19"/>
      <c r="N1074" s="19" t="n">
        <v>0</v>
      </c>
      <c r="O1074" s="19" t="n">
        <v>0.164963544980137</v>
      </c>
      <c r="P1074" s="19" t="n">
        <v>0.128572985370524</v>
      </c>
      <c r="Q1074" s="19" t="n">
        <v>0.0128573423560051</v>
      </c>
      <c r="R1074" s="19" t="n">
        <v>0.079266525597691</v>
      </c>
      <c r="S1074" s="19"/>
      <c r="T1074" s="19" t="n">
        <v>0.172760765246703</v>
      </c>
      <c r="U1074" s="19" t="n">
        <v>0.10071996977509</v>
      </c>
      <c r="V1074" s="19" t="n">
        <v>0.125365223280761</v>
      </c>
      <c r="W1074" s="19" t="n">
        <v>0.0220336280432788</v>
      </c>
      <c r="X1074" s="19"/>
      <c r="Y1074" s="19" t="n">
        <v>0.0465480382963933</v>
      </c>
      <c r="Z1074" s="19" t="n">
        <v>0.0343478066418942</v>
      </c>
      <c r="AA1074" s="19" t="n">
        <v>0.230112622418129</v>
      </c>
      <c r="AB1074" s="19" t="n">
        <v>0.0593578102351743</v>
      </c>
      <c r="AC1074" s="19" t="n">
        <v>0</v>
      </c>
      <c r="AD1074" s="19" t="n">
        <v>0.304927858960884</v>
      </c>
      <c r="AE1074" s="19"/>
      <c r="AF1074" s="19" t="n">
        <v>0.086740083377588</v>
      </c>
      <c r="AG1074" s="19"/>
      <c r="AH1074" s="19" t="n">
        <v>0.0828361237924285</v>
      </c>
      <c r="AI1074" s="19"/>
      <c r="AJ1074" s="19" t="n">
        <v>0.150559285234302</v>
      </c>
      <c r="AK1074" s="19" t="n">
        <v>0.0625445519788947</v>
      </c>
      <c r="AL1074" s="19" t="n">
        <v>0.174217642462768</v>
      </c>
    </row>
    <row r="1075">
      <c r="C1075" s="19"/>
      <c r="D1075" s="19"/>
      <c r="E1075" s="19"/>
      <c r="F1075" s="19"/>
      <c r="G1075" s="19"/>
      <c r="H1075" s="19"/>
      <c r="I1075" s="19"/>
      <c r="J1075" s="19"/>
      <c r="K1075" s="19"/>
      <c r="L1075" s="19"/>
      <c r="M1075" s="19"/>
      <c r="N1075" s="19"/>
      <c r="O1075" s="19"/>
      <c r="P1075" s="19"/>
      <c r="Q1075" s="19"/>
      <c r="R1075" s="19"/>
      <c r="S1075" s="19"/>
      <c r="T1075" s="19"/>
      <c r="U1075" s="19"/>
      <c r="V1075" s="19"/>
      <c r="W1075" s="19"/>
      <c r="X1075" s="19"/>
      <c r="Y1075" s="19"/>
      <c r="Z1075" s="19"/>
      <c r="AA1075" s="19"/>
      <c r="AB1075" s="19"/>
      <c r="AC1075" s="19"/>
      <c r="AD1075" s="19"/>
      <c r="AE1075" s="19"/>
      <c r="AF1075" s="19"/>
      <c r="AG1075" s="19"/>
      <c r="AH1075" s="19"/>
      <c r="AI1075" s="19"/>
      <c r="AJ1075" s="19"/>
      <c r="AK1075" s="19"/>
      <c r="AL1075" s="19"/>
    </row>
    <row r="1076">
      <c r="B1076" s="7" t="s">
        <v>431</v>
      </c>
      <c r="C1076" s="19"/>
      <c r="D1076" s="19"/>
      <c r="E1076" s="19"/>
      <c r="F1076" s="19"/>
      <c r="G1076" s="19"/>
      <c r="H1076" s="19"/>
      <c r="I1076" s="19"/>
      <c r="J1076" s="19"/>
      <c r="K1076" s="19"/>
      <c r="L1076" s="19"/>
      <c r="M1076" s="19"/>
      <c r="N1076" s="19"/>
      <c r="O1076" s="19"/>
      <c r="P1076" s="19"/>
      <c r="Q1076" s="19"/>
      <c r="R1076" s="19"/>
      <c r="S1076" s="19"/>
      <c r="T1076" s="19"/>
      <c r="U1076" s="19"/>
      <c r="V1076" s="19"/>
      <c r="W1076" s="19"/>
      <c r="X1076" s="19"/>
      <c r="Y1076" s="19"/>
      <c r="Z1076" s="19"/>
      <c r="AA1076" s="19"/>
      <c r="AB1076" s="19"/>
      <c r="AC1076" s="19"/>
      <c r="AD1076" s="19"/>
      <c r="AE1076" s="19"/>
      <c r="AF1076" s="19"/>
      <c r="AG1076" s="19"/>
      <c r="AH1076" s="19"/>
      <c r="AI1076" s="19"/>
      <c r="AJ1076" s="19"/>
      <c r="AK1076" s="19"/>
      <c r="AL1076" s="19"/>
    </row>
    <row r="1077">
      <c r="B1077" s="26" t="s">
        <v>347</v>
      </c>
      <c r="C1077" s="19"/>
      <c r="D1077" s="19"/>
      <c r="E1077" s="19"/>
      <c r="F1077" s="19"/>
      <c r="G1077" s="19"/>
      <c r="H1077" s="19"/>
      <c r="I1077" s="19"/>
      <c r="J1077" s="19"/>
      <c r="K1077" s="19"/>
      <c r="L1077" s="19"/>
      <c r="M1077" s="19"/>
      <c r="N1077" s="19"/>
      <c r="O1077" s="19"/>
      <c r="P1077" s="19"/>
      <c r="Q1077" s="19"/>
      <c r="R1077" s="19"/>
      <c r="S1077" s="19"/>
      <c r="T1077" s="19"/>
      <c r="U1077" s="19"/>
      <c r="V1077" s="19"/>
      <c r="W1077" s="19"/>
      <c r="X1077" s="19"/>
      <c r="Y1077" s="19"/>
      <c r="Z1077" s="19"/>
      <c r="AA1077" s="19"/>
      <c r="AB1077" s="19"/>
      <c r="AC1077" s="19"/>
      <c r="AD1077" s="19"/>
      <c r="AE1077" s="19"/>
      <c r="AF1077" s="19"/>
      <c r="AG1077" s="19"/>
      <c r="AH1077" s="19"/>
      <c r="AI1077" s="19"/>
      <c r="AJ1077" s="19"/>
      <c r="AK1077" s="19"/>
      <c r="AL1077" s="19"/>
    </row>
    <row r="1078">
      <c r="B1078" t="s">
        <v>429</v>
      </c>
      <c r="C1078" s="19" t="n">
        <v>0.349006509474075</v>
      </c>
      <c r="D1078" s="19" t="n">
        <v>0.347838771233822</v>
      </c>
      <c r="E1078" s="19" t="n">
        <v>0.35039359317668</v>
      </c>
      <c r="F1078" s="19"/>
      <c r="G1078" s="19" t="n">
        <v>0.492382726281226</v>
      </c>
      <c r="H1078" s="19" t="n">
        <v>0.356585390338941</v>
      </c>
      <c r="I1078" s="19" t="n">
        <v>0.329824759178124</v>
      </c>
      <c r="J1078" s="19" t="n">
        <v>0.358252973080529</v>
      </c>
      <c r="K1078" s="19" t="n">
        <v>0.374905660560017</v>
      </c>
      <c r="L1078" s="19" t="n">
        <v>0.252457440753879</v>
      </c>
      <c r="M1078" s="19"/>
      <c r="N1078" s="19" t="n">
        <v>0.463114140397908</v>
      </c>
      <c r="O1078" s="19" t="n">
        <v>0.355557609064801</v>
      </c>
      <c r="P1078" s="19" t="n">
        <v>0.280642346315002</v>
      </c>
      <c r="Q1078" s="19" t="n">
        <v>0.286175737790877</v>
      </c>
      <c r="R1078" s="19" t="n">
        <v>0.448327622743076</v>
      </c>
      <c r="S1078" s="19"/>
      <c r="T1078" s="19" t="n">
        <v>0.238855323983468</v>
      </c>
      <c r="U1078" s="19" t="n">
        <v>0.308650913073113</v>
      </c>
      <c r="V1078" s="19" t="n">
        <v>0.367641572025534</v>
      </c>
      <c r="W1078" s="19" t="n">
        <v>0.474616396563751</v>
      </c>
      <c r="X1078" s="19"/>
      <c r="Y1078" s="19" t="n">
        <v>0.373315542674638</v>
      </c>
      <c r="Z1078" s="19" t="n">
        <v>0.407384559987014</v>
      </c>
      <c r="AA1078" s="19" t="n">
        <v>0.323854620384122</v>
      </c>
      <c r="AB1078" s="19" t="n">
        <v>0.174602426096168</v>
      </c>
      <c r="AC1078" s="19" t="n">
        <v>0.376491625678717</v>
      </c>
      <c r="AD1078" s="19" t="n">
        <v>0.646800682789401</v>
      </c>
      <c r="AE1078" s="19"/>
      <c r="AF1078" s="19" t="n">
        <v>0.369690504035088</v>
      </c>
      <c r="AG1078" s="19"/>
      <c r="AH1078" s="19" t="n">
        <v>0.340234509839138</v>
      </c>
      <c r="AI1078" s="19"/>
      <c r="AJ1078" s="19" t="n">
        <v>0.333319565760566</v>
      </c>
      <c r="AK1078" s="19" t="n">
        <v>0.350716014198636</v>
      </c>
      <c r="AL1078" s="19" t="n">
        <v>0.390470936046339</v>
      </c>
    </row>
    <row r="1079">
      <c r="B1079" t="s">
        <v>430</v>
      </c>
      <c r="C1079" s="19" t="n">
        <v>0.496440165207208</v>
      </c>
      <c r="D1079" s="19" t="n">
        <v>0.504859324499361</v>
      </c>
      <c r="E1079" s="19" t="n">
        <v>0.486439568976638</v>
      </c>
      <c r="F1079" s="19"/>
      <c r="G1079" s="19" t="n">
        <v>0.463819977730672</v>
      </c>
      <c r="H1079" s="19" t="n">
        <v>0.589698998635408</v>
      </c>
      <c r="I1079" s="19" t="n">
        <v>0.6054847144147</v>
      </c>
      <c r="J1079" s="19" t="n">
        <v>0.530735290408294</v>
      </c>
      <c r="K1079" s="19" t="n">
        <v>0.439856767046487</v>
      </c>
      <c r="L1079" s="19" t="n">
        <v>0.385160700079679</v>
      </c>
      <c r="M1079" s="19"/>
      <c r="N1079" s="19" t="n">
        <v>0.394356652898335</v>
      </c>
      <c r="O1079" s="19" t="n">
        <v>0.46094799929727</v>
      </c>
      <c r="P1079" s="19" t="n">
        <v>0.53968715280024</v>
      </c>
      <c r="Q1079" s="19" t="n">
        <v>0.534728499959746</v>
      </c>
      <c r="R1079" s="19" t="n">
        <v>0.50410887804019</v>
      </c>
      <c r="S1079" s="19"/>
      <c r="T1079" s="19" t="n">
        <v>0.599069687032376</v>
      </c>
      <c r="U1079" s="19" t="n">
        <v>0.473989009248441</v>
      </c>
      <c r="V1079" s="19" t="n">
        <v>0.576815428402744</v>
      </c>
      <c r="W1079" s="19" t="n">
        <v>0.453843572853022</v>
      </c>
      <c r="X1079" s="19"/>
      <c r="Y1079" s="19" t="n">
        <v>0.548383359479219</v>
      </c>
      <c r="Z1079" s="19" t="n">
        <v>0.482724249434476</v>
      </c>
      <c r="AA1079" s="19" t="n">
        <v>0.344394207275605</v>
      </c>
      <c r="AB1079" s="19" t="n">
        <v>0.702361304757362</v>
      </c>
      <c r="AC1079" s="19" t="n">
        <v>0.543294442477279</v>
      </c>
      <c r="AD1079" s="19" t="n">
        <v>0.353199317210599</v>
      </c>
      <c r="AE1079" s="19"/>
      <c r="AF1079" s="19" t="n">
        <v>0.522448931770938</v>
      </c>
      <c r="AG1079" s="19"/>
      <c r="AH1079" s="19" t="n">
        <v>0.521723033093697</v>
      </c>
      <c r="AI1079" s="19"/>
      <c r="AJ1079" s="19" t="n">
        <v>0.433849552734469</v>
      </c>
      <c r="AK1079" s="19" t="n">
        <v>0.540623013829481</v>
      </c>
      <c r="AL1079" s="19" t="n">
        <v>0.438846057529764</v>
      </c>
    </row>
    <row r="1080">
      <c r="B1080" t="s">
        <v>87</v>
      </c>
      <c r="C1080" s="19" t="n">
        <v>0.154553325318716</v>
      </c>
      <c r="D1080" s="19" t="n">
        <v>0.147301904266818</v>
      </c>
      <c r="E1080" s="19" t="n">
        <v>0.163166837846682</v>
      </c>
      <c r="F1080" s="19"/>
      <c r="G1080" s="19" t="n">
        <v>0.0437972959881019</v>
      </c>
      <c r="H1080" s="19" t="n">
        <v>0.0537156110256513</v>
      </c>
      <c r="I1080" s="19" t="n">
        <v>0.0646905264071753</v>
      </c>
      <c r="J1080" s="19" t="n">
        <v>0.111011736511177</v>
      </c>
      <c r="K1080" s="19" t="n">
        <v>0.185237572393496</v>
      </c>
      <c r="L1080" s="19" t="n">
        <v>0.362381859166442</v>
      </c>
      <c r="M1080" s="19"/>
      <c r="N1080" s="19" t="n">
        <v>0.142529206703756</v>
      </c>
      <c r="O1080" s="19" t="n">
        <v>0.183494391637929</v>
      </c>
      <c r="P1080" s="19" t="n">
        <v>0.179670500884758</v>
      </c>
      <c r="Q1080" s="19" t="n">
        <v>0.179095762249377</v>
      </c>
      <c r="R1080" s="19" t="n">
        <v>0.0475634992167345</v>
      </c>
      <c r="S1080" s="19"/>
      <c r="T1080" s="19" t="n">
        <v>0.162074988984156</v>
      </c>
      <c r="U1080" s="19" t="n">
        <v>0.217360077678446</v>
      </c>
      <c r="V1080" s="19" t="n">
        <v>0.0555429995717223</v>
      </c>
      <c r="W1080" s="19" t="n">
        <v>0.0715400305832271</v>
      </c>
      <c r="X1080" s="19"/>
      <c r="Y1080" s="19" t="n">
        <v>0.0783010978461422</v>
      </c>
      <c r="Z1080" s="19" t="n">
        <v>0.109891190578509</v>
      </c>
      <c r="AA1080" s="19" t="n">
        <v>0.331751172340274</v>
      </c>
      <c r="AB1080" s="19" t="n">
        <v>0.123036269146469</v>
      </c>
      <c r="AC1080" s="19" t="n">
        <v>0.0802139318440032</v>
      </c>
      <c r="AD1080" s="19" t="n">
        <v>0</v>
      </c>
      <c r="AE1080" s="19"/>
      <c r="AF1080" s="19" t="n">
        <v>0.107860564193974</v>
      </c>
      <c r="AG1080" s="19"/>
      <c r="AH1080" s="19" t="n">
        <v>0.138042457067165</v>
      </c>
      <c r="AI1080" s="19"/>
      <c r="AJ1080" s="19" t="n">
        <v>0.232830881504965</v>
      </c>
      <c r="AK1080" s="19" t="n">
        <v>0.108660971971883</v>
      </c>
      <c r="AL1080" s="19" t="n">
        <v>0.170683006423897</v>
      </c>
    </row>
    <row r="1081">
      <c r="C1081" s="19"/>
      <c r="D1081" s="19"/>
      <c r="E1081" s="19"/>
      <c r="F1081" s="19"/>
      <c r="G1081" s="19"/>
      <c r="H1081" s="19"/>
      <c r="I1081" s="19"/>
      <c r="J1081" s="19"/>
      <c r="K1081" s="19"/>
      <c r="L1081" s="19"/>
      <c r="M1081" s="19"/>
      <c r="N1081" s="19"/>
      <c r="O1081" s="19"/>
      <c r="P1081" s="19"/>
      <c r="Q1081" s="19"/>
      <c r="R1081" s="19"/>
      <c r="S1081" s="19"/>
      <c r="T1081" s="19"/>
      <c r="U1081" s="19"/>
      <c r="V1081" s="19"/>
      <c r="W1081" s="19"/>
      <c r="X1081" s="19"/>
      <c r="Y1081" s="19"/>
      <c r="Z1081" s="19"/>
      <c r="AA1081" s="19"/>
      <c r="AB1081" s="19"/>
      <c r="AC1081" s="19"/>
      <c r="AD1081" s="19"/>
      <c r="AE1081" s="19"/>
      <c r="AF1081" s="19"/>
      <c r="AG1081" s="19"/>
      <c r="AH1081" s="19"/>
      <c r="AI1081" s="19"/>
      <c r="AJ1081" s="19"/>
      <c r="AK1081" s="19"/>
      <c r="AL1081" s="19"/>
    </row>
    <row r="1082">
      <c r="B1082" s="7" t="s">
        <v>433</v>
      </c>
      <c r="C1082" s="19"/>
      <c r="D1082" s="19"/>
      <c r="E1082" s="19"/>
      <c r="F1082" s="19"/>
      <c r="G1082" s="19"/>
      <c r="H1082" s="19"/>
      <c r="I1082" s="19"/>
      <c r="J1082" s="19"/>
      <c r="K1082" s="19"/>
      <c r="L1082" s="19"/>
      <c r="M1082" s="19"/>
      <c r="N1082" s="19"/>
      <c r="O1082" s="19"/>
      <c r="P1082" s="19"/>
      <c r="Q1082" s="19"/>
      <c r="R1082" s="19"/>
      <c r="S1082" s="19"/>
      <c r="T1082" s="19"/>
      <c r="U1082" s="19"/>
      <c r="V1082" s="19"/>
      <c r="W1082" s="19"/>
      <c r="X1082" s="19"/>
      <c r="Y1082" s="19"/>
      <c r="Z1082" s="19"/>
      <c r="AA1082" s="19"/>
      <c r="AB1082" s="19"/>
      <c r="AC1082" s="19"/>
      <c r="AD1082" s="19"/>
      <c r="AE1082" s="19"/>
      <c r="AF1082" s="19"/>
      <c r="AG1082" s="19"/>
      <c r="AH1082" s="19"/>
      <c r="AI1082" s="19"/>
      <c r="AJ1082" s="19"/>
      <c r="AK1082" s="19"/>
      <c r="AL1082" s="19"/>
    </row>
    <row r="1083">
      <c r="B1083" s="26" t="s">
        <v>347</v>
      </c>
      <c r="C1083" s="19"/>
      <c r="D1083" s="19"/>
      <c r="E1083" s="19"/>
      <c r="F1083" s="19"/>
      <c r="G1083" s="19"/>
      <c r="H1083" s="19"/>
      <c r="I1083" s="19"/>
      <c r="J1083" s="19"/>
      <c r="K1083" s="19"/>
      <c r="L1083" s="19"/>
      <c r="M1083" s="19"/>
      <c r="N1083" s="19"/>
      <c r="O1083" s="19"/>
      <c r="P1083" s="19"/>
      <c r="Q1083" s="19"/>
      <c r="R1083" s="19"/>
      <c r="S1083" s="19"/>
      <c r="T1083" s="19"/>
      <c r="U1083" s="19"/>
      <c r="V1083" s="19"/>
      <c r="W1083" s="19"/>
      <c r="X1083" s="19"/>
      <c r="Y1083" s="19"/>
      <c r="Z1083" s="19"/>
      <c r="AA1083" s="19"/>
      <c r="AB1083" s="19"/>
      <c r="AC1083" s="19"/>
      <c r="AD1083" s="19"/>
      <c r="AE1083" s="19"/>
      <c r="AF1083" s="19"/>
      <c r="AG1083" s="19"/>
      <c r="AH1083" s="19"/>
      <c r="AI1083" s="19"/>
      <c r="AJ1083" s="19"/>
      <c r="AK1083" s="19"/>
      <c r="AL1083" s="19"/>
    </row>
    <row r="1084">
      <c r="B1084" t="s">
        <v>432</v>
      </c>
      <c r="C1084" s="19" t="n">
        <v>0.327009823828747</v>
      </c>
      <c r="D1084" s="19" t="n">
        <v>0.32355076502213</v>
      </c>
      <c r="E1084" s="19" t="n">
        <v>0.323352396085951</v>
      </c>
      <c r="F1084" s="19"/>
      <c r="G1084" s="19" t="n">
        <v>0.451072095472367</v>
      </c>
      <c r="H1084" s="19" t="n">
        <v>0.265500273928591</v>
      </c>
      <c r="I1084" s="19" t="n">
        <v>0.438274024003502</v>
      </c>
      <c r="J1084" s="19" t="n">
        <v>0.362657658756044</v>
      </c>
      <c r="K1084" s="19" t="n">
        <v>0.305304481987637</v>
      </c>
      <c r="L1084" s="19" t="n">
        <v>0.27246094511974</v>
      </c>
      <c r="M1084" s="19"/>
      <c r="N1084" s="19" t="n">
        <v>0.21660265353392</v>
      </c>
      <c r="O1084" s="19" t="n">
        <v>0.470162951915389</v>
      </c>
      <c r="P1084" s="19" t="n">
        <v>0.328822132247027</v>
      </c>
      <c r="Q1084" s="19" t="n">
        <v>0.175365226012623</v>
      </c>
      <c r="R1084" s="19" t="n">
        <v>0.368891325802381</v>
      </c>
      <c r="S1084" s="19"/>
      <c r="T1084" s="19" t="n">
        <v>0.2804250710665</v>
      </c>
      <c r="U1084" s="19" t="n">
        <v>0.325903948972134</v>
      </c>
      <c r="V1084" s="19" t="n">
        <v>0.267698102161517</v>
      </c>
      <c r="W1084" s="19" t="n">
        <v>0.486302574497025</v>
      </c>
      <c r="X1084" s="19"/>
      <c r="Y1084" s="19" t="n">
        <v>0.407073520577106</v>
      </c>
      <c r="Z1084" s="19" t="n">
        <v>0.176219875373952</v>
      </c>
      <c r="AA1084" s="19" t="n">
        <v>0.255148883703234</v>
      </c>
      <c r="AB1084" s="19" t="n">
        <v>0.126926624827857</v>
      </c>
      <c r="AC1084" s="19" t="n">
        <v>0.367497967453202</v>
      </c>
      <c r="AD1084" s="19" t="n">
        <v>0.741619069302873</v>
      </c>
      <c r="AE1084" s="19"/>
      <c r="AF1084" s="19" t="n">
        <v>0.299855606101076</v>
      </c>
      <c r="AG1084" s="19"/>
      <c r="AH1084" s="19" t="n">
        <v>0.319551813868007</v>
      </c>
      <c r="AI1084" s="19"/>
      <c r="AJ1084" s="19" t="n">
        <v>0.252924561315234</v>
      </c>
      <c r="AK1084" s="19" t="n">
        <v>0.351647132772908</v>
      </c>
      <c r="AL1084" s="19" t="n">
        <v>0.475463653878515</v>
      </c>
    </row>
    <row r="1085">
      <c r="B1085" t="s">
        <v>430</v>
      </c>
      <c r="C1085" s="19" t="n">
        <v>0.394369225411293</v>
      </c>
      <c r="D1085" s="19" t="n">
        <v>0.434752269849542</v>
      </c>
      <c r="E1085" s="19" t="n">
        <v>0.357612229090635</v>
      </c>
      <c r="F1085" s="19"/>
      <c r="G1085" s="19" t="n">
        <v>0.548927904527633</v>
      </c>
      <c r="H1085" s="19" t="n">
        <v>0.434888199841453</v>
      </c>
      <c r="I1085" s="19" t="n">
        <v>0.438887920479219</v>
      </c>
      <c r="J1085" s="19" t="n">
        <v>0.291514515655454</v>
      </c>
      <c r="K1085" s="19" t="n">
        <v>0.390170487407056</v>
      </c>
      <c r="L1085" s="19" t="n">
        <v>0.367908757006509</v>
      </c>
      <c r="M1085" s="19"/>
      <c r="N1085" s="19" t="n">
        <v>0.432710674525532</v>
      </c>
      <c r="O1085" s="19" t="n">
        <v>0.342672929096374</v>
      </c>
      <c r="P1085" s="19" t="n">
        <v>0.281735011553509</v>
      </c>
      <c r="Q1085" s="19" t="n">
        <v>0.518176405656271</v>
      </c>
      <c r="R1085" s="19" t="n">
        <v>0.467314900601895</v>
      </c>
      <c r="S1085" s="19"/>
      <c r="T1085" s="19" t="n">
        <v>0.445867507045946</v>
      </c>
      <c r="U1085" s="19" t="n">
        <v>0.38394140615301</v>
      </c>
      <c r="V1085" s="19" t="n">
        <v>0.505602270289793</v>
      </c>
      <c r="W1085" s="19" t="n">
        <v>0.385611434809629</v>
      </c>
      <c r="X1085" s="19"/>
      <c r="Y1085" s="19" t="n">
        <v>0.384366039651852</v>
      </c>
      <c r="Z1085" s="19" t="n">
        <v>0.433593044475666</v>
      </c>
      <c r="AA1085" s="19" t="n">
        <v>0.388095591299343</v>
      </c>
      <c r="AB1085" s="19" t="n">
        <v>0.439227684153516</v>
      </c>
      <c r="AC1085" s="19" t="n">
        <v>0.632502032546798</v>
      </c>
      <c r="AD1085" s="19" t="n">
        <v>0</v>
      </c>
      <c r="AE1085" s="19"/>
      <c r="AF1085" s="19" t="n">
        <v>0.459027113821789</v>
      </c>
      <c r="AG1085" s="19"/>
      <c r="AH1085" s="19" t="n">
        <v>0.402673100409651</v>
      </c>
      <c r="AI1085" s="19"/>
      <c r="AJ1085" s="19" t="n">
        <v>0.390881408477079</v>
      </c>
      <c r="AK1085" s="19" t="n">
        <v>0.408960254442484</v>
      </c>
      <c r="AL1085" s="19" t="n">
        <v>0.323388730673894</v>
      </c>
    </row>
    <row r="1086">
      <c r="B1086" t="s">
        <v>87</v>
      </c>
      <c r="C1086" s="19" t="n">
        <v>0.278620950759959</v>
      </c>
      <c r="D1086" s="19" t="n">
        <v>0.241696965128328</v>
      </c>
      <c r="E1086" s="19" t="n">
        <v>0.319035374823413</v>
      </c>
      <c r="F1086" s="19"/>
      <c r="G1086" s="19" t="n">
        <v>0</v>
      </c>
      <c r="H1086" s="19" t="n">
        <v>0.299611526229956</v>
      </c>
      <c r="I1086" s="19" t="n">
        <v>0.122838055517279</v>
      </c>
      <c r="J1086" s="19" t="n">
        <v>0.345827825588501</v>
      </c>
      <c r="K1086" s="19" t="n">
        <v>0.304525030605308</v>
      </c>
      <c r="L1086" s="19" t="n">
        <v>0.359630297873751</v>
      </c>
      <c r="M1086" s="19"/>
      <c r="N1086" s="19" t="n">
        <v>0.350686671940548</v>
      </c>
      <c r="O1086" s="19" t="n">
        <v>0.187164118988236</v>
      </c>
      <c r="P1086" s="19" t="n">
        <v>0.389442856199464</v>
      </c>
      <c r="Q1086" s="19" t="n">
        <v>0.306458368331106</v>
      </c>
      <c r="R1086" s="19" t="n">
        <v>0.163793773595724</v>
      </c>
      <c r="S1086" s="19"/>
      <c r="T1086" s="19" t="n">
        <v>0.273707421887554</v>
      </c>
      <c r="U1086" s="19" t="n">
        <v>0.290154644874856</v>
      </c>
      <c r="V1086" s="19" t="n">
        <v>0.22669962754869</v>
      </c>
      <c r="W1086" s="19" t="n">
        <v>0.128085990693345</v>
      </c>
      <c r="X1086" s="19"/>
      <c r="Y1086" s="19" t="n">
        <v>0.208560439771042</v>
      </c>
      <c r="Z1086" s="19" t="n">
        <v>0.390187080150382</v>
      </c>
      <c r="AA1086" s="19" t="n">
        <v>0.356755524997423</v>
      </c>
      <c r="AB1086" s="19" t="n">
        <v>0.433845691018627</v>
      </c>
      <c r="AC1086" s="19" t="n">
        <v>0</v>
      </c>
      <c r="AD1086" s="19" t="n">
        <v>0.258380930697127</v>
      </c>
      <c r="AE1086" s="19"/>
      <c r="AF1086" s="19" t="n">
        <v>0.241117280077135</v>
      </c>
      <c r="AG1086" s="19"/>
      <c r="AH1086" s="19" t="n">
        <v>0.277775085722342</v>
      </c>
      <c r="AI1086" s="19"/>
      <c r="AJ1086" s="19" t="n">
        <v>0.356194030207686</v>
      </c>
      <c r="AK1086" s="19" t="n">
        <v>0.239392612784608</v>
      </c>
      <c r="AL1086" s="19" t="n">
        <v>0.201147615447591</v>
      </c>
    </row>
    <row r="1087">
      <c r="C1087" s="19"/>
      <c r="D1087" s="19"/>
      <c r="E1087" s="19"/>
      <c r="F1087" s="19"/>
      <c r="G1087" s="19"/>
      <c r="H1087" s="19"/>
      <c r="I1087" s="19"/>
      <c r="J1087" s="19"/>
      <c r="K1087" s="19"/>
      <c r="L1087" s="19"/>
      <c r="M1087" s="19"/>
      <c r="N1087" s="19"/>
      <c r="O1087" s="19"/>
      <c r="P1087" s="19"/>
      <c r="Q1087" s="19"/>
      <c r="R1087" s="19"/>
      <c r="S1087" s="19"/>
      <c r="T1087" s="19"/>
      <c r="U1087" s="19"/>
      <c r="V1087" s="19"/>
      <c r="W1087" s="19"/>
      <c r="X1087" s="19"/>
      <c r="Y1087" s="19"/>
      <c r="Z1087" s="19"/>
      <c r="AA1087" s="19"/>
      <c r="AB1087" s="19"/>
      <c r="AC1087" s="19"/>
      <c r="AD1087" s="19"/>
      <c r="AE1087" s="19"/>
      <c r="AF1087" s="19"/>
      <c r="AG1087" s="19"/>
      <c r="AH1087" s="19"/>
      <c r="AI1087" s="19"/>
      <c r="AJ1087" s="19"/>
      <c r="AK1087" s="19"/>
      <c r="AL1087" s="19"/>
    </row>
    <row r="1088">
      <c r="B1088" s="7" t="s">
        <v>435</v>
      </c>
      <c r="C1088" s="19"/>
      <c r="D1088" s="19"/>
      <c r="E1088" s="19"/>
      <c r="F1088" s="19"/>
      <c r="G1088" s="19"/>
      <c r="H1088" s="19"/>
      <c r="I1088" s="19"/>
      <c r="J1088" s="19"/>
      <c r="K1088" s="19"/>
      <c r="L1088" s="19"/>
      <c r="M1088" s="19"/>
      <c r="N1088" s="19"/>
      <c r="O1088" s="19"/>
      <c r="P1088" s="19"/>
      <c r="Q1088" s="19"/>
      <c r="R1088" s="19"/>
      <c r="S1088" s="19"/>
      <c r="T1088" s="19"/>
      <c r="U1088" s="19"/>
      <c r="V1088" s="19"/>
      <c r="W1088" s="19"/>
      <c r="X1088" s="19"/>
      <c r="Y1088" s="19"/>
      <c r="Z1088" s="19"/>
      <c r="AA1088" s="19"/>
      <c r="AB1088" s="19"/>
      <c r="AC1088" s="19"/>
      <c r="AD1088" s="19"/>
      <c r="AE1088" s="19"/>
      <c r="AF1088" s="19"/>
      <c r="AG1088" s="19"/>
      <c r="AH1088" s="19"/>
      <c r="AI1088" s="19"/>
      <c r="AJ1088" s="19"/>
      <c r="AK1088" s="19"/>
      <c r="AL1088" s="19"/>
    </row>
    <row r="1089">
      <c r="B1089" s="26" t="s">
        <v>347</v>
      </c>
      <c r="C1089" s="19"/>
      <c r="D1089" s="19"/>
      <c r="E1089" s="19"/>
      <c r="F1089" s="19"/>
      <c r="G1089" s="19"/>
      <c r="H1089" s="19"/>
      <c r="I1089" s="19"/>
      <c r="J1089" s="19"/>
      <c r="K1089" s="19"/>
      <c r="L1089" s="19"/>
      <c r="M1089" s="19"/>
      <c r="N1089" s="19"/>
      <c r="O1089" s="19"/>
      <c r="P1089" s="19"/>
      <c r="Q1089" s="19"/>
      <c r="R1089" s="19"/>
      <c r="S1089" s="19"/>
      <c r="T1089" s="19"/>
      <c r="U1089" s="19"/>
      <c r="V1089" s="19"/>
      <c r="W1089" s="19"/>
      <c r="X1089" s="19"/>
      <c r="Y1089" s="19"/>
      <c r="Z1089" s="19"/>
      <c r="AA1089" s="19"/>
      <c r="AB1089" s="19"/>
      <c r="AC1089" s="19"/>
      <c r="AD1089" s="19"/>
      <c r="AE1089" s="19"/>
      <c r="AF1089" s="19"/>
      <c r="AG1089" s="19"/>
      <c r="AH1089" s="19"/>
      <c r="AI1089" s="19"/>
      <c r="AJ1089" s="19"/>
      <c r="AK1089" s="19"/>
      <c r="AL1089" s="19"/>
    </row>
    <row r="1090">
      <c r="B1090" t="s">
        <v>434</v>
      </c>
      <c r="C1090" s="19" t="n">
        <v>0.418813116366789</v>
      </c>
      <c r="D1090" s="19" t="n">
        <v>0.474267734795389</v>
      </c>
      <c r="E1090" s="19" t="n">
        <v>0.359015822113361</v>
      </c>
      <c r="F1090" s="19"/>
      <c r="G1090" s="19" t="n">
        <v>0.504822573151982</v>
      </c>
      <c r="H1090" s="19" t="n">
        <v>0.667842388143904</v>
      </c>
      <c r="I1090" s="19" t="n">
        <v>0.528434802235369</v>
      </c>
      <c r="J1090" s="19" t="n">
        <v>0.332201606631753</v>
      </c>
      <c r="K1090" s="19" t="n">
        <v>0.34055707555409</v>
      </c>
      <c r="L1090" s="19" t="n">
        <v>0.252456322217259</v>
      </c>
      <c r="M1090" s="19"/>
      <c r="N1090" s="19" t="n">
        <v>0.332574031545375</v>
      </c>
      <c r="O1090" s="19" t="n">
        <v>0.371901905410166</v>
      </c>
      <c r="P1090" s="19" t="n">
        <v>0.481067289716817</v>
      </c>
      <c r="Q1090" s="19" t="n">
        <v>0.284759235476773</v>
      </c>
      <c r="R1090" s="19" t="n">
        <v>0.542294984346002</v>
      </c>
      <c r="S1090" s="19"/>
      <c r="T1090" s="19" t="n">
        <v>0.246871779994863</v>
      </c>
      <c r="U1090" s="19" t="n">
        <v>0.362539812446439</v>
      </c>
      <c r="V1090" s="19" t="n">
        <v>0.415553997907563</v>
      </c>
      <c r="W1090" s="19" t="n">
        <v>0.66916123844486</v>
      </c>
      <c r="X1090" s="19"/>
      <c r="Y1090" s="19" t="n">
        <v>0.485534904578893</v>
      </c>
      <c r="Z1090" s="19" t="n">
        <v>0.496474882761317</v>
      </c>
      <c r="AA1090" s="19" t="n">
        <v>0.249669604317001</v>
      </c>
      <c r="AB1090" s="19" t="n">
        <v>0.312700537262053</v>
      </c>
      <c r="AC1090" s="19" t="n">
        <v>0.650442989438263</v>
      </c>
      <c r="AD1090" s="19" t="n">
        <v>0.621019999781421</v>
      </c>
      <c r="AE1090" s="19"/>
      <c r="AF1090" s="19" t="n">
        <v>0.391389034205005</v>
      </c>
      <c r="AG1090" s="19"/>
      <c r="AH1090" s="19" t="n">
        <v>0.430833757984045</v>
      </c>
      <c r="AI1090" s="19"/>
      <c r="AJ1090" s="19" t="n">
        <v>0.318987401790064</v>
      </c>
      <c r="AK1090" s="19" t="n">
        <v>0.451074391322924</v>
      </c>
      <c r="AL1090" s="19" t="n">
        <v>0.522067305722014</v>
      </c>
    </row>
    <row r="1091">
      <c r="B1091" t="s">
        <v>430</v>
      </c>
      <c r="C1091" s="19" t="n">
        <v>0.380246267502287</v>
      </c>
      <c r="D1091" s="19" t="n">
        <v>0.332902897690676</v>
      </c>
      <c r="E1091" s="19" t="n">
        <v>0.431297117653187</v>
      </c>
      <c r="F1091" s="19"/>
      <c r="G1091" s="19" t="n">
        <v>0.457336249333962</v>
      </c>
      <c r="H1091" s="19" t="n">
        <v>0.282394571400792</v>
      </c>
      <c r="I1091" s="19" t="n">
        <v>0.339798656677472</v>
      </c>
      <c r="J1091" s="19" t="n">
        <v>0.554850464878305</v>
      </c>
      <c r="K1091" s="19" t="n">
        <v>0.28952500260617</v>
      </c>
      <c r="L1091" s="19" t="n">
        <v>0.337130205723863</v>
      </c>
      <c r="M1091" s="19"/>
      <c r="N1091" s="19" t="n">
        <v>0.334265735270641</v>
      </c>
      <c r="O1091" s="19" t="n">
        <v>0.439021722190772</v>
      </c>
      <c r="P1091" s="19" t="n">
        <v>0.243892852969679</v>
      </c>
      <c r="Q1091" s="19" t="n">
        <v>0.514437776663488</v>
      </c>
      <c r="R1091" s="19" t="n">
        <v>0.39182724492221</v>
      </c>
      <c r="S1091" s="19"/>
      <c r="T1091" s="19" t="n">
        <v>0.432672656688418</v>
      </c>
      <c r="U1091" s="19" t="n">
        <v>0.439647964134693</v>
      </c>
      <c r="V1091" s="19" t="n">
        <v>0.506433169265261</v>
      </c>
      <c r="W1091" s="19" t="n">
        <v>0.234036825519956</v>
      </c>
      <c r="X1091" s="19"/>
      <c r="Y1091" s="19" t="n">
        <v>0.393428699427566</v>
      </c>
      <c r="Z1091" s="19" t="n">
        <v>0.448416705254789</v>
      </c>
      <c r="AA1091" s="19" t="n">
        <v>0.341248755151341</v>
      </c>
      <c r="AB1091" s="19" t="n">
        <v>0.395963221452975</v>
      </c>
      <c r="AC1091" s="19" t="n">
        <v>0.272553025643422</v>
      </c>
      <c r="AD1091" s="19" t="n">
        <v>0.378980000218579</v>
      </c>
      <c r="AE1091" s="19"/>
      <c r="AF1091" s="19" t="n">
        <v>0.440747335796716</v>
      </c>
      <c r="AG1091" s="19"/>
      <c r="AH1091" s="19" t="n">
        <v>0.401506328594712</v>
      </c>
      <c r="AI1091" s="19"/>
      <c r="AJ1091" s="19" t="n">
        <v>0.380580624675625</v>
      </c>
      <c r="AK1091" s="19" t="n">
        <v>0.394597552275348</v>
      </c>
      <c r="AL1091" s="19" t="n">
        <v>0.282908990685397</v>
      </c>
    </row>
    <row r="1092">
      <c r="B1092" t="s">
        <v>87</v>
      </c>
      <c r="C1092" s="19" t="n">
        <v>0.200940616130924</v>
      </c>
      <c r="D1092" s="19" t="n">
        <v>0.192829367513935</v>
      </c>
      <c r="E1092" s="19" t="n">
        <v>0.209687060233452</v>
      </c>
      <c r="F1092" s="19"/>
      <c r="G1092" s="19" t="n">
        <v>0.0378411775140568</v>
      </c>
      <c r="H1092" s="19" t="n">
        <v>0.049763040455304</v>
      </c>
      <c r="I1092" s="19" t="n">
        <v>0.131766541087159</v>
      </c>
      <c r="J1092" s="19" t="n">
        <v>0.112947928489942</v>
      </c>
      <c r="K1092" s="19" t="n">
        <v>0.36991792183974</v>
      </c>
      <c r="L1092" s="19" t="n">
        <v>0.410413472058878</v>
      </c>
      <c r="M1092" s="19"/>
      <c r="N1092" s="19" t="n">
        <v>0.333160233183984</v>
      </c>
      <c r="O1092" s="19" t="n">
        <v>0.189076372399062</v>
      </c>
      <c r="P1092" s="19" t="n">
        <v>0.275039857313504</v>
      </c>
      <c r="Q1092" s="19" t="n">
        <v>0.200802987859739</v>
      </c>
      <c r="R1092" s="19" t="n">
        <v>0.0658777707317878</v>
      </c>
      <c r="S1092" s="19"/>
      <c r="T1092" s="19" t="n">
        <v>0.320455563316719</v>
      </c>
      <c r="U1092" s="19" t="n">
        <v>0.197812223418868</v>
      </c>
      <c r="V1092" s="19" t="n">
        <v>0.0780128328271754</v>
      </c>
      <c r="W1092" s="19" t="n">
        <v>0.0968019360351846</v>
      </c>
      <c r="X1092" s="19"/>
      <c r="Y1092" s="19" t="n">
        <v>0.121036395993541</v>
      </c>
      <c r="Z1092" s="19" t="n">
        <v>0.0551084119838939</v>
      </c>
      <c r="AA1092" s="19" t="n">
        <v>0.409081640531658</v>
      </c>
      <c r="AB1092" s="19" t="n">
        <v>0.291336241284973</v>
      </c>
      <c r="AC1092" s="19" t="n">
        <v>0.077003984918315</v>
      </c>
      <c r="AD1092" s="19" t="n">
        <v>0</v>
      </c>
      <c r="AE1092" s="19"/>
      <c r="AF1092" s="19" t="n">
        <v>0.167863629998278</v>
      </c>
      <c r="AG1092" s="19"/>
      <c r="AH1092" s="19" t="n">
        <v>0.167659913421243</v>
      </c>
      <c r="AI1092" s="19"/>
      <c r="AJ1092" s="19" t="n">
        <v>0.300431973534311</v>
      </c>
      <c r="AK1092" s="19" t="n">
        <v>0.154328056401728</v>
      </c>
      <c r="AL1092" s="19" t="n">
        <v>0.195023703592589</v>
      </c>
    </row>
    <row r="1093">
      <c r="C1093" s="19"/>
      <c r="D1093" s="19"/>
      <c r="E1093" s="19"/>
      <c r="F1093" s="19"/>
      <c r="G1093" s="19"/>
      <c r="H1093" s="19"/>
      <c r="I1093" s="19"/>
      <c r="J1093" s="19"/>
      <c r="K1093" s="19"/>
      <c r="L1093" s="19"/>
      <c r="M1093" s="19"/>
      <c r="N1093" s="19"/>
      <c r="O1093" s="19"/>
      <c r="P1093" s="19"/>
      <c r="Q1093" s="19"/>
      <c r="R1093" s="19"/>
      <c r="S1093" s="19"/>
      <c r="T1093" s="19"/>
      <c r="U1093" s="19"/>
      <c r="V1093" s="19"/>
      <c r="W1093" s="19"/>
      <c r="X1093" s="19"/>
      <c r="Y1093" s="19"/>
      <c r="Z1093" s="19"/>
      <c r="AA1093" s="19"/>
      <c r="AB1093" s="19"/>
      <c r="AC1093" s="19"/>
      <c r="AD1093" s="19"/>
      <c r="AE1093" s="19"/>
      <c r="AF1093" s="19"/>
      <c r="AG1093" s="19"/>
      <c r="AH1093" s="19"/>
      <c r="AI1093" s="19"/>
      <c r="AJ1093" s="19"/>
      <c r="AK1093" s="19"/>
      <c r="AL1093" s="19"/>
    </row>
    <row r="1094">
      <c r="B1094" s="7" t="s">
        <v>437</v>
      </c>
      <c r="C1094" s="19"/>
      <c r="D1094" s="19"/>
      <c r="E1094" s="19"/>
      <c r="F1094" s="19"/>
      <c r="G1094" s="19"/>
      <c r="H1094" s="19"/>
      <c r="I1094" s="19"/>
      <c r="J1094" s="19"/>
      <c r="K1094" s="19"/>
      <c r="L1094" s="19"/>
      <c r="M1094" s="19"/>
      <c r="N1094" s="19"/>
      <c r="O1094" s="19"/>
      <c r="P1094" s="19"/>
      <c r="Q1094" s="19"/>
      <c r="R1094" s="19"/>
      <c r="S1094" s="19"/>
      <c r="T1094" s="19"/>
      <c r="U1094" s="19"/>
      <c r="V1094" s="19"/>
      <c r="W1094" s="19"/>
      <c r="X1094" s="19"/>
      <c r="Y1094" s="19"/>
      <c r="Z1094" s="19"/>
      <c r="AA1094" s="19"/>
      <c r="AB1094" s="19"/>
      <c r="AC1094" s="19"/>
      <c r="AD1094" s="19"/>
      <c r="AE1094" s="19"/>
      <c r="AF1094" s="19"/>
      <c r="AG1094" s="19"/>
      <c r="AH1094" s="19"/>
      <c r="AI1094" s="19"/>
      <c r="AJ1094" s="19"/>
      <c r="AK1094" s="19"/>
      <c r="AL1094" s="19"/>
    </row>
    <row r="1095">
      <c r="B1095" s="26" t="s">
        <v>347</v>
      </c>
      <c r="C1095" s="19"/>
      <c r="D1095" s="19"/>
      <c r="E1095" s="19"/>
      <c r="F1095" s="19"/>
      <c r="G1095" s="19"/>
      <c r="H1095" s="19"/>
      <c r="I1095" s="19"/>
      <c r="J1095" s="19"/>
      <c r="K1095" s="19"/>
      <c r="L1095" s="19"/>
      <c r="M1095" s="19"/>
      <c r="N1095" s="19"/>
      <c r="O1095" s="19"/>
      <c r="P1095" s="19"/>
      <c r="Q1095" s="19"/>
      <c r="R1095" s="19"/>
      <c r="S1095" s="19"/>
      <c r="T1095" s="19"/>
      <c r="U1095" s="19"/>
      <c r="V1095" s="19"/>
      <c r="W1095" s="19"/>
      <c r="X1095" s="19"/>
      <c r="Y1095" s="19"/>
      <c r="Z1095" s="19"/>
      <c r="AA1095" s="19"/>
      <c r="AB1095" s="19"/>
      <c r="AC1095" s="19"/>
      <c r="AD1095" s="19"/>
      <c r="AE1095" s="19"/>
      <c r="AF1095" s="19"/>
      <c r="AG1095" s="19"/>
      <c r="AH1095" s="19"/>
      <c r="AI1095" s="19"/>
      <c r="AJ1095" s="19"/>
      <c r="AK1095" s="19"/>
      <c r="AL1095" s="19"/>
    </row>
    <row r="1096">
      <c r="B1096" t="s">
        <v>436</v>
      </c>
      <c r="C1096" s="19" t="n">
        <v>0.416211683584278</v>
      </c>
      <c r="D1096" s="19" t="n">
        <v>0.429402256326822</v>
      </c>
      <c r="E1096" s="19" t="n">
        <v>0.405240369769136</v>
      </c>
      <c r="F1096" s="19"/>
      <c r="G1096" s="19" t="n">
        <v>0.466804412109221</v>
      </c>
      <c r="H1096" s="19" t="n">
        <v>0.50075791784746</v>
      </c>
      <c r="I1096" s="19" t="n">
        <v>0.431566293159675</v>
      </c>
      <c r="J1096" s="19" t="n">
        <v>0.498241283156487</v>
      </c>
      <c r="K1096" s="19" t="n">
        <v>0.419064879324652</v>
      </c>
      <c r="L1096" s="19" t="n">
        <v>0.266625391623407</v>
      </c>
      <c r="M1096" s="19"/>
      <c r="N1096" s="19" t="n">
        <v>0.62429285236982</v>
      </c>
      <c r="O1096" s="19" t="n">
        <v>0.340722995135667</v>
      </c>
      <c r="P1096" s="19" t="n">
        <v>0.349922889590077</v>
      </c>
      <c r="Q1096" s="19" t="n">
        <v>0.438284212836677</v>
      </c>
      <c r="R1096" s="19" t="n">
        <v>0.470905977038565</v>
      </c>
      <c r="S1096" s="19"/>
      <c r="T1096" s="19" t="n">
        <v>0.210118605777168</v>
      </c>
      <c r="U1096" s="19" t="n">
        <v>0.465893047973379</v>
      </c>
      <c r="V1096" s="19" t="n">
        <v>0.326475395254362</v>
      </c>
      <c r="W1096" s="19" t="n">
        <v>0.522351499842819</v>
      </c>
      <c r="X1096" s="19"/>
      <c r="Y1096" s="19" t="n">
        <v>0.481778267001518</v>
      </c>
      <c r="Z1096" s="19" t="n">
        <v>0.505571258722852</v>
      </c>
      <c r="AA1096" s="19" t="n">
        <v>0.307386484869346</v>
      </c>
      <c r="AB1096" s="19" t="n">
        <v>0.268325202503538</v>
      </c>
      <c r="AC1096" s="19" t="n">
        <v>0.495807528080233</v>
      </c>
      <c r="AD1096" s="19" t="n">
        <v>0.486249413345753</v>
      </c>
      <c r="AE1096" s="19"/>
      <c r="AF1096" s="19" t="n">
        <v>0.425898293821597</v>
      </c>
      <c r="AG1096" s="19"/>
      <c r="AH1096" s="19" t="n">
        <v>0.416727814398724</v>
      </c>
      <c r="AI1096" s="19"/>
      <c r="AJ1096" s="19" t="n">
        <v>0.43555100611513</v>
      </c>
      <c r="AK1096" s="19" t="n">
        <v>0.405047284771961</v>
      </c>
      <c r="AL1096" s="19" t="n">
        <v>0.400951141101214</v>
      </c>
    </row>
    <row r="1097">
      <c r="B1097" t="s">
        <v>430</v>
      </c>
      <c r="C1097" s="19" t="n">
        <v>0.373417859128515</v>
      </c>
      <c r="D1097" s="19" t="n">
        <v>0.356196137812071</v>
      </c>
      <c r="E1097" s="19" t="n">
        <v>0.387742097559057</v>
      </c>
      <c r="F1097" s="19"/>
      <c r="G1097" s="19" t="n">
        <v>0.467736040369296</v>
      </c>
      <c r="H1097" s="19" t="n">
        <v>0.452817619076922</v>
      </c>
      <c r="I1097" s="19" t="n">
        <v>0.443978031211563</v>
      </c>
      <c r="J1097" s="19" t="n">
        <v>0.348982892366742</v>
      </c>
      <c r="K1097" s="19" t="n">
        <v>0.313492051934799</v>
      </c>
      <c r="L1097" s="19" t="n">
        <v>0.310071668923554</v>
      </c>
      <c r="M1097" s="19"/>
      <c r="N1097" s="19" t="n">
        <v>0.246365614907352</v>
      </c>
      <c r="O1097" s="19" t="n">
        <v>0.429610183944177</v>
      </c>
      <c r="P1097" s="19" t="n">
        <v>0.248211807067505</v>
      </c>
      <c r="Q1097" s="19" t="n">
        <v>0.403160580404562</v>
      </c>
      <c r="R1097" s="19" t="n">
        <v>0.477556475710633</v>
      </c>
      <c r="S1097" s="19"/>
      <c r="T1097" s="19" t="n">
        <v>0.541233793579872</v>
      </c>
      <c r="U1097" s="19" t="n">
        <v>0.320807567309262</v>
      </c>
      <c r="V1097" s="19" t="n">
        <v>0.567662951144072</v>
      </c>
      <c r="W1097" s="19" t="n">
        <v>0.369099147944779</v>
      </c>
      <c r="X1097" s="19"/>
      <c r="Y1097" s="19" t="n">
        <v>0.42459321380392</v>
      </c>
      <c r="Z1097" s="19" t="n">
        <v>0.349486455864727</v>
      </c>
      <c r="AA1097" s="19" t="n">
        <v>0.306002020310746</v>
      </c>
      <c r="AB1097" s="19" t="n">
        <v>0.388886221216482</v>
      </c>
      <c r="AC1097" s="19" t="n">
        <v>0.424403810178087</v>
      </c>
      <c r="AD1097" s="19" t="n">
        <v>0.33569160713648</v>
      </c>
      <c r="AE1097" s="19"/>
      <c r="AF1097" s="19" t="n">
        <v>0.401019119773534</v>
      </c>
      <c r="AG1097" s="19"/>
      <c r="AH1097" s="19" t="n">
        <v>0.389229601119275</v>
      </c>
      <c r="AI1097" s="19"/>
      <c r="AJ1097" s="19" t="n">
        <v>0.286067657359315</v>
      </c>
      <c r="AK1097" s="19" t="n">
        <v>0.446938418843875</v>
      </c>
      <c r="AL1097" s="19" t="n">
        <v>0.322524136240552</v>
      </c>
    </row>
    <row r="1098">
      <c r="B1098" t="s">
        <v>87</v>
      </c>
      <c r="C1098" s="19" t="n">
        <v>0.210370457287207</v>
      </c>
      <c r="D1098" s="19" t="n">
        <v>0.214401605861107</v>
      </c>
      <c r="E1098" s="19" t="n">
        <v>0.207017532671806</v>
      </c>
      <c r="F1098" s="19"/>
      <c r="G1098" s="19" t="n">
        <v>0.0654595475214831</v>
      </c>
      <c r="H1098" s="19" t="n">
        <v>0.0464244630756171</v>
      </c>
      <c r="I1098" s="19" t="n">
        <v>0.124455675628762</v>
      </c>
      <c r="J1098" s="19" t="n">
        <v>0.15277582447677</v>
      </c>
      <c r="K1098" s="19" t="n">
        <v>0.267443068740549</v>
      </c>
      <c r="L1098" s="19" t="n">
        <v>0.423302939453039</v>
      </c>
      <c r="M1098" s="19"/>
      <c r="N1098" s="19" t="n">
        <v>0.129341532722828</v>
      </c>
      <c r="O1098" s="19" t="n">
        <v>0.229666820920156</v>
      </c>
      <c r="P1098" s="19" t="n">
        <v>0.401865303342419</v>
      </c>
      <c r="Q1098" s="19" t="n">
        <v>0.158555206758761</v>
      </c>
      <c r="R1098" s="19" t="n">
        <v>0.0515375472508025</v>
      </c>
      <c r="S1098" s="19"/>
      <c r="T1098" s="19" t="n">
        <v>0.24864760064296</v>
      </c>
      <c r="U1098" s="19" t="n">
        <v>0.213299384717358</v>
      </c>
      <c r="V1098" s="19" t="n">
        <v>0.105861653601566</v>
      </c>
      <c r="W1098" s="19" t="n">
        <v>0.108549352212402</v>
      </c>
      <c r="X1098" s="19"/>
      <c r="Y1098" s="19" t="n">
        <v>0.0936285191945626</v>
      </c>
      <c r="Z1098" s="19" t="n">
        <v>0.144942285412421</v>
      </c>
      <c r="AA1098" s="19" t="n">
        <v>0.386611494819908</v>
      </c>
      <c r="AB1098" s="19" t="n">
        <v>0.34278857627998</v>
      </c>
      <c r="AC1098" s="19" t="n">
        <v>0.0797886617416795</v>
      </c>
      <c r="AD1098" s="19" t="n">
        <v>0.178058979517768</v>
      </c>
      <c r="AE1098" s="19"/>
      <c r="AF1098" s="19" t="n">
        <v>0.173082586404869</v>
      </c>
      <c r="AG1098" s="19"/>
      <c r="AH1098" s="19" t="n">
        <v>0.194042584482001</v>
      </c>
      <c r="AI1098" s="19"/>
      <c r="AJ1098" s="19" t="n">
        <v>0.278381336525555</v>
      </c>
      <c r="AK1098" s="19" t="n">
        <v>0.148014296384164</v>
      </c>
      <c r="AL1098" s="19" t="n">
        <v>0.276524722658235</v>
      </c>
    </row>
    <row r="1099">
      <c r="C1099" s="19"/>
      <c r="D1099" s="19"/>
      <c r="E1099" s="19"/>
      <c r="F1099" s="19"/>
      <c r="G1099" s="19"/>
      <c r="H1099" s="19"/>
      <c r="I1099" s="19"/>
      <c r="J1099" s="19"/>
      <c r="K1099" s="19"/>
      <c r="L1099" s="19"/>
      <c r="M1099" s="19"/>
      <c r="N1099" s="19"/>
      <c r="O1099" s="19"/>
      <c r="P1099" s="19"/>
      <c r="Q1099" s="19"/>
      <c r="R1099" s="19"/>
      <c r="S1099" s="19"/>
      <c r="T1099" s="19"/>
      <c r="U1099" s="19"/>
      <c r="V1099" s="19"/>
      <c r="W1099" s="19"/>
      <c r="X1099" s="19"/>
      <c r="Y1099" s="19"/>
      <c r="Z1099" s="19"/>
      <c r="AA1099" s="19"/>
      <c r="AB1099" s="19"/>
      <c r="AC1099" s="19"/>
      <c r="AD1099" s="19"/>
      <c r="AE1099" s="19"/>
      <c r="AF1099" s="19"/>
      <c r="AG1099" s="19"/>
      <c r="AH1099" s="19"/>
      <c r="AI1099" s="19"/>
      <c r="AJ1099" s="19"/>
      <c r="AK1099" s="19"/>
      <c r="AL1099" s="19"/>
    </row>
    <row r="1100">
      <c r="B1100" s="7" t="s">
        <v>439</v>
      </c>
      <c r="C1100" s="19"/>
      <c r="D1100" s="19"/>
      <c r="E1100" s="19"/>
      <c r="F1100" s="19"/>
      <c r="G1100" s="19"/>
      <c r="H1100" s="19"/>
      <c r="I1100" s="19"/>
      <c r="J1100" s="19"/>
      <c r="K1100" s="19"/>
      <c r="L1100" s="19"/>
      <c r="M1100" s="19"/>
      <c r="N1100" s="19"/>
      <c r="O1100" s="19"/>
      <c r="P1100" s="19"/>
      <c r="Q1100" s="19"/>
      <c r="R1100" s="19"/>
      <c r="S1100" s="19"/>
      <c r="T1100" s="19"/>
      <c r="U1100" s="19"/>
      <c r="V1100" s="19"/>
      <c r="W1100" s="19"/>
      <c r="X1100" s="19"/>
      <c r="Y1100" s="19"/>
      <c r="Z1100" s="19"/>
      <c r="AA1100" s="19"/>
      <c r="AB1100" s="19"/>
      <c r="AC1100" s="19"/>
      <c r="AD1100" s="19"/>
      <c r="AE1100" s="19"/>
      <c r="AF1100" s="19"/>
      <c r="AG1100" s="19"/>
      <c r="AH1100" s="19"/>
      <c r="AI1100" s="19"/>
      <c r="AJ1100" s="19"/>
      <c r="AK1100" s="19"/>
      <c r="AL1100" s="19"/>
    </row>
    <row r="1101">
      <c r="B1101" s="26" t="s">
        <v>347</v>
      </c>
      <c r="C1101" s="19"/>
      <c r="D1101" s="19"/>
      <c r="E1101" s="19"/>
      <c r="F1101" s="19"/>
      <c r="G1101" s="19"/>
      <c r="H1101" s="19"/>
      <c r="I1101" s="19"/>
      <c r="J1101" s="19"/>
      <c r="K1101" s="19"/>
      <c r="L1101" s="19"/>
      <c r="M1101" s="19"/>
      <c r="N1101" s="19"/>
      <c r="O1101" s="19"/>
      <c r="P1101" s="19"/>
      <c r="Q1101" s="19"/>
      <c r="R1101" s="19"/>
      <c r="S1101" s="19"/>
      <c r="T1101" s="19"/>
      <c r="U1101" s="19"/>
      <c r="V1101" s="19"/>
      <c r="W1101" s="19"/>
      <c r="X1101" s="19"/>
      <c r="Y1101" s="19"/>
      <c r="Z1101" s="19"/>
      <c r="AA1101" s="19"/>
      <c r="AB1101" s="19"/>
      <c r="AC1101" s="19"/>
      <c r="AD1101" s="19"/>
      <c r="AE1101" s="19"/>
      <c r="AF1101" s="19"/>
      <c r="AG1101" s="19"/>
      <c r="AH1101" s="19"/>
      <c r="AI1101" s="19"/>
      <c r="AJ1101" s="19"/>
      <c r="AK1101" s="19"/>
      <c r="AL1101" s="19"/>
    </row>
    <row r="1102">
      <c r="B1102" t="s">
        <v>438</v>
      </c>
      <c r="C1102" s="19" t="n">
        <v>0.510293518518104</v>
      </c>
      <c r="D1102" s="19" t="n">
        <v>0.572239121189227</v>
      </c>
      <c r="E1102" s="19" t="n">
        <v>0.447795149832711</v>
      </c>
      <c r="F1102" s="19"/>
      <c r="G1102" s="19" t="n">
        <v>0.527706927332512</v>
      </c>
      <c r="H1102" s="19" t="n">
        <v>0.667132287282489</v>
      </c>
      <c r="I1102" s="19" t="n">
        <v>0.597950007557556</v>
      </c>
      <c r="J1102" s="19" t="n">
        <v>0.650329190291906</v>
      </c>
      <c r="K1102" s="19" t="n">
        <v>0.270840414228654</v>
      </c>
      <c r="L1102" s="19" t="n">
        <v>0.39404606492341</v>
      </c>
      <c r="M1102" s="19"/>
      <c r="N1102" s="19" t="n">
        <v>0.534139178531227</v>
      </c>
      <c r="O1102" s="19" t="n">
        <v>0.563195364462514</v>
      </c>
      <c r="P1102" s="19" t="n">
        <v>0.474636521891517</v>
      </c>
      <c r="Q1102" s="19" t="n">
        <v>0.438121524372524</v>
      </c>
      <c r="R1102" s="19" t="n">
        <v>0.543294190980746</v>
      </c>
      <c r="S1102" s="19"/>
      <c r="T1102" s="19" t="n">
        <v>0.39811232050909</v>
      </c>
      <c r="U1102" s="19" t="n">
        <v>0.430120621003636</v>
      </c>
      <c r="V1102" s="19" t="n">
        <v>0.613507105644849</v>
      </c>
      <c r="W1102" s="19" t="n">
        <v>0.640406417996704</v>
      </c>
      <c r="X1102" s="19"/>
      <c r="Y1102" s="19" t="n">
        <v>0.591713313199483</v>
      </c>
      <c r="Z1102" s="19" t="n">
        <v>0.331596136651995</v>
      </c>
      <c r="AA1102" s="19" t="n">
        <v>0.363334853031044</v>
      </c>
      <c r="AB1102" s="19" t="n">
        <v>0.516339319612108</v>
      </c>
      <c r="AC1102" s="19" t="n">
        <v>0.679706988083697</v>
      </c>
      <c r="AD1102" s="19" t="n">
        <v>0.422878315137442</v>
      </c>
      <c r="AE1102" s="19"/>
      <c r="AF1102" s="19" t="n">
        <v>0.520073462647106</v>
      </c>
      <c r="AG1102" s="19"/>
      <c r="AH1102" s="19" t="n">
        <v>0.525728205723607</v>
      </c>
      <c r="AI1102" s="19"/>
      <c r="AJ1102" s="19" t="n">
        <v>0.440410578525571</v>
      </c>
      <c r="AK1102" s="19" t="n">
        <v>0.506708522365632</v>
      </c>
      <c r="AL1102" s="19" t="n">
        <v>0.743872047837134</v>
      </c>
    </row>
    <row r="1103">
      <c r="B1103" t="s">
        <v>430</v>
      </c>
      <c r="C1103" s="19" t="n">
        <v>0.305943482831374</v>
      </c>
      <c r="D1103" s="19" t="n">
        <v>0.266127769939388</v>
      </c>
      <c r="E1103" s="19" t="n">
        <v>0.34611448765647</v>
      </c>
      <c r="F1103" s="19"/>
      <c r="G1103" s="19" t="n">
        <v>0.472293072667488</v>
      </c>
      <c r="H1103" s="19" t="n">
        <v>0.263115299621411</v>
      </c>
      <c r="I1103" s="19" t="n">
        <v>0.28105392499703</v>
      </c>
      <c r="J1103" s="19" t="n">
        <v>0.252514989262637</v>
      </c>
      <c r="K1103" s="19" t="n">
        <v>0.435519854487981</v>
      </c>
      <c r="L1103" s="19" t="n">
        <v>0.199160257005013</v>
      </c>
      <c r="M1103" s="19"/>
      <c r="N1103" s="19" t="n">
        <v>0.465860821468773</v>
      </c>
      <c r="O1103" s="19" t="n">
        <v>0.241996623663961</v>
      </c>
      <c r="P1103" s="19" t="n">
        <v>0.241548168805414</v>
      </c>
      <c r="Q1103" s="19" t="n">
        <v>0.372985314570414</v>
      </c>
      <c r="R1103" s="19" t="n">
        <v>0.363177381594235</v>
      </c>
      <c r="S1103" s="19"/>
      <c r="T1103" s="19" t="n">
        <v>0.286289570903103</v>
      </c>
      <c r="U1103" s="19" t="n">
        <v>0.426450886059233</v>
      </c>
      <c r="V1103" s="19" t="n">
        <v>0.240813018454665</v>
      </c>
      <c r="W1103" s="19" t="n">
        <v>0.255456748607304</v>
      </c>
      <c r="X1103" s="19"/>
      <c r="Y1103" s="19" t="n">
        <v>0.329090385901007</v>
      </c>
      <c r="Z1103" s="19" t="n">
        <v>0.45393873523684</v>
      </c>
      <c r="AA1103" s="19" t="n">
        <v>0.24031399671186</v>
      </c>
      <c r="AB1103" s="19" t="n">
        <v>0.284087228956203</v>
      </c>
      <c r="AC1103" s="19" t="n">
        <v>0.320293011916302</v>
      </c>
      <c r="AD1103" s="19" t="n">
        <v>0.300287099120421</v>
      </c>
      <c r="AE1103" s="19"/>
      <c r="AF1103" s="19" t="n">
        <v>0.315609278765703</v>
      </c>
      <c r="AG1103" s="19"/>
      <c r="AH1103" s="19" t="n">
        <v>0.316061272157628</v>
      </c>
      <c r="AI1103" s="19"/>
      <c r="AJ1103" s="19" t="n">
        <v>0.289167219543339</v>
      </c>
      <c r="AK1103" s="19" t="n">
        <v>0.344985831129313</v>
      </c>
      <c r="AL1103" s="19" t="n">
        <v>0.113549997303018</v>
      </c>
    </row>
    <row r="1104">
      <c r="B1104" t="s">
        <v>87</v>
      </c>
      <c r="C1104" s="19" t="n">
        <v>0.183762998650521</v>
      </c>
      <c r="D1104" s="19" t="n">
        <v>0.161633108871384</v>
      </c>
      <c r="E1104" s="19" t="n">
        <v>0.206090362510819</v>
      </c>
      <c r="F1104" s="19"/>
      <c r="G1104" s="19" t="n">
        <v>0</v>
      </c>
      <c r="H1104" s="19" t="n">
        <v>0.0697524130961007</v>
      </c>
      <c r="I1104" s="19" t="n">
        <v>0.120996067445414</v>
      </c>
      <c r="J1104" s="19" t="n">
        <v>0.0971558204454579</v>
      </c>
      <c r="K1104" s="19" t="n">
        <v>0.293639731283364</v>
      </c>
      <c r="L1104" s="19" t="n">
        <v>0.406793678071578</v>
      </c>
      <c r="M1104" s="19"/>
      <c r="N1104" s="19" t="n">
        <v>0</v>
      </c>
      <c r="O1104" s="19" t="n">
        <v>0.194808011873525</v>
      </c>
      <c r="P1104" s="19" t="n">
        <v>0.283815309303069</v>
      </c>
      <c r="Q1104" s="19" t="n">
        <v>0.188893161057062</v>
      </c>
      <c r="R1104" s="19" t="n">
        <v>0.0935284274250188</v>
      </c>
      <c r="S1104" s="19"/>
      <c r="T1104" s="19" t="n">
        <v>0.315598108587808</v>
      </c>
      <c r="U1104" s="19" t="n">
        <v>0.143428492937131</v>
      </c>
      <c r="V1104" s="19" t="n">
        <v>0.145679875900486</v>
      </c>
      <c r="W1104" s="19" t="n">
        <v>0.104136833395992</v>
      </c>
      <c r="X1104" s="19"/>
      <c r="Y1104" s="19" t="n">
        <v>0.0791963008995094</v>
      </c>
      <c r="Z1104" s="19" t="n">
        <v>0.214465128111165</v>
      </c>
      <c r="AA1104" s="19" t="n">
        <v>0.396351150257096</v>
      </c>
      <c r="AB1104" s="19" t="n">
        <v>0.199573451431689</v>
      </c>
      <c r="AC1104" s="19" t="n">
        <v>0</v>
      </c>
      <c r="AD1104" s="19" t="n">
        <v>0.276834585742137</v>
      </c>
      <c r="AE1104" s="19"/>
      <c r="AF1104" s="19" t="n">
        <v>0.164317258587191</v>
      </c>
      <c r="AG1104" s="19"/>
      <c r="AH1104" s="19" t="n">
        <v>0.158210522118765</v>
      </c>
      <c r="AI1104" s="19"/>
      <c r="AJ1104" s="19" t="n">
        <v>0.270422201931089</v>
      </c>
      <c r="AK1104" s="19" t="n">
        <v>0.148305646505055</v>
      </c>
      <c r="AL1104" s="19" t="n">
        <v>0.142577954859848</v>
      </c>
    </row>
    <row r="1105">
      <c r="C1105" s="19"/>
      <c r="D1105" s="19"/>
      <c r="E1105" s="19"/>
      <c r="F1105" s="19"/>
      <c r="G1105" s="19"/>
      <c r="H1105" s="19"/>
      <c r="I1105" s="19"/>
      <c r="J1105" s="19"/>
      <c r="K1105" s="19"/>
      <c r="L1105" s="19"/>
      <c r="M1105" s="19"/>
      <c r="N1105" s="19"/>
      <c r="O1105" s="19"/>
      <c r="P1105" s="19"/>
      <c r="Q1105" s="19"/>
      <c r="R1105" s="19"/>
      <c r="S1105" s="19"/>
      <c r="T1105" s="19"/>
      <c r="U1105" s="19"/>
      <c r="V1105" s="19"/>
      <c r="W1105" s="19"/>
      <c r="X1105" s="19"/>
      <c r="Y1105" s="19"/>
      <c r="Z1105" s="19"/>
      <c r="AA1105" s="19"/>
      <c r="AB1105" s="19"/>
      <c r="AC1105" s="19"/>
      <c r="AD1105" s="19"/>
      <c r="AE1105" s="19"/>
      <c r="AF1105" s="19"/>
      <c r="AG1105" s="19"/>
      <c r="AH1105" s="19"/>
      <c r="AI1105" s="19"/>
      <c r="AJ1105" s="19"/>
      <c r="AK1105" s="19"/>
      <c r="AL1105" s="19"/>
    </row>
    <row r="1106">
      <c r="B1106" s="7" t="s">
        <v>441</v>
      </c>
      <c r="C1106" s="19"/>
      <c r="D1106" s="19"/>
      <c r="E1106" s="19"/>
      <c r="F1106" s="19"/>
      <c r="G1106" s="19"/>
      <c r="H1106" s="19"/>
      <c r="I1106" s="19"/>
      <c r="J1106" s="19"/>
      <c r="K1106" s="19"/>
      <c r="L1106" s="19"/>
      <c r="M1106" s="19"/>
      <c r="N1106" s="19"/>
      <c r="O1106" s="19"/>
      <c r="P1106" s="19"/>
      <c r="Q1106" s="19"/>
      <c r="R1106" s="19"/>
      <c r="S1106" s="19"/>
      <c r="T1106" s="19"/>
      <c r="U1106" s="19"/>
      <c r="V1106" s="19"/>
      <c r="W1106" s="19"/>
      <c r="X1106" s="19"/>
      <c r="Y1106" s="19"/>
      <c r="Z1106" s="19"/>
      <c r="AA1106" s="19"/>
      <c r="AB1106" s="19"/>
      <c r="AC1106" s="19"/>
      <c r="AD1106" s="19"/>
      <c r="AE1106" s="19"/>
      <c r="AF1106" s="19"/>
      <c r="AG1106" s="19"/>
      <c r="AH1106" s="19"/>
      <c r="AI1106" s="19"/>
      <c r="AJ1106" s="19"/>
      <c r="AK1106" s="19"/>
      <c r="AL1106" s="19"/>
    </row>
    <row r="1107">
      <c r="B1107" s="26" t="s">
        <v>347</v>
      </c>
      <c r="C1107" s="19"/>
      <c r="D1107" s="19"/>
      <c r="E1107" s="19"/>
      <c r="F1107" s="19"/>
      <c r="G1107" s="19"/>
      <c r="H1107" s="19"/>
      <c r="I1107" s="19"/>
      <c r="J1107" s="19"/>
      <c r="K1107" s="19"/>
      <c r="L1107" s="19"/>
      <c r="M1107" s="19"/>
      <c r="N1107" s="19"/>
      <c r="O1107" s="19"/>
      <c r="P1107" s="19"/>
      <c r="Q1107" s="19"/>
      <c r="R1107" s="19"/>
      <c r="S1107" s="19"/>
      <c r="T1107" s="19"/>
      <c r="U1107" s="19"/>
      <c r="V1107" s="19"/>
      <c r="W1107" s="19"/>
      <c r="X1107" s="19"/>
      <c r="Y1107" s="19"/>
      <c r="Z1107" s="19"/>
      <c r="AA1107" s="19"/>
      <c r="AB1107" s="19"/>
      <c r="AC1107" s="19"/>
      <c r="AD1107" s="19"/>
      <c r="AE1107" s="19"/>
      <c r="AF1107" s="19"/>
      <c r="AG1107" s="19"/>
      <c r="AH1107" s="19"/>
      <c r="AI1107" s="19"/>
      <c r="AJ1107" s="19"/>
      <c r="AK1107" s="19"/>
      <c r="AL1107" s="19"/>
    </row>
    <row r="1108">
      <c r="B1108" t="s">
        <v>440</v>
      </c>
      <c r="C1108" s="19" t="n">
        <v>0.541403170590735</v>
      </c>
      <c r="D1108" s="19" t="n">
        <v>0.611549589676422</v>
      </c>
      <c r="E1108" s="19" t="n">
        <v>0.492981290528227</v>
      </c>
      <c r="F1108" s="19"/>
      <c r="G1108" s="19" t="n">
        <v>0.624620343300014</v>
      </c>
      <c r="H1108" s="19" t="n">
        <v>0.830744173499184</v>
      </c>
      <c r="I1108" s="19" t="n">
        <v>0.558184068394946</v>
      </c>
      <c r="J1108" s="19" t="n">
        <v>0.427865310437634</v>
      </c>
      <c r="K1108" s="19" t="n">
        <v>0.434099418259198</v>
      </c>
      <c r="L1108" s="19" t="n">
        <v>0.46621811851535</v>
      </c>
      <c r="M1108" s="19"/>
      <c r="N1108" s="19" t="n">
        <v>0.668935701164568</v>
      </c>
      <c r="O1108" s="19" t="n">
        <v>0.368370486823061</v>
      </c>
      <c r="P1108" s="19" t="n">
        <v>0.659434442396876</v>
      </c>
      <c r="Q1108" s="19" t="n">
        <v>0.541413893974633</v>
      </c>
      <c r="R1108" s="19" t="n">
        <v>0.618486407271576</v>
      </c>
      <c r="S1108" s="19"/>
      <c r="T1108" s="19" t="n">
        <v>0.361932335483223</v>
      </c>
      <c r="U1108" s="19" t="n">
        <v>0.589896298558023</v>
      </c>
      <c r="V1108" s="19" t="n">
        <v>0.620914129374792</v>
      </c>
      <c r="W1108" s="19" t="n">
        <v>0.651904913682785</v>
      </c>
      <c r="X1108" s="19"/>
      <c r="Y1108" s="19" t="n">
        <v>0.580633096165873</v>
      </c>
      <c r="Z1108" s="19" t="n">
        <v>0.332633373610082</v>
      </c>
      <c r="AA1108" s="19" t="n">
        <v>0.466783890572784</v>
      </c>
      <c r="AB1108" s="19" t="n">
        <v>0.558571537988172</v>
      </c>
      <c r="AC1108" s="19" t="n">
        <v>0.652716982942487</v>
      </c>
      <c r="AD1108" s="19" t="n">
        <v>1</v>
      </c>
      <c r="AE1108" s="19"/>
      <c r="AF1108" s="19" t="n">
        <v>0.552817172438427</v>
      </c>
      <c r="AG1108" s="19"/>
      <c r="AH1108" s="19" t="n">
        <v>0.560618850848631</v>
      </c>
      <c r="AI1108" s="19"/>
      <c r="AJ1108" s="19" t="n">
        <v>0.497627748914561</v>
      </c>
      <c r="AK1108" s="19" t="n">
        <v>0.564864432185273</v>
      </c>
      <c r="AL1108" s="19" t="n">
        <v>0.527355974269863</v>
      </c>
    </row>
    <row r="1109">
      <c r="B1109" t="s">
        <v>430</v>
      </c>
      <c r="C1109" s="19" t="n">
        <v>0.239875828731164</v>
      </c>
      <c r="D1109" s="19" t="n">
        <v>0.266131136529221</v>
      </c>
      <c r="E1109" s="19" t="n">
        <v>0.221751862008804</v>
      </c>
      <c r="F1109" s="19"/>
      <c r="G1109" s="19" t="n">
        <v>0.269932977548552</v>
      </c>
      <c r="H1109" s="19" t="n">
        <v>0.151736539682501</v>
      </c>
      <c r="I1109" s="19" t="n">
        <v>0.305140799463499</v>
      </c>
      <c r="J1109" s="19" t="n">
        <v>0.435566074284498</v>
      </c>
      <c r="K1109" s="19" t="n">
        <v>0.203060978408438</v>
      </c>
      <c r="L1109" s="19" t="n">
        <v>0.169448436107135</v>
      </c>
      <c r="M1109" s="19"/>
      <c r="N1109" s="19" t="n">
        <v>0</v>
      </c>
      <c r="O1109" s="19" t="n">
        <v>0.322756806243716</v>
      </c>
      <c r="P1109" s="19" t="n">
        <v>0.0767208820257536</v>
      </c>
      <c r="Q1109" s="19" t="n">
        <v>0.275192817350045</v>
      </c>
      <c r="R1109" s="19" t="n">
        <v>0.352966952954021</v>
      </c>
      <c r="S1109" s="19"/>
      <c r="T1109" s="19" t="n">
        <v>0.374465388477013</v>
      </c>
      <c r="U1109" s="19" t="n">
        <v>0.216713767184463</v>
      </c>
      <c r="V1109" s="19" t="n">
        <v>0.209182870186901</v>
      </c>
      <c r="W1109" s="19" t="n">
        <v>0.299244888366373</v>
      </c>
      <c r="X1109" s="19"/>
      <c r="Y1109" s="19" t="n">
        <v>0.292313564246619</v>
      </c>
      <c r="Z1109" s="19" t="n">
        <v>0.277092122665902</v>
      </c>
      <c r="AA1109" s="19" t="n">
        <v>0.198163210461321</v>
      </c>
      <c r="AB1109" s="19" t="n">
        <v>0.212638898534268</v>
      </c>
      <c r="AC1109" s="19" t="n">
        <v>0.214474601705369</v>
      </c>
      <c r="AD1109" s="19" t="n">
        <v>0</v>
      </c>
      <c r="AE1109" s="19"/>
      <c r="AF1109" s="19" t="n">
        <v>0.266803732811036</v>
      </c>
      <c r="AG1109" s="19"/>
      <c r="AH1109" s="19" t="n">
        <v>0.247677516780024</v>
      </c>
      <c r="AI1109" s="19"/>
      <c r="AJ1109" s="19" t="n">
        <v>0.235516186283414</v>
      </c>
      <c r="AK1109" s="19" t="n">
        <v>0.231107688910608</v>
      </c>
      <c r="AL1109" s="19" t="n">
        <v>0.298587970477345</v>
      </c>
    </row>
    <row r="1110">
      <c r="B1110" t="s">
        <v>87</v>
      </c>
      <c r="C1110" s="19" t="n">
        <v>0.218721000678101</v>
      </c>
      <c r="D1110" s="19" t="n">
        <v>0.122319273794357</v>
      </c>
      <c r="E1110" s="19" t="n">
        <v>0.28526684746297</v>
      </c>
      <c r="F1110" s="19"/>
      <c r="G1110" s="19" t="n">
        <v>0.105446679151435</v>
      </c>
      <c r="H1110" s="19" t="n">
        <v>0.0175192868183152</v>
      </c>
      <c r="I1110" s="19" t="n">
        <v>0.136675132141554</v>
      </c>
      <c r="J1110" s="19" t="n">
        <v>0.136568615277869</v>
      </c>
      <c r="K1110" s="19" t="n">
        <v>0.362839603332364</v>
      </c>
      <c r="L1110" s="19" t="n">
        <v>0.364333445377515</v>
      </c>
      <c r="M1110" s="19"/>
      <c r="N1110" s="19" t="n">
        <v>0.331064298835432</v>
      </c>
      <c r="O1110" s="19" t="n">
        <v>0.308872706933224</v>
      </c>
      <c r="P1110" s="19" t="n">
        <v>0.263844675577371</v>
      </c>
      <c r="Q1110" s="19" t="n">
        <v>0.183393288675322</v>
      </c>
      <c r="R1110" s="19" t="n">
        <v>0.0285466397744027</v>
      </c>
      <c r="S1110" s="19"/>
      <c r="T1110" s="19" t="n">
        <v>0.263602276039764</v>
      </c>
      <c r="U1110" s="19" t="n">
        <v>0.193389934257514</v>
      </c>
      <c r="V1110" s="19" t="n">
        <v>0.169903000438308</v>
      </c>
      <c r="W1110" s="19" t="n">
        <v>0.0488501979508418</v>
      </c>
      <c r="X1110" s="19"/>
      <c r="Y1110" s="19" t="n">
        <v>0.127053339587508</v>
      </c>
      <c r="Z1110" s="19" t="n">
        <v>0.390274503724016</v>
      </c>
      <c r="AA1110" s="19" t="n">
        <v>0.335052898965896</v>
      </c>
      <c r="AB1110" s="19" t="n">
        <v>0.22878956347756</v>
      </c>
      <c r="AC1110" s="19" t="n">
        <v>0.132808415352144</v>
      </c>
      <c r="AD1110" s="19" t="n">
        <v>0</v>
      </c>
      <c r="AE1110" s="19"/>
      <c r="AF1110" s="19" t="n">
        <v>0.180379094750537</v>
      </c>
      <c r="AG1110" s="19"/>
      <c r="AH1110" s="19" t="n">
        <v>0.191703632371345</v>
      </c>
      <c r="AI1110" s="19"/>
      <c r="AJ1110" s="19" t="n">
        <v>0.266856064802025</v>
      </c>
      <c r="AK1110" s="19" t="n">
        <v>0.204027878904119</v>
      </c>
      <c r="AL1110" s="19" t="n">
        <v>0.174056055252792</v>
      </c>
    </row>
    <row r="1111">
      <c r="C1111" s="19"/>
      <c r="D1111" s="19"/>
      <c r="E1111" s="19"/>
      <c r="F1111" s="19"/>
      <c r="G1111" s="19"/>
      <c r="H1111" s="19"/>
      <c r="I1111" s="19"/>
      <c r="J1111" s="19"/>
      <c r="K1111" s="19"/>
      <c r="L1111" s="19"/>
      <c r="M1111" s="19"/>
      <c r="N1111" s="19"/>
      <c r="O1111" s="19"/>
      <c r="P1111" s="19"/>
      <c r="Q1111" s="19"/>
      <c r="R1111" s="19"/>
      <c r="S1111" s="19"/>
      <c r="T1111" s="19"/>
      <c r="U1111" s="19"/>
      <c r="V1111" s="19"/>
      <c r="W1111" s="19"/>
      <c r="X1111" s="19"/>
      <c r="Y1111" s="19"/>
      <c r="Z1111" s="19"/>
      <c r="AA1111" s="19"/>
      <c r="AB1111" s="19"/>
      <c r="AC1111" s="19"/>
      <c r="AD1111" s="19"/>
      <c r="AE1111" s="19"/>
      <c r="AF1111" s="19"/>
      <c r="AG1111" s="19"/>
      <c r="AH1111" s="19"/>
      <c r="AI1111" s="19"/>
      <c r="AJ1111" s="19"/>
      <c r="AK1111" s="19"/>
      <c r="AL1111" s="19"/>
    </row>
    <row r="1112">
      <c r="B1112" s="7" t="s">
        <v>443</v>
      </c>
      <c r="C1112" s="19"/>
      <c r="D1112" s="19"/>
      <c r="E1112" s="19"/>
      <c r="F1112" s="19"/>
      <c r="G1112" s="19"/>
      <c r="H1112" s="19"/>
      <c r="I1112" s="19"/>
      <c r="J1112" s="19"/>
      <c r="K1112" s="19"/>
      <c r="L1112" s="19"/>
      <c r="M1112" s="19"/>
      <c r="N1112" s="19"/>
      <c r="O1112" s="19"/>
      <c r="P1112" s="19"/>
      <c r="Q1112" s="19"/>
      <c r="R1112" s="19"/>
      <c r="S1112" s="19"/>
      <c r="T1112" s="19"/>
      <c r="U1112" s="19"/>
      <c r="V1112" s="19"/>
      <c r="W1112" s="19"/>
      <c r="X1112" s="19"/>
      <c r="Y1112" s="19"/>
      <c r="Z1112" s="19"/>
      <c r="AA1112" s="19"/>
      <c r="AB1112" s="19"/>
      <c r="AC1112" s="19"/>
      <c r="AD1112" s="19"/>
      <c r="AE1112" s="19"/>
      <c r="AF1112" s="19"/>
      <c r="AG1112" s="19"/>
      <c r="AH1112" s="19"/>
      <c r="AI1112" s="19"/>
      <c r="AJ1112" s="19"/>
      <c r="AK1112" s="19"/>
      <c r="AL1112" s="19"/>
    </row>
    <row r="1113">
      <c r="B1113" s="26" t="s">
        <v>347</v>
      </c>
      <c r="C1113" s="19"/>
      <c r="D1113" s="19"/>
      <c r="E1113" s="19"/>
      <c r="F1113" s="19"/>
      <c r="G1113" s="19"/>
      <c r="H1113" s="19"/>
      <c r="I1113" s="19"/>
      <c r="J1113" s="19"/>
      <c r="K1113" s="19"/>
      <c r="L1113" s="19"/>
      <c r="M1113" s="19"/>
      <c r="N1113" s="19"/>
      <c r="O1113" s="19"/>
      <c r="P1113" s="19"/>
      <c r="Q1113" s="19"/>
      <c r="R1113" s="19"/>
      <c r="S1113" s="19"/>
      <c r="T1113" s="19"/>
      <c r="U1113" s="19"/>
      <c r="V1113" s="19"/>
      <c r="W1113" s="19"/>
      <c r="X1113" s="19"/>
      <c r="Y1113" s="19"/>
      <c r="Z1113" s="19"/>
      <c r="AA1113" s="19"/>
      <c r="AB1113" s="19"/>
      <c r="AC1113" s="19"/>
      <c r="AD1113" s="19"/>
      <c r="AE1113" s="19"/>
      <c r="AF1113" s="19"/>
      <c r="AG1113" s="19"/>
      <c r="AH1113" s="19"/>
      <c r="AI1113" s="19"/>
      <c r="AJ1113" s="19"/>
      <c r="AK1113" s="19"/>
      <c r="AL1113" s="19"/>
    </row>
    <row r="1114">
      <c r="B1114" t="s">
        <v>442</v>
      </c>
      <c r="C1114" s="19" t="n">
        <v>0.595685441636587</v>
      </c>
      <c r="D1114" s="19" t="n">
        <v>0.636503240751279</v>
      </c>
      <c r="E1114" s="19" t="n">
        <v>0.545716513520016</v>
      </c>
      <c r="F1114" s="19"/>
      <c r="G1114" s="19" t="n">
        <v>0.684018662153629</v>
      </c>
      <c r="H1114" s="19" t="n">
        <v>0.585400919213934</v>
      </c>
      <c r="I1114" s="19" t="n">
        <v>0.676423002523848</v>
      </c>
      <c r="J1114" s="19" t="n">
        <v>0.632421471573132</v>
      </c>
      <c r="K1114" s="19" t="n">
        <v>0.488127382630825</v>
      </c>
      <c r="L1114" s="19" t="n">
        <v>0.562723761623152</v>
      </c>
      <c r="M1114" s="19"/>
      <c r="N1114" s="19" t="n">
        <v>0.675312774381585</v>
      </c>
      <c r="O1114" s="19" t="n">
        <v>0.554636550987247</v>
      </c>
      <c r="P1114" s="19" t="n">
        <v>0.491522660304975</v>
      </c>
      <c r="Q1114" s="19" t="n">
        <v>0.669100887402578</v>
      </c>
      <c r="R1114" s="19" t="n">
        <v>0.775053084223186</v>
      </c>
      <c r="S1114" s="19"/>
      <c r="T1114" s="19" t="n">
        <v>0.507675664725314</v>
      </c>
      <c r="U1114" s="19" t="n">
        <v>0.649575651769679</v>
      </c>
      <c r="V1114" s="19" t="n">
        <v>0.689912814404272</v>
      </c>
      <c r="W1114" s="19" t="n">
        <v>0.632778337267396</v>
      </c>
      <c r="X1114" s="19"/>
      <c r="Y1114" s="19" t="n">
        <v>0.629271559946172</v>
      </c>
      <c r="Z1114" s="19" t="n">
        <v>0.623470529748949</v>
      </c>
      <c r="AA1114" s="19" t="n">
        <v>0.510961147951063</v>
      </c>
      <c r="AB1114" s="19" t="n">
        <v>0.497075139762984</v>
      </c>
      <c r="AC1114" s="19" t="n">
        <v>0.680679645848567</v>
      </c>
      <c r="AD1114" s="19" t="n">
        <v>0.76510546940699</v>
      </c>
      <c r="AE1114" s="19"/>
      <c r="AF1114" s="19" t="n">
        <v>0.622034178490334</v>
      </c>
      <c r="AG1114" s="19"/>
      <c r="AH1114" s="19" t="n">
        <v>0.604283234825001</v>
      </c>
      <c r="AI1114" s="19"/>
      <c r="AJ1114" s="19" t="n">
        <v>0.592049190951203</v>
      </c>
      <c r="AK1114" s="19" t="n">
        <v>0.606396337428747</v>
      </c>
      <c r="AL1114" s="19" t="n">
        <v>0.533588692196798</v>
      </c>
    </row>
    <row r="1115">
      <c r="B1115" t="s">
        <v>430</v>
      </c>
      <c r="C1115" s="19" t="n">
        <v>0.263680814248803</v>
      </c>
      <c r="D1115" s="19" t="n">
        <v>0.222628368051712</v>
      </c>
      <c r="E1115" s="19" t="n">
        <v>0.31393699604998</v>
      </c>
      <c r="F1115" s="19"/>
      <c r="G1115" s="19" t="n">
        <v>0.315981337846371</v>
      </c>
      <c r="H1115" s="19" t="n">
        <v>0.302080711971255</v>
      </c>
      <c r="I1115" s="19" t="n">
        <v>0.265379500778343</v>
      </c>
      <c r="J1115" s="19" t="n">
        <v>0.31595577784075</v>
      </c>
      <c r="K1115" s="19" t="n">
        <v>0.28465008195443</v>
      </c>
      <c r="L1115" s="19" t="n">
        <v>0.126473589361829</v>
      </c>
      <c r="M1115" s="19"/>
      <c r="N1115" s="19" t="n">
        <v>0.175880124610331</v>
      </c>
      <c r="O1115" s="19" t="n">
        <v>0.271090189118124</v>
      </c>
      <c r="P1115" s="19" t="n">
        <v>0.353062345745483</v>
      </c>
      <c r="Q1115" s="19" t="n">
        <v>0.182638283385643</v>
      </c>
      <c r="R1115" s="19" t="n">
        <v>0.224946915776814</v>
      </c>
      <c r="S1115" s="19"/>
      <c r="T1115" s="19" t="n">
        <v>0.28894136811476</v>
      </c>
      <c r="U1115" s="19" t="n">
        <v>0.234616487447084</v>
      </c>
      <c r="V1115" s="19" t="n">
        <v>0.111353418452586</v>
      </c>
      <c r="W1115" s="19" t="n">
        <v>0.317869576791898</v>
      </c>
      <c r="X1115" s="19"/>
      <c r="Y1115" s="19" t="n">
        <v>0.296834860451361</v>
      </c>
      <c r="Z1115" s="19" t="n">
        <v>0.244593026139955</v>
      </c>
      <c r="AA1115" s="19" t="n">
        <v>0.188338324346181</v>
      </c>
      <c r="AB1115" s="19" t="n">
        <v>0.354645864542553</v>
      </c>
      <c r="AC1115" s="19" t="n">
        <v>0.258900854337486</v>
      </c>
      <c r="AD1115" s="19" t="n">
        <v>0.23489453059301</v>
      </c>
      <c r="AE1115" s="19"/>
      <c r="AF1115" s="19" t="n">
        <v>0.258387271595411</v>
      </c>
      <c r="AG1115" s="19"/>
      <c r="AH1115" s="19" t="n">
        <v>0.260227641034636</v>
      </c>
      <c r="AI1115" s="19"/>
      <c r="AJ1115" s="19" t="n">
        <v>0.219271741116955</v>
      </c>
      <c r="AK1115" s="19" t="n">
        <v>0.280171770795416</v>
      </c>
      <c r="AL1115" s="19" t="n">
        <v>0.319239279744198</v>
      </c>
    </row>
    <row r="1116">
      <c r="B1116" t="s">
        <v>87</v>
      </c>
      <c r="C1116" s="19" t="n">
        <v>0.140633744114609</v>
      </c>
      <c r="D1116" s="19" t="n">
        <v>0.140868391197009</v>
      </c>
      <c r="E1116" s="19" t="n">
        <v>0.140346490430003</v>
      </c>
      <c r="F1116" s="19"/>
      <c r="G1116" s="19" t="n">
        <v>0</v>
      </c>
      <c r="H1116" s="19" t="n">
        <v>0.112518368814811</v>
      </c>
      <c r="I1116" s="19" t="n">
        <v>0.0581974966978094</v>
      </c>
      <c r="J1116" s="19" t="n">
        <v>0.0516227505861182</v>
      </c>
      <c r="K1116" s="19" t="n">
        <v>0.227222535414745</v>
      </c>
      <c r="L1116" s="19" t="n">
        <v>0.310802649015019</v>
      </c>
      <c r="M1116" s="19"/>
      <c r="N1116" s="19" t="n">
        <v>0.148807101008084</v>
      </c>
      <c r="O1116" s="19" t="n">
        <v>0.174273259894629</v>
      </c>
      <c r="P1116" s="19" t="n">
        <v>0.155414993949541</v>
      </c>
      <c r="Q1116" s="19" t="n">
        <v>0.14826082921178</v>
      </c>
      <c r="R1116" s="19" t="n">
        <v>0</v>
      </c>
      <c r="S1116" s="19"/>
      <c r="T1116" s="19" t="n">
        <v>0.203382967159926</v>
      </c>
      <c r="U1116" s="19" t="n">
        <v>0.115807860783237</v>
      </c>
      <c r="V1116" s="19" t="n">
        <v>0.198733767143142</v>
      </c>
      <c r="W1116" s="19" t="n">
        <v>0.0493520859407068</v>
      </c>
      <c r="X1116" s="19"/>
      <c r="Y1116" s="19" t="n">
        <v>0.0738935796024675</v>
      </c>
      <c r="Z1116" s="19" t="n">
        <v>0.131936444111097</v>
      </c>
      <c r="AA1116" s="19" t="n">
        <v>0.300700527702755</v>
      </c>
      <c r="AB1116" s="19" t="n">
        <v>0.148278995694463</v>
      </c>
      <c r="AC1116" s="19" t="n">
        <v>0.0604194998139471</v>
      </c>
      <c r="AD1116" s="19" t="n">
        <v>0</v>
      </c>
      <c r="AE1116" s="19"/>
      <c r="AF1116" s="19" t="n">
        <v>0.119578549914256</v>
      </c>
      <c r="AG1116" s="19"/>
      <c r="AH1116" s="19" t="n">
        <v>0.135489124140363</v>
      </c>
      <c r="AI1116" s="19"/>
      <c r="AJ1116" s="19" t="n">
        <v>0.188679067931842</v>
      </c>
      <c r="AK1116" s="19" t="n">
        <v>0.113431891775837</v>
      </c>
      <c r="AL1116" s="19" t="n">
        <v>0.147172028059004</v>
      </c>
    </row>
    <row r="1117">
      <c r="C1117" s="19"/>
      <c r="D1117" s="19"/>
      <c r="E1117" s="19"/>
      <c r="F1117" s="19"/>
      <c r="G1117" s="19"/>
      <c r="H1117" s="19"/>
      <c r="I1117" s="19"/>
      <c r="J1117" s="19"/>
      <c r="K1117" s="19"/>
      <c r="L1117" s="19"/>
      <c r="M1117" s="19"/>
      <c r="N1117" s="19"/>
      <c r="O1117" s="19"/>
      <c r="P1117" s="19"/>
      <c r="Q1117" s="19"/>
      <c r="R1117" s="19"/>
      <c r="S1117" s="19"/>
      <c r="T1117" s="19"/>
      <c r="U1117" s="19"/>
      <c r="V1117" s="19"/>
      <c r="W1117" s="19"/>
      <c r="X1117" s="19"/>
      <c r="Y1117" s="19"/>
      <c r="Z1117" s="19"/>
      <c r="AA1117" s="19"/>
      <c r="AB1117" s="19"/>
      <c r="AC1117" s="19"/>
      <c r="AD1117" s="19"/>
      <c r="AE1117" s="19"/>
      <c r="AF1117" s="19"/>
      <c r="AG1117" s="19"/>
      <c r="AH1117" s="19"/>
      <c r="AI1117" s="19"/>
      <c r="AJ1117" s="19"/>
      <c r="AK1117" s="19"/>
      <c r="AL1117" s="19"/>
    </row>
    <row r="1118">
      <c r="B1118" s="7" t="s">
        <v>445</v>
      </c>
      <c r="C1118" s="19"/>
      <c r="D1118" s="19"/>
      <c r="E1118" s="19"/>
      <c r="F1118" s="19"/>
      <c r="G1118" s="19"/>
      <c r="H1118" s="19"/>
      <c r="I1118" s="19"/>
      <c r="J1118" s="19"/>
      <c r="K1118" s="19"/>
      <c r="L1118" s="19"/>
      <c r="M1118" s="19"/>
      <c r="N1118" s="19"/>
      <c r="O1118" s="19"/>
      <c r="P1118" s="19"/>
      <c r="Q1118" s="19"/>
      <c r="R1118" s="19"/>
      <c r="S1118" s="19"/>
      <c r="T1118" s="19"/>
      <c r="U1118" s="19"/>
      <c r="V1118" s="19"/>
      <c r="W1118" s="19"/>
      <c r="X1118" s="19"/>
      <c r="Y1118" s="19"/>
      <c r="Z1118" s="19"/>
      <c r="AA1118" s="19"/>
      <c r="AB1118" s="19"/>
      <c r="AC1118" s="19"/>
      <c r="AD1118" s="19"/>
      <c r="AE1118" s="19"/>
      <c r="AF1118" s="19"/>
      <c r="AG1118" s="19"/>
      <c r="AH1118" s="19"/>
      <c r="AI1118" s="19"/>
      <c r="AJ1118" s="19"/>
      <c r="AK1118" s="19"/>
      <c r="AL1118" s="19"/>
    </row>
    <row r="1119">
      <c r="B1119" s="26" t="s">
        <v>347</v>
      </c>
      <c r="C1119" s="19"/>
      <c r="D1119" s="19"/>
      <c r="E1119" s="19"/>
      <c r="F1119" s="19"/>
      <c r="G1119" s="19"/>
      <c r="H1119" s="19"/>
      <c r="I1119" s="19"/>
      <c r="J1119" s="19"/>
      <c r="K1119" s="19"/>
      <c r="L1119" s="19"/>
      <c r="M1119" s="19"/>
      <c r="N1119" s="19"/>
      <c r="O1119" s="19"/>
      <c r="P1119" s="19"/>
      <c r="Q1119" s="19"/>
      <c r="R1119" s="19"/>
      <c r="S1119" s="19"/>
      <c r="T1119" s="19"/>
      <c r="U1119" s="19"/>
      <c r="V1119" s="19"/>
      <c r="W1119" s="19"/>
      <c r="X1119" s="19"/>
      <c r="Y1119" s="19"/>
      <c r="Z1119" s="19"/>
      <c r="AA1119" s="19"/>
      <c r="AB1119" s="19"/>
      <c r="AC1119" s="19"/>
      <c r="AD1119" s="19"/>
      <c r="AE1119" s="19"/>
      <c r="AF1119" s="19"/>
      <c r="AG1119" s="19"/>
      <c r="AH1119" s="19"/>
      <c r="AI1119" s="19"/>
      <c r="AJ1119" s="19"/>
      <c r="AK1119" s="19"/>
      <c r="AL1119" s="19"/>
    </row>
    <row r="1120">
      <c r="B1120" t="s">
        <v>444</v>
      </c>
      <c r="C1120" s="19" t="n">
        <v>0.589276874018744</v>
      </c>
      <c r="D1120" s="19" t="n">
        <v>0.673322094656538</v>
      </c>
      <c r="E1120" s="19" t="n">
        <v>0.514040029193375</v>
      </c>
      <c r="F1120" s="19"/>
      <c r="G1120" s="19" t="n">
        <v>0.683456556614597</v>
      </c>
      <c r="H1120" s="19" t="n">
        <v>0.709585698328509</v>
      </c>
      <c r="I1120" s="19" t="n">
        <v>0.518690434271088</v>
      </c>
      <c r="J1120" s="19" t="n">
        <v>0.556300893569549</v>
      </c>
      <c r="K1120" s="19" t="n">
        <v>0.684805104706087</v>
      </c>
      <c r="L1120" s="19" t="n">
        <v>0.476175687445083</v>
      </c>
      <c r="M1120" s="19"/>
      <c r="N1120" s="19" t="n">
        <v>0.399118526325365</v>
      </c>
      <c r="O1120" s="19" t="n">
        <v>0.53951646582929</v>
      </c>
      <c r="P1120" s="19" t="n">
        <v>0.631785718454271</v>
      </c>
      <c r="Q1120" s="19" t="n">
        <v>0.631614220036056</v>
      </c>
      <c r="R1120" s="19" t="n">
        <v>0.722427043956282</v>
      </c>
      <c r="S1120" s="19"/>
      <c r="T1120" s="19" t="n">
        <v>0.691527516696921</v>
      </c>
      <c r="U1120" s="19" t="n">
        <v>0.492488720568053</v>
      </c>
      <c r="V1120" s="19" t="n">
        <v>0.720109913506496</v>
      </c>
      <c r="W1120" s="19" t="n">
        <v>0.526577249377112</v>
      </c>
      <c r="X1120" s="19"/>
      <c r="Y1120" s="19" t="n">
        <v>0.594437532384682</v>
      </c>
      <c r="Z1120" s="19" t="n">
        <v>0.524444417622317</v>
      </c>
      <c r="AA1120" s="19" t="n">
        <v>0.526956866874263</v>
      </c>
      <c r="AB1120" s="19" t="n">
        <v>0.615971785226607</v>
      </c>
      <c r="AC1120" s="19" t="n">
        <v>0.783052610440727</v>
      </c>
      <c r="AD1120" s="19" t="n">
        <v>0.888411172627906</v>
      </c>
      <c r="AE1120" s="19"/>
      <c r="AF1120" s="19" t="n">
        <v>0.65044546642418</v>
      </c>
      <c r="AG1120" s="19"/>
      <c r="AH1120" s="19" t="n">
        <v>0.58446404755883</v>
      </c>
      <c r="AI1120" s="19"/>
      <c r="AJ1120" s="19" t="n">
        <v>0.52825588145441</v>
      </c>
      <c r="AK1120" s="19" t="n">
        <v>0.589696482315029</v>
      </c>
      <c r="AL1120" s="19" t="n">
        <v>0.752615209431439</v>
      </c>
    </row>
    <row r="1121">
      <c r="B1121" t="s">
        <v>430</v>
      </c>
      <c r="C1121" s="19" t="n">
        <v>0.237735742435418</v>
      </c>
      <c r="D1121" s="19" t="n">
        <v>0.229831684160324</v>
      </c>
      <c r="E1121" s="19" t="n">
        <v>0.244811414334678</v>
      </c>
      <c r="F1121" s="19"/>
      <c r="G1121" s="19" t="n">
        <v>0.316543443385402</v>
      </c>
      <c r="H1121" s="19" t="n">
        <v>0.145586816298649</v>
      </c>
      <c r="I1121" s="19" t="n">
        <v>0.427295466518227</v>
      </c>
      <c r="J1121" s="19" t="n">
        <v>0.328139314449582</v>
      </c>
      <c r="K1121" s="19" t="n">
        <v>0.133109118261711</v>
      </c>
      <c r="L1121" s="19" t="n">
        <v>0.189852487068927</v>
      </c>
      <c r="M1121" s="19"/>
      <c r="N1121" s="19" t="n">
        <v>0.429046981074266</v>
      </c>
      <c r="O1121" s="19" t="n">
        <v>0.287930083718911</v>
      </c>
      <c r="P1121" s="19" t="n">
        <v>0.179364559581204</v>
      </c>
      <c r="Q1121" s="19" t="n">
        <v>0.141984360888802</v>
      </c>
      <c r="R1121" s="19" t="n">
        <v>0.194944343331126</v>
      </c>
      <c r="S1121" s="19"/>
      <c r="T1121" s="19" t="n">
        <v>0.109143823866147</v>
      </c>
      <c r="U1121" s="19" t="n">
        <v>0.179433954620307</v>
      </c>
      <c r="V1121" s="19" t="n">
        <v>0.197754655045492</v>
      </c>
      <c r="W1121" s="19" t="n">
        <v>0.435053256728402</v>
      </c>
      <c r="X1121" s="19"/>
      <c r="Y1121" s="19" t="n">
        <v>0.305033634491363</v>
      </c>
      <c r="Z1121" s="19" t="n">
        <v>0.213081740471918</v>
      </c>
      <c r="AA1121" s="19" t="n">
        <v>0.170190016994847</v>
      </c>
      <c r="AB1121" s="19" t="n">
        <v>0.215758530465228</v>
      </c>
      <c r="AC1121" s="19" t="n">
        <v>0.216947389559274</v>
      </c>
      <c r="AD1121" s="19" t="n">
        <v>0</v>
      </c>
      <c r="AE1121" s="19"/>
      <c r="AF1121" s="19" t="n">
        <v>0.206320148068942</v>
      </c>
      <c r="AG1121" s="19"/>
      <c r="AH1121" s="19" t="n">
        <v>0.244692842660153</v>
      </c>
      <c r="AI1121" s="19"/>
      <c r="AJ1121" s="19" t="n">
        <v>0.221547438180257</v>
      </c>
      <c r="AK1121" s="19" t="n">
        <v>0.274751655707905</v>
      </c>
      <c r="AL1121" s="19" t="n">
        <v>0.0771903012171311</v>
      </c>
    </row>
    <row r="1122">
      <c r="B1122" t="s">
        <v>87</v>
      </c>
      <c r="C1122" s="19" t="n">
        <v>0.172987383545837</v>
      </c>
      <c r="D1122" s="19" t="n">
        <v>0.0968462211831381</v>
      </c>
      <c r="E1122" s="19" t="n">
        <v>0.241148556471946</v>
      </c>
      <c r="F1122" s="19"/>
      <c r="G1122" s="19" t="n">
        <v>0</v>
      </c>
      <c r="H1122" s="19" t="n">
        <v>0.144827485372842</v>
      </c>
      <c r="I1122" s="19" t="n">
        <v>0.0540140992106854</v>
      </c>
      <c r="J1122" s="19" t="n">
        <v>0.115559791980869</v>
      </c>
      <c r="K1122" s="19" t="n">
        <v>0.182085777032202</v>
      </c>
      <c r="L1122" s="19" t="n">
        <v>0.33397182548599</v>
      </c>
      <c r="M1122" s="19"/>
      <c r="N1122" s="19" t="n">
        <v>0.171834492600369</v>
      </c>
      <c r="O1122" s="19" t="n">
        <v>0.172553450451799</v>
      </c>
      <c r="P1122" s="19" t="n">
        <v>0.188849721964525</v>
      </c>
      <c r="Q1122" s="19" t="n">
        <v>0.226401419075142</v>
      </c>
      <c r="R1122" s="19" t="n">
        <v>0.0826286127125927</v>
      </c>
      <c r="S1122" s="19"/>
      <c r="T1122" s="19" t="n">
        <v>0.199328659436932</v>
      </c>
      <c r="U1122" s="19" t="n">
        <v>0.32807732481164</v>
      </c>
      <c r="V1122" s="19" t="n">
        <v>0.0821354314480118</v>
      </c>
      <c r="W1122" s="19" t="n">
        <v>0.0383694938944863</v>
      </c>
      <c r="X1122" s="19"/>
      <c r="Y1122" s="19" t="n">
        <v>0.100528833123954</v>
      </c>
      <c r="Z1122" s="19" t="n">
        <v>0.262473841905765</v>
      </c>
      <c r="AA1122" s="19" t="n">
        <v>0.302853116130889</v>
      </c>
      <c r="AB1122" s="19" t="n">
        <v>0.168269684308164</v>
      </c>
      <c r="AC1122" s="19" t="n">
        <v>0</v>
      </c>
      <c r="AD1122" s="19" t="n">
        <v>0.111588827372094</v>
      </c>
      <c r="AE1122" s="19"/>
      <c r="AF1122" s="19" t="n">
        <v>0.143234385506878</v>
      </c>
      <c r="AG1122" s="19"/>
      <c r="AH1122" s="19" t="n">
        <v>0.170843109781017</v>
      </c>
      <c r="AI1122" s="19"/>
      <c r="AJ1122" s="19" t="n">
        <v>0.250196680365334</v>
      </c>
      <c r="AK1122" s="19" t="n">
        <v>0.135551861977065</v>
      </c>
      <c r="AL1122" s="19" t="n">
        <v>0.17019448935143</v>
      </c>
    </row>
    <row r="1123">
      <c r="C1123" s="19"/>
      <c r="D1123" s="19"/>
      <c r="E1123" s="19"/>
      <c r="F1123" s="19"/>
      <c r="G1123" s="19"/>
      <c r="H1123" s="19"/>
      <c r="I1123" s="19"/>
      <c r="J1123" s="19"/>
      <c r="K1123" s="19"/>
      <c r="L1123" s="19"/>
      <c r="M1123" s="19"/>
      <c r="N1123" s="19"/>
      <c r="O1123" s="19"/>
      <c r="P1123" s="19"/>
      <c r="Q1123" s="19"/>
      <c r="R1123" s="19"/>
      <c r="S1123" s="19"/>
      <c r="T1123" s="19"/>
      <c r="U1123" s="19"/>
      <c r="V1123" s="19"/>
      <c r="W1123" s="19"/>
      <c r="X1123" s="19"/>
      <c r="Y1123" s="19"/>
      <c r="Z1123" s="19"/>
      <c r="AA1123" s="19"/>
      <c r="AB1123" s="19"/>
      <c r="AC1123" s="19"/>
      <c r="AD1123" s="19"/>
      <c r="AE1123" s="19"/>
      <c r="AF1123" s="19"/>
      <c r="AG1123" s="19"/>
      <c r="AH1123" s="19"/>
      <c r="AI1123" s="19"/>
      <c r="AJ1123" s="19"/>
      <c r="AK1123" s="19"/>
      <c r="AL1123" s="19"/>
    </row>
    <row r="1124">
      <c r="B1124" s="7" t="s">
        <v>447</v>
      </c>
      <c r="C1124" s="19"/>
      <c r="D1124" s="19"/>
      <c r="E1124" s="19"/>
      <c r="F1124" s="19"/>
      <c r="G1124" s="19"/>
      <c r="H1124" s="19"/>
      <c r="I1124" s="19"/>
      <c r="J1124" s="19"/>
      <c r="K1124" s="19"/>
      <c r="L1124" s="19"/>
      <c r="M1124" s="19"/>
      <c r="N1124" s="19"/>
      <c r="O1124" s="19"/>
      <c r="P1124" s="19"/>
      <c r="Q1124" s="19"/>
      <c r="R1124" s="19"/>
      <c r="S1124" s="19"/>
      <c r="T1124" s="19"/>
      <c r="U1124" s="19"/>
      <c r="V1124" s="19"/>
      <c r="W1124" s="19"/>
      <c r="X1124" s="19"/>
      <c r="Y1124" s="19"/>
      <c r="Z1124" s="19"/>
      <c r="AA1124" s="19"/>
      <c r="AB1124" s="19"/>
      <c r="AC1124" s="19"/>
      <c r="AD1124" s="19"/>
      <c r="AE1124" s="19"/>
      <c r="AF1124" s="19"/>
      <c r="AG1124" s="19"/>
      <c r="AH1124" s="19"/>
      <c r="AI1124" s="19"/>
      <c r="AJ1124" s="19"/>
      <c r="AK1124" s="19"/>
      <c r="AL1124" s="19"/>
    </row>
    <row r="1125">
      <c r="B1125" s="26" t="s">
        <v>347</v>
      </c>
      <c r="C1125" s="19"/>
      <c r="D1125" s="19"/>
      <c r="E1125" s="19"/>
      <c r="F1125" s="19"/>
      <c r="G1125" s="19"/>
      <c r="H1125" s="19"/>
      <c r="I1125" s="19"/>
      <c r="J1125" s="19"/>
      <c r="K1125" s="19"/>
      <c r="L1125" s="19"/>
      <c r="M1125" s="19"/>
      <c r="N1125" s="19"/>
      <c r="O1125" s="19"/>
      <c r="P1125" s="19"/>
      <c r="Q1125" s="19"/>
      <c r="R1125" s="19"/>
      <c r="S1125" s="19"/>
      <c r="T1125" s="19"/>
      <c r="U1125" s="19"/>
      <c r="V1125" s="19"/>
      <c r="W1125" s="19"/>
      <c r="X1125" s="19"/>
      <c r="Y1125" s="19"/>
      <c r="Z1125" s="19"/>
      <c r="AA1125" s="19"/>
      <c r="AB1125" s="19"/>
      <c r="AC1125" s="19"/>
      <c r="AD1125" s="19"/>
      <c r="AE1125" s="19"/>
      <c r="AF1125" s="19"/>
      <c r="AG1125" s="19"/>
      <c r="AH1125" s="19"/>
      <c r="AI1125" s="19"/>
      <c r="AJ1125" s="19"/>
      <c r="AK1125" s="19"/>
      <c r="AL1125" s="19"/>
    </row>
    <row r="1126">
      <c r="B1126" t="s">
        <v>446</v>
      </c>
      <c r="C1126" s="19" t="n">
        <v>0.592030325980781</v>
      </c>
      <c r="D1126" s="19" t="n">
        <v>0.611218286250532</v>
      </c>
      <c r="E1126" s="19" t="n">
        <v>0.569823491777513</v>
      </c>
      <c r="F1126" s="19"/>
      <c r="G1126" s="19" t="n">
        <v>0.798131958955782</v>
      </c>
      <c r="H1126" s="19" t="n">
        <v>0.629405904518993</v>
      </c>
      <c r="I1126" s="19" t="n">
        <v>0.666994967984652</v>
      </c>
      <c r="J1126" s="19" t="n">
        <v>0.715009479748151</v>
      </c>
      <c r="K1126" s="19" t="n">
        <v>0.623486743614976</v>
      </c>
      <c r="L1126" s="19" t="n">
        <v>0.37756815681147</v>
      </c>
      <c r="M1126" s="19"/>
      <c r="N1126" s="19" t="n">
        <v>0.486731403447325</v>
      </c>
      <c r="O1126" s="19" t="n">
        <v>0.557730373054767</v>
      </c>
      <c r="P1126" s="19" t="n">
        <v>0.509572431048639</v>
      </c>
      <c r="Q1126" s="19" t="n">
        <v>0.69853586502755</v>
      </c>
      <c r="R1126" s="19" t="n">
        <v>0.689966610217487</v>
      </c>
      <c r="S1126" s="19"/>
      <c r="T1126" s="19" t="n">
        <v>0.352059948267558</v>
      </c>
      <c r="U1126" s="19" t="n">
        <v>0.514982985478121</v>
      </c>
      <c r="V1126" s="19" t="n">
        <v>0.641785892750151</v>
      </c>
      <c r="W1126" s="19" t="n">
        <v>0.673802493527489</v>
      </c>
      <c r="X1126" s="19"/>
      <c r="Y1126" s="19" t="n">
        <v>0.645550798220207</v>
      </c>
      <c r="Z1126" s="19" t="n">
        <v>0.921240678970623</v>
      </c>
      <c r="AA1126" s="19" t="n">
        <v>0.424045053017033</v>
      </c>
      <c r="AB1126" s="19" t="n">
        <v>0.553328360838103</v>
      </c>
      <c r="AC1126" s="19" t="n">
        <v>0.684051186025975</v>
      </c>
      <c r="AD1126" s="19" t="n">
        <v>0.823949468946006</v>
      </c>
      <c r="AE1126" s="19"/>
      <c r="AF1126" s="19" t="n">
        <v>0.625887883671096</v>
      </c>
      <c r="AG1126" s="19"/>
      <c r="AH1126" s="19" t="n">
        <v>0.620563104309762</v>
      </c>
      <c r="AI1126" s="19"/>
      <c r="AJ1126" s="19" t="n">
        <v>0.506872616419186</v>
      </c>
      <c r="AK1126" s="19" t="n">
        <v>0.600402225293279</v>
      </c>
      <c r="AL1126" s="19" t="n">
        <v>0.757229159846135</v>
      </c>
    </row>
    <row r="1127">
      <c r="B1127" t="s">
        <v>430</v>
      </c>
      <c r="C1127" s="19" t="n">
        <v>0.17747640958803</v>
      </c>
      <c r="D1127" s="19" t="n">
        <v>0.190460649872112</v>
      </c>
      <c r="E1127" s="19" t="n">
        <v>0.162449337028444</v>
      </c>
      <c r="F1127" s="19"/>
      <c r="G1127" s="19" t="n">
        <v>0.118868946977131</v>
      </c>
      <c r="H1127" s="19" t="n">
        <v>0.261722724458513</v>
      </c>
      <c r="I1127" s="19" t="n">
        <v>0.270394491518473</v>
      </c>
      <c r="J1127" s="19" t="n">
        <v>0.226632101321099</v>
      </c>
      <c r="K1127" s="19" t="n">
        <v>0.0870277116630968</v>
      </c>
      <c r="L1127" s="19" t="n">
        <v>0.120969600712297</v>
      </c>
      <c r="M1127" s="19"/>
      <c r="N1127" s="19" t="n">
        <v>0.28533104599253</v>
      </c>
      <c r="O1127" s="19" t="n">
        <v>0.13811340056235</v>
      </c>
      <c r="P1127" s="19" t="n">
        <v>0.209001897199928</v>
      </c>
      <c r="Q1127" s="19" t="n">
        <v>0.106537952326382</v>
      </c>
      <c r="R1127" s="19" t="n">
        <v>0.223124146338597</v>
      </c>
      <c r="S1127" s="19"/>
      <c r="T1127" s="19" t="n">
        <v>0.0230321103563361</v>
      </c>
      <c r="U1127" s="19" t="n">
        <v>0.175433547052155</v>
      </c>
      <c r="V1127" s="19" t="n">
        <v>0.182359902222243</v>
      </c>
      <c r="W1127" s="19" t="n">
        <v>0.296279658227151</v>
      </c>
      <c r="X1127" s="19"/>
      <c r="Y1127" s="19" t="n">
        <v>0.273895892802647</v>
      </c>
      <c r="Z1127" s="19" t="n">
        <v>0</v>
      </c>
      <c r="AA1127" s="19" t="n">
        <v>0.135032060430882</v>
      </c>
      <c r="AB1127" s="19" t="n">
        <v>0.101323414882745</v>
      </c>
      <c r="AC1127" s="19" t="n">
        <v>0.0632048464824828</v>
      </c>
      <c r="AD1127" s="19" t="n">
        <v>0</v>
      </c>
      <c r="AE1127" s="19"/>
      <c r="AF1127" s="19" t="n">
        <v>0.175773405861529</v>
      </c>
      <c r="AG1127" s="19"/>
      <c r="AH1127" s="19" t="n">
        <v>0.182214563934112</v>
      </c>
      <c r="AI1127" s="19"/>
      <c r="AJ1127" s="19" t="n">
        <v>0.175895321739982</v>
      </c>
      <c r="AK1127" s="19" t="n">
        <v>0.19648740179205</v>
      </c>
      <c r="AL1127" s="19" t="n">
        <v>0.0947104768876045</v>
      </c>
    </row>
    <row r="1128">
      <c r="B1128" t="s">
        <v>87</v>
      </c>
      <c r="C1128" s="19" t="n">
        <v>0.230493264431189</v>
      </c>
      <c r="D1128" s="19" t="n">
        <v>0.198321063877356</v>
      </c>
      <c r="E1128" s="19" t="n">
        <v>0.267727171194043</v>
      </c>
      <c r="F1128" s="19"/>
      <c r="G1128" s="19" t="n">
        <v>0.082999094067087</v>
      </c>
      <c r="H1128" s="19" t="n">
        <v>0.108871371022494</v>
      </c>
      <c r="I1128" s="19" t="n">
        <v>0.062610540496875</v>
      </c>
      <c r="J1128" s="19" t="n">
        <v>0.0583584189307499</v>
      </c>
      <c r="K1128" s="19" t="n">
        <v>0.289485544721927</v>
      </c>
      <c r="L1128" s="19" t="n">
        <v>0.501462242476233</v>
      </c>
      <c r="M1128" s="19"/>
      <c r="N1128" s="19" t="n">
        <v>0.227937550560144</v>
      </c>
      <c r="O1128" s="19" t="n">
        <v>0.304156226382883</v>
      </c>
      <c r="P1128" s="19" t="n">
        <v>0.281425671751433</v>
      </c>
      <c r="Q1128" s="19" t="n">
        <v>0.194926182646067</v>
      </c>
      <c r="R1128" s="19" t="n">
        <v>0.0869092434439159</v>
      </c>
      <c r="S1128" s="19"/>
      <c r="T1128" s="19" t="n">
        <v>0.624907941376106</v>
      </c>
      <c r="U1128" s="19" t="n">
        <v>0.309583467469724</v>
      </c>
      <c r="V1128" s="19" t="n">
        <v>0.175854205027606</v>
      </c>
      <c r="W1128" s="19" t="n">
        <v>0.0299178482453599</v>
      </c>
      <c r="X1128" s="19"/>
      <c r="Y1128" s="19" t="n">
        <v>0.0805533089771464</v>
      </c>
      <c r="Z1128" s="19" t="n">
        <v>0.0787593210293769</v>
      </c>
      <c r="AA1128" s="19" t="n">
        <v>0.440922886552085</v>
      </c>
      <c r="AB1128" s="19" t="n">
        <v>0.345348224279152</v>
      </c>
      <c r="AC1128" s="19" t="n">
        <v>0.252743967491542</v>
      </c>
      <c r="AD1128" s="19" t="n">
        <v>0.176050531053994</v>
      </c>
      <c r="AE1128" s="19"/>
      <c r="AF1128" s="19" t="n">
        <v>0.198338710467375</v>
      </c>
      <c r="AG1128" s="19"/>
      <c r="AH1128" s="19" t="n">
        <v>0.197222331756126</v>
      </c>
      <c r="AI1128" s="19"/>
      <c r="AJ1128" s="19" t="n">
        <v>0.317232061840832</v>
      </c>
      <c r="AK1128" s="19" t="n">
        <v>0.203110372914671</v>
      </c>
      <c r="AL1128" s="19" t="n">
        <v>0.148060363266261</v>
      </c>
    </row>
    <row r="1129">
      <c r="C1129" s="19"/>
      <c r="D1129" s="19"/>
      <c r="E1129" s="19"/>
      <c r="F1129" s="19"/>
      <c r="G1129" s="19"/>
      <c r="H1129" s="19"/>
      <c r="I1129" s="19"/>
      <c r="J1129" s="19"/>
      <c r="K1129" s="19"/>
      <c r="L1129" s="19"/>
      <c r="M1129" s="19"/>
      <c r="N1129" s="19"/>
      <c r="O1129" s="19"/>
      <c r="P1129" s="19"/>
      <c r="Q1129" s="19"/>
      <c r="R1129" s="19"/>
      <c r="S1129" s="19"/>
      <c r="T1129" s="19"/>
      <c r="U1129" s="19"/>
      <c r="V1129" s="19"/>
      <c r="W1129" s="19"/>
      <c r="X1129" s="19"/>
      <c r="Y1129" s="19"/>
      <c r="Z1129" s="19"/>
      <c r="AA1129" s="19"/>
      <c r="AB1129" s="19"/>
      <c r="AC1129" s="19"/>
      <c r="AD1129" s="19"/>
      <c r="AE1129" s="19"/>
      <c r="AF1129" s="19"/>
      <c r="AG1129" s="19"/>
      <c r="AH1129" s="19"/>
      <c r="AI1129" s="19"/>
      <c r="AJ1129" s="19"/>
      <c r="AK1129" s="19"/>
      <c r="AL1129" s="19"/>
    </row>
    <row r="1130">
      <c r="B1130" s="7" t="s">
        <v>449</v>
      </c>
      <c r="C1130" s="19"/>
      <c r="D1130" s="19"/>
      <c r="E1130" s="19"/>
      <c r="F1130" s="19"/>
      <c r="G1130" s="19"/>
      <c r="H1130" s="19"/>
      <c r="I1130" s="19"/>
      <c r="J1130" s="19"/>
      <c r="K1130" s="19"/>
      <c r="L1130" s="19"/>
      <c r="M1130" s="19"/>
      <c r="N1130" s="19"/>
      <c r="O1130" s="19"/>
      <c r="P1130" s="19"/>
      <c r="Q1130" s="19"/>
      <c r="R1130" s="19"/>
      <c r="S1130" s="19"/>
      <c r="T1130" s="19"/>
      <c r="U1130" s="19"/>
      <c r="V1130" s="19"/>
      <c r="W1130" s="19"/>
      <c r="X1130" s="19"/>
      <c r="Y1130" s="19"/>
      <c r="Z1130" s="19"/>
      <c r="AA1130" s="19"/>
      <c r="AB1130" s="19"/>
      <c r="AC1130" s="19"/>
      <c r="AD1130" s="19"/>
      <c r="AE1130" s="19"/>
      <c r="AF1130" s="19"/>
      <c r="AG1130" s="19"/>
      <c r="AH1130" s="19"/>
      <c r="AI1130" s="19"/>
      <c r="AJ1130" s="19"/>
      <c r="AK1130" s="19"/>
      <c r="AL1130" s="19"/>
    </row>
    <row r="1131">
      <c r="B1131" s="26" t="s">
        <v>347</v>
      </c>
      <c r="C1131" s="19"/>
      <c r="D1131" s="19"/>
      <c r="E1131" s="19"/>
      <c r="F1131" s="19"/>
      <c r="G1131" s="19"/>
      <c r="H1131" s="19"/>
      <c r="I1131" s="19"/>
      <c r="J1131" s="19"/>
      <c r="K1131" s="19"/>
      <c r="L1131" s="19"/>
      <c r="M1131" s="19"/>
      <c r="N1131" s="19"/>
      <c r="O1131" s="19"/>
      <c r="P1131" s="19"/>
      <c r="Q1131" s="19"/>
      <c r="R1131" s="19"/>
      <c r="S1131" s="19"/>
      <c r="T1131" s="19"/>
      <c r="U1131" s="19"/>
      <c r="V1131" s="19"/>
      <c r="W1131" s="19"/>
      <c r="X1131" s="19"/>
      <c r="Y1131" s="19"/>
      <c r="Z1131" s="19"/>
      <c r="AA1131" s="19"/>
      <c r="AB1131" s="19"/>
      <c r="AC1131" s="19"/>
      <c r="AD1131" s="19"/>
      <c r="AE1131" s="19"/>
      <c r="AF1131" s="19"/>
      <c r="AG1131" s="19"/>
      <c r="AH1131" s="19"/>
      <c r="AI1131" s="19"/>
      <c r="AJ1131" s="19"/>
      <c r="AK1131" s="19"/>
      <c r="AL1131" s="19"/>
    </row>
    <row r="1132">
      <c r="B1132" t="s">
        <v>448</v>
      </c>
      <c r="C1132" s="19" t="n">
        <v>0.707590013289813</v>
      </c>
      <c r="D1132" s="19" t="n">
        <v>0.680434093743858</v>
      </c>
      <c r="E1132" s="19" t="n">
        <v>0.74361813192604</v>
      </c>
      <c r="F1132" s="19"/>
      <c r="G1132" s="19" t="n">
        <v>0.756118960893499</v>
      </c>
      <c r="H1132" s="19" t="n">
        <v>0.659549749166193</v>
      </c>
      <c r="I1132" s="19" t="n">
        <v>0.824263738903542</v>
      </c>
      <c r="J1132" s="19" t="n">
        <v>0.863959748474059</v>
      </c>
      <c r="K1132" s="19" t="n">
        <v>0.719401879709548</v>
      </c>
      <c r="L1132" s="19" t="n">
        <v>0.536504141569921</v>
      </c>
      <c r="M1132" s="19"/>
      <c r="N1132" s="19" t="n">
        <v>0.664125203660639</v>
      </c>
      <c r="O1132" s="19" t="n">
        <v>0.732853997924241</v>
      </c>
      <c r="P1132" s="19" t="n">
        <v>0.710358749929474</v>
      </c>
      <c r="Q1132" s="19" t="n">
        <v>0.723655049654641</v>
      </c>
      <c r="R1132" s="19" t="n">
        <v>0.665904256367833</v>
      </c>
      <c r="S1132" s="19"/>
      <c r="T1132" s="19" t="n">
        <v>0.684056933167589</v>
      </c>
      <c r="U1132" s="19" t="n">
        <v>0.696112370905015</v>
      </c>
      <c r="V1132" s="19" t="n">
        <v>0.697909415589233</v>
      </c>
      <c r="W1132" s="19" t="n">
        <v>0.686914021616319</v>
      </c>
      <c r="X1132" s="19"/>
      <c r="Y1132" s="19" t="n">
        <v>0.729111205412067</v>
      </c>
      <c r="Z1132" s="19" t="n">
        <v>0.869173052950344</v>
      </c>
      <c r="AA1132" s="19" t="n">
        <v>0.573543695372098</v>
      </c>
      <c r="AB1132" s="19" t="n">
        <v>0.949931878831923</v>
      </c>
      <c r="AC1132" s="19" t="n">
        <v>0.618444752524848</v>
      </c>
      <c r="AD1132" s="19" t="n">
        <v>0.542847604346166</v>
      </c>
      <c r="AE1132" s="19"/>
      <c r="AF1132" s="19" t="n">
        <v>0.725136027553575</v>
      </c>
      <c r="AG1132" s="19"/>
      <c r="AH1132" s="19" t="n">
        <v>0.739944583206162</v>
      </c>
      <c r="AI1132" s="19"/>
      <c r="AJ1132" s="19" t="n">
        <v>0.632076577320461</v>
      </c>
      <c r="AK1132" s="19" t="n">
        <v>0.719961703040476</v>
      </c>
      <c r="AL1132" s="19" t="n">
        <v>0.833709446633257</v>
      </c>
    </row>
    <row r="1133">
      <c r="B1133" t="s">
        <v>430</v>
      </c>
      <c r="C1133" s="19" t="n">
        <v>0.146970463119506</v>
      </c>
      <c r="D1133" s="19" t="n">
        <v>0.187206552940382</v>
      </c>
      <c r="E1133" s="19" t="n">
        <v>0.0956035096190069</v>
      </c>
      <c r="F1133" s="19"/>
      <c r="G1133" s="19" t="n">
        <v>0.181431642368721</v>
      </c>
      <c r="H1133" s="19" t="n">
        <v>0.259347203227871</v>
      </c>
      <c r="I1133" s="19" t="n">
        <v>0.11167185218998</v>
      </c>
      <c r="J1133" s="19" t="n">
        <v>0.0938530316870623</v>
      </c>
      <c r="K1133" s="19" t="n">
        <v>0.0929435942736999</v>
      </c>
      <c r="L1133" s="19" t="n">
        <v>0.146466337808893</v>
      </c>
      <c r="M1133" s="19"/>
      <c r="N1133" s="19" t="n">
        <v>0.164549229563231</v>
      </c>
      <c r="O1133" s="19" t="n">
        <v>0.106685466713112</v>
      </c>
      <c r="P1133" s="19" t="n">
        <v>0.119339652954166</v>
      </c>
      <c r="Q1133" s="19" t="n">
        <v>0.126817440831318</v>
      </c>
      <c r="R1133" s="19" t="n">
        <v>0.272720556736129</v>
      </c>
      <c r="S1133" s="19"/>
      <c r="T1133" s="19" t="n">
        <v>0.0946764836554318</v>
      </c>
      <c r="U1133" s="19" t="n">
        <v>0.139848075058645</v>
      </c>
      <c r="V1133" s="19" t="n">
        <v>0.0844993271393736</v>
      </c>
      <c r="W1133" s="19" t="n">
        <v>0.251910652142372</v>
      </c>
      <c r="X1133" s="19"/>
      <c r="Y1133" s="19" t="n">
        <v>0.168052622292889</v>
      </c>
      <c r="Z1133" s="19" t="n">
        <v>0.130826947049656</v>
      </c>
      <c r="AA1133" s="19" t="n">
        <v>0.142065525475078</v>
      </c>
      <c r="AB1133" s="19" t="n">
        <v>0.0500681211680768</v>
      </c>
      <c r="AC1133" s="19" t="n">
        <v>0.202201368455474</v>
      </c>
      <c r="AD1133" s="19" t="n">
        <v>0.160489432956959</v>
      </c>
      <c r="AE1133" s="19"/>
      <c r="AF1133" s="19" t="n">
        <v>0.154757863965478</v>
      </c>
      <c r="AG1133" s="19"/>
      <c r="AH1133" s="19" t="n">
        <v>0.152132939903354</v>
      </c>
      <c r="AI1133" s="19"/>
      <c r="AJ1133" s="19" t="n">
        <v>0.227082136203479</v>
      </c>
      <c r="AK1133" s="19" t="n">
        <v>0.112655948644945</v>
      </c>
      <c r="AL1133" s="19" t="n">
        <v>0.112438424515203</v>
      </c>
    </row>
    <row r="1134">
      <c r="B1134" t="s">
        <v>87</v>
      </c>
      <c r="C1134" s="19" t="n">
        <v>0.145439523590682</v>
      </c>
      <c r="D1134" s="19" t="n">
        <v>0.13235935331576</v>
      </c>
      <c r="E1134" s="19" t="n">
        <v>0.160778358454953</v>
      </c>
      <c r="F1134" s="19"/>
      <c r="G1134" s="19" t="n">
        <v>0.0624493967377796</v>
      </c>
      <c r="H1134" s="19" t="n">
        <v>0.0811030476059353</v>
      </c>
      <c r="I1134" s="19" t="n">
        <v>0.0640644089064775</v>
      </c>
      <c r="J1134" s="19" t="n">
        <v>0.042187219838879</v>
      </c>
      <c r="K1134" s="19" t="n">
        <v>0.187654526016752</v>
      </c>
      <c r="L1134" s="19" t="n">
        <v>0.317029520621187</v>
      </c>
      <c r="M1134" s="19"/>
      <c r="N1134" s="19" t="n">
        <v>0.17132556677613</v>
      </c>
      <c r="O1134" s="19" t="n">
        <v>0.160460535362646</v>
      </c>
      <c r="P1134" s="19" t="n">
        <v>0.17030159711636</v>
      </c>
      <c r="Q1134" s="19" t="n">
        <v>0.149527509514041</v>
      </c>
      <c r="R1134" s="19" t="n">
        <v>0.0613751868960381</v>
      </c>
      <c r="S1134" s="19"/>
      <c r="T1134" s="19" t="n">
        <v>0.221266583176979</v>
      </c>
      <c r="U1134" s="19" t="n">
        <v>0.16403955403634</v>
      </c>
      <c r="V1134" s="19" t="n">
        <v>0.217591257271394</v>
      </c>
      <c r="W1134" s="19" t="n">
        <v>0.0611753262413094</v>
      </c>
      <c r="X1134" s="19"/>
      <c r="Y1134" s="19" t="n">
        <v>0.102836172295044</v>
      </c>
      <c r="Z1134" s="19" t="n">
        <v>0</v>
      </c>
      <c r="AA1134" s="19" t="n">
        <v>0.284390779152824</v>
      </c>
      <c r="AB1134" s="19" t="n">
        <v>0</v>
      </c>
      <c r="AC1134" s="19" t="n">
        <v>0.179353879019677</v>
      </c>
      <c r="AD1134" s="19" t="n">
        <v>0.296662962696875</v>
      </c>
      <c r="AE1134" s="19"/>
      <c r="AF1134" s="19" t="n">
        <v>0.120106108480947</v>
      </c>
      <c r="AG1134" s="19"/>
      <c r="AH1134" s="19" t="n">
        <v>0.107922476890485</v>
      </c>
      <c r="AI1134" s="19"/>
      <c r="AJ1134" s="19" t="n">
        <v>0.140841286476061</v>
      </c>
      <c r="AK1134" s="19" t="n">
        <v>0.167382348314579</v>
      </c>
      <c r="AL1134" s="19" t="n">
        <v>0.0538521288515398</v>
      </c>
    </row>
    <row r="1135">
      <c r="C1135" s="19"/>
      <c r="D1135" s="19"/>
      <c r="E1135" s="19"/>
      <c r="F1135" s="19"/>
      <c r="G1135" s="19"/>
      <c r="H1135" s="19"/>
      <c r="I1135" s="19"/>
      <c r="J1135" s="19"/>
      <c r="K1135" s="19"/>
      <c r="L1135" s="19"/>
      <c r="M1135" s="19"/>
      <c r="N1135" s="19"/>
      <c r="O1135" s="19"/>
      <c r="P1135" s="19"/>
      <c r="Q1135" s="19"/>
      <c r="R1135" s="19"/>
      <c r="S1135" s="19"/>
      <c r="T1135" s="19"/>
      <c r="U1135" s="19"/>
      <c r="V1135" s="19"/>
      <c r="W1135" s="19"/>
      <c r="X1135" s="19"/>
      <c r="Y1135" s="19"/>
      <c r="Z1135" s="19"/>
      <c r="AA1135" s="19"/>
      <c r="AB1135" s="19"/>
      <c r="AC1135" s="19"/>
      <c r="AD1135" s="19"/>
      <c r="AE1135" s="19"/>
      <c r="AF1135" s="19"/>
      <c r="AG1135" s="19"/>
      <c r="AH1135" s="19"/>
      <c r="AI1135" s="19"/>
      <c r="AJ1135" s="19"/>
      <c r="AK1135" s="19"/>
      <c r="AL1135" s="19"/>
    </row>
    <row r="1136">
      <c r="B1136" s="7" t="s">
        <v>460</v>
      </c>
      <c r="C1136" s="19"/>
      <c r="D1136" s="19"/>
      <c r="E1136" s="19"/>
      <c r="F1136" s="19"/>
      <c r="G1136" s="19"/>
      <c r="H1136" s="19"/>
      <c r="I1136" s="19"/>
      <c r="J1136" s="19"/>
      <c r="K1136" s="19"/>
      <c r="L1136" s="19"/>
      <c r="M1136" s="19"/>
      <c r="N1136" s="19"/>
      <c r="O1136" s="19"/>
      <c r="P1136" s="19"/>
      <c r="Q1136" s="19"/>
      <c r="R1136" s="19"/>
      <c r="S1136" s="19"/>
      <c r="T1136" s="19"/>
      <c r="U1136" s="19"/>
      <c r="V1136" s="19"/>
      <c r="W1136" s="19"/>
      <c r="X1136" s="19"/>
      <c r="Y1136" s="19"/>
      <c r="Z1136" s="19"/>
      <c r="AA1136" s="19"/>
      <c r="AB1136" s="19"/>
      <c r="AC1136" s="19"/>
      <c r="AD1136" s="19"/>
      <c r="AE1136" s="19"/>
      <c r="AF1136" s="19"/>
      <c r="AG1136" s="19"/>
      <c r="AH1136" s="19"/>
      <c r="AI1136" s="19"/>
      <c r="AJ1136" s="19"/>
      <c r="AK1136" s="19"/>
      <c r="AL1136" s="19"/>
    </row>
    <row r="1137">
      <c r="B1137" s="26" t="s">
        <v>60</v>
      </c>
      <c r="C1137" s="19"/>
      <c r="D1137" s="19"/>
      <c r="E1137" s="19"/>
      <c r="F1137" s="19"/>
      <c r="G1137" s="19"/>
      <c r="H1137" s="19"/>
      <c r="I1137" s="19"/>
      <c r="J1137" s="19"/>
      <c r="K1137" s="19"/>
      <c r="L1137" s="19"/>
      <c r="M1137" s="19"/>
      <c r="N1137" s="19"/>
      <c r="O1137" s="19"/>
      <c r="P1137" s="19"/>
      <c r="Q1137" s="19"/>
      <c r="R1137" s="19"/>
      <c r="S1137" s="19"/>
      <c r="T1137" s="19"/>
      <c r="U1137" s="19"/>
      <c r="V1137" s="19"/>
      <c r="W1137" s="19"/>
      <c r="X1137" s="19"/>
      <c r="Y1137" s="19"/>
      <c r="Z1137" s="19"/>
      <c r="AA1137" s="19"/>
      <c r="AB1137" s="19"/>
      <c r="AC1137" s="19"/>
      <c r="AD1137" s="19"/>
      <c r="AE1137" s="19"/>
      <c r="AF1137" s="19"/>
      <c r="AG1137" s="19"/>
      <c r="AH1137" s="19"/>
      <c r="AI1137" s="19"/>
      <c r="AJ1137" s="19"/>
      <c r="AK1137" s="19"/>
      <c r="AL1137" s="19"/>
    </row>
    <row r="1138">
      <c r="B1138" t="s">
        <v>450</v>
      </c>
      <c r="C1138" s="19" t="n">
        <v>0.520619296756489</v>
      </c>
      <c r="D1138" s="19" t="n">
        <v>0.532844063790181</v>
      </c>
      <c r="E1138" s="19" t="n">
        <v>0.50939684429005</v>
      </c>
      <c r="F1138" s="19"/>
      <c r="G1138" s="19" t="n">
        <v>0.465048534071972</v>
      </c>
      <c r="H1138" s="19" t="n">
        <v>0.472562446162665</v>
      </c>
      <c r="I1138" s="19" t="n">
        <v>0.496208347272668</v>
      </c>
      <c r="J1138" s="19" t="n">
        <v>0.449127872063885</v>
      </c>
      <c r="K1138" s="19" t="n">
        <v>0.611936491920529</v>
      </c>
      <c r="L1138" s="19" t="n">
        <v>0.577319513622391</v>
      </c>
      <c r="M1138" s="19"/>
      <c r="N1138" s="19" t="n">
        <v>0.478151753335196</v>
      </c>
      <c r="O1138" s="19" t="n">
        <v>0.466032305844222</v>
      </c>
      <c r="P1138" s="19" t="n">
        <v>0.55224192606448</v>
      </c>
      <c r="Q1138" s="19" t="n">
        <v>0.597005022016525</v>
      </c>
      <c r="R1138" s="19" t="n">
        <v>0.507786513382461</v>
      </c>
      <c r="S1138" s="19"/>
      <c r="T1138" s="19" t="n">
        <v>0.495061466170565</v>
      </c>
      <c r="U1138" s="19" t="n">
        <v>0.552399923251216</v>
      </c>
      <c r="V1138" s="19" t="n">
        <v>0.575822940440269</v>
      </c>
      <c r="W1138" s="19" t="n">
        <v>0.466918719660782</v>
      </c>
      <c r="X1138" s="19"/>
      <c r="Y1138" s="19" t="n">
        <v>0.481367468252186</v>
      </c>
      <c r="Z1138" s="19" t="n">
        <v>0.509820021100649</v>
      </c>
      <c r="AA1138" s="19" t="n">
        <v>0.589852963125732</v>
      </c>
      <c r="AB1138" s="19" t="n">
        <v>0.560906635121011</v>
      </c>
      <c r="AC1138" s="19" t="n">
        <v>0.367839040441557</v>
      </c>
      <c r="AD1138" s="19" t="n">
        <v>0.574424583007907</v>
      </c>
      <c r="AE1138" s="19"/>
      <c r="AF1138" s="19" t="n">
        <v>0.518977446696499</v>
      </c>
      <c r="AG1138" s="19"/>
      <c r="AH1138" s="19" t="n">
        <v>0.526850952671967</v>
      </c>
      <c r="AI1138" s="19"/>
      <c r="AJ1138" s="19" t="n">
        <v>0.550917992160202</v>
      </c>
      <c r="AK1138" s="19" t="n">
        <v>0.507543105787199</v>
      </c>
      <c r="AL1138" s="19" t="n">
        <v>0.501614647296471</v>
      </c>
    </row>
    <row r="1139">
      <c r="B1139" t="s">
        <v>451</v>
      </c>
      <c r="C1139" s="19" t="n">
        <v>0.439906233721225</v>
      </c>
      <c r="D1139" s="19" t="n">
        <v>0.429202797532072</v>
      </c>
      <c r="E1139" s="19" t="n">
        <v>0.449528400046138</v>
      </c>
      <c r="F1139" s="19"/>
      <c r="G1139" s="19" t="n">
        <v>0.691262010573378</v>
      </c>
      <c r="H1139" s="19" t="n">
        <v>0.614631575111001</v>
      </c>
      <c r="I1139" s="19" t="n">
        <v>0.513274201314331</v>
      </c>
      <c r="J1139" s="19" t="n">
        <v>0.523016013832456</v>
      </c>
      <c r="K1139" s="19" t="n">
        <v>0.315988283716571</v>
      </c>
      <c r="L1139" s="19" t="n">
        <v>0.200363862523854</v>
      </c>
      <c r="M1139" s="19"/>
      <c r="N1139" s="19" t="n">
        <v>0.374768365737583</v>
      </c>
      <c r="O1139" s="19" t="n">
        <v>0.420915727763147</v>
      </c>
      <c r="P1139" s="19" t="n">
        <v>0.418697750990511</v>
      </c>
      <c r="Q1139" s="19" t="n">
        <v>0.440682523254702</v>
      </c>
      <c r="R1139" s="19" t="n">
        <v>0.537560806439745</v>
      </c>
      <c r="S1139" s="19"/>
      <c r="T1139" s="19" t="n">
        <v>0.36759039226709</v>
      </c>
      <c r="U1139" s="19" t="n">
        <v>0.429502866228759</v>
      </c>
      <c r="V1139" s="19" t="n">
        <v>0.54003835939022</v>
      </c>
      <c r="W1139" s="19" t="n">
        <v>0.494531750924597</v>
      </c>
      <c r="X1139" s="19"/>
      <c r="Y1139" s="19" t="n">
        <v>0.521448903800738</v>
      </c>
      <c r="Z1139" s="19" t="n">
        <v>0.571387763933023</v>
      </c>
      <c r="AA1139" s="19" t="n">
        <v>0.217442358706475</v>
      </c>
      <c r="AB1139" s="19" t="n">
        <v>0.545945111599681</v>
      </c>
      <c r="AC1139" s="19" t="n">
        <v>0.632001575299504</v>
      </c>
      <c r="AD1139" s="19" t="n">
        <v>0.318795369785126</v>
      </c>
      <c r="AE1139" s="19"/>
      <c r="AF1139" s="19" t="n">
        <v>0.42395738998309</v>
      </c>
      <c r="AG1139" s="19"/>
      <c r="AH1139" s="19" t="n">
        <v>0.4518820969868</v>
      </c>
      <c r="AI1139" s="19"/>
      <c r="AJ1139" s="19" t="n">
        <v>0.427063338257463</v>
      </c>
      <c r="AK1139" s="19" t="n">
        <v>0.440312565523394</v>
      </c>
      <c r="AL1139" s="19" t="n">
        <v>0.477002008271847</v>
      </c>
    </row>
    <row r="1140">
      <c r="B1140" t="s">
        <v>452</v>
      </c>
      <c r="C1140" s="19" t="n">
        <v>0.214155455153426</v>
      </c>
      <c r="D1140" s="19" t="n">
        <v>0.2443455995066</v>
      </c>
      <c r="E1140" s="19" t="n">
        <v>0.184347213360424</v>
      </c>
      <c r="F1140" s="19"/>
      <c r="G1140" s="19" t="n">
        <v>0.415828426146388</v>
      </c>
      <c r="H1140" s="19" t="n">
        <v>0.417616751397957</v>
      </c>
      <c r="I1140" s="19" t="n">
        <v>0.281554478782815</v>
      </c>
      <c r="J1140" s="19" t="n">
        <v>0.203203260731649</v>
      </c>
      <c r="K1140" s="19" t="n">
        <v>0.090576792706418</v>
      </c>
      <c r="L1140" s="19" t="n">
        <v>0.0431055232379907</v>
      </c>
      <c r="M1140" s="19"/>
      <c r="N1140" s="19" t="n">
        <v>0.0714249652339634</v>
      </c>
      <c r="O1140" s="19" t="n">
        <v>0.173280230932213</v>
      </c>
      <c r="P1140" s="19" t="n">
        <v>0.24108177069601</v>
      </c>
      <c r="Q1140" s="19" t="n">
        <v>0.259023930011185</v>
      </c>
      <c r="R1140" s="19" t="n">
        <v>0.267944501786568</v>
      </c>
      <c r="S1140" s="19"/>
      <c r="T1140" s="19" t="n">
        <v>0.109712184099618</v>
      </c>
      <c r="U1140" s="19" t="n">
        <v>0.196989489458006</v>
      </c>
      <c r="V1140" s="19" t="n">
        <v>0.246052313871628</v>
      </c>
      <c r="W1140" s="19" t="n">
        <v>0.292492036743226</v>
      </c>
      <c r="X1140" s="19"/>
      <c r="Y1140" s="19" t="n">
        <v>0.320985001480834</v>
      </c>
      <c r="Z1140" s="19" t="n">
        <v>0.258244806632105</v>
      </c>
      <c r="AA1140" s="19" t="n">
        <v>0.0509922102283534</v>
      </c>
      <c r="AB1140" s="19" t="n">
        <v>0.136995999906481</v>
      </c>
      <c r="AC1140" s="19" t="n">
        <v>0.35421622558654</v>
      </c>
      <c r="AD1140" s="19" t="n">
        <v>0.104646724266086</v>
      </c>
      <c r="AE1140" s="19"/>
      <c r="AF1140" s="19" t="n">
        <v>0.195751430947747</v>
      </c>
      <c r="AG1140" s="19"/>
      <c r="AH1140" s="19" t="n">
        <v>0.221208560394375</v>
      </c>
      <c r="AI1140" s="19"/>
      <c r="AJ1140" s="19" t="n">
        <v>0.185099698771271</v>
      </c>
      <c r="AK1140" s="19" t="n">
        <v>0.234584967993573</v>
      </c>
      <c r="AL1140" s="19" t="n">
        <v>0.18777307761401</v>
      </c>
    </row>
    <row r="1141">
      <c r="B1141" t="s">
        <v>453</v>
      </c>
      <c r="C1141" s="19" t="n">
        <v>0.199298731693134</v>
      </c>
      <c r="D1141" s="19" t="n">
        <v>0.218762483959529</v>
      </c>
      <c r="E1141" s="19" t="n">
        <v>0.180200816165702</v>
      </c>
      <c r="F1141" s="19"/>
      <c r="G1141" s="19" t="n">
        <v>0.192104424801236</v>
      </c>
      <c r="H1141" s="19" t="n">
        <v>0.159321677218379</v>
      </c>
      <c r="I1141" s="19" t="n">
        <v>0.238770594529276</v>
      </c>
      <c r="J1141" s="19" t="n">
        <v>0.219397172658002</v>
      </c>
      <c r="K1141" s="19" t="n">
        <v>0.174459476172958</v>
      </c>
      <c r="L1141" s="19" t="n">
        <v>0.205860778739444</v>
      </c>
      <c r="M1141" s="19"/>
      <c r="N1141" s="19" t="n">
        <v>0.193643945668962</v>
      </c>
      <c r="O1141" s="19" t="n">
        <v>0.232864501515756</v>
      </c>
      <c r="P1141" s="19" t="n">
        <v>0.127538388781106</v>
      </c>
      <c r="Q1141" s="19" t="n">
        <v>0.224175637271086</v>
      </c>
      <c r="R1141" s="19" t="n">
        <v>0.229755599436498</v>
      </c>
      <c r="S1141" s="19"/>
      <c r="T1141" s="19" t="n">
        <v>0.0808682140010219</v>
      </c>
      <c r="U1141" s="19" t="n">
        <v>0.14330862721493</v>
      </c>
      <c r="V1141" s="19" t="n">
        <v>0.233213337014203</v>
      </c>
      <c r="W1141" s="19" t="n">
        <v>0.330010363746465</v>
      </c>
      <c r="X1141" s="19"/>
      <c r="Y1141" s="19" t="n">
        <v>0.252765471016497</v>
      </c>
      <c r="Z1141" s="19" t="n">
        <v>0.119310521368784</v>
      </c>
      <c r="AA1141" s="19" t="n">
        <v>0.196022271524973</v>
      </c>
      <c r="AB1141" s="19" t="n">
        <v>0.121658248137324</v>
      </c>
      <c r="AC1141" s="19" t="n">
        <v>0.131331586420615</v>
      </c>
      <c r="AD1141" s="19" t="n">
        <v>0.0423477707535203</v>
      </c>
      <c r="AE1141" s="19"/>
      <c r="AF1141" s="19" t="n">
        <v>0.203808006203114</v>
      </c>
      <c r="AG1141" s="19"/>
      <c r="AH1141" s="19" t="n">
        <v>0.204397923257581</v>
      </c>
      <c r="AI1141" s="19"/>
      <c r="AJ1141" s="19" t="n">
        <v>0.190276555266211</v>
      </c>
      <c r="AK1141" s="19" t="n">
        <v>0.208427610699637</v>
      </c>
      <c r="AL1141" s="19" t="n">
        <v>0.175359245388941</v>
      </c>
    </row>
    <row r="1142">
      <c r="B1142" t="s">
        <v>454</v>
      </c>
      <c r="C1142" s="19" t="n">
        <v>0.157385725964992</v>
      </c>
      <c r="D1142" s="19" t="n">
        <v>0.210920128119469</v>
      </c>
      <c r="E1142" s="19" t="n">
        <v>0.104094119240462</v>
      </c>
      <c r="F1142" s="19"/>
      <c r="G1142" s="19" t="n">
        <v>0.329320197153195</v>
      </c>
      <c r="H1142" s="19" t="n">
        <v>0.26849254780495</v>
      </c>
      <c r="I1142" s="19" t="n">
        <v>0.253181973115463</v>
      </c>
      <c r="J1142" s="19" t="n">
        <v>0.19336181973363</v>
      </c>
      <c r="K1142" s="19" t="n">
        <v>0.0267258875579724</v>
      </c>
      <c r="L1142" s="19" t="n">
        <v>0.0141260470165033</v>
      </c>
      <c r="M1142" s="19"/>
      <c r="N1142" s="19" t="n">
        <v>0.161223114673047</v>
      </c>
      <c r="O1142" s="19" t="n">
        <v>0.190971860048624</v>
      </c>
      <c r="P1142" s="19" t="n">
        <v>0.15725366124588</v>
      </c>
      <c r="Q1142" s="19" t="n">
        <v>0.0884485584455698</v>
      </c>
      <c r="R1142" s="19" t="n">
        <v>0.169229372405262</v>
      </c>
      <c r="S1142" s="19"/>
      <c r="T1142" s="19" t="n">
        <v>0.106791285009262</v>
      </c>
      <c r="U1142" s="19" t="n">
        <v>0.0982495480228463</v>
      </c>
      <c r="V1142" s="19" t="n">
        <v>0.188776643327011</v>
      </c>
      <c r="W1142" s="19" t="n">
        <v>0.271151765036861</v>
      </c>
      <c r="X1142" s="19"/>
      <c r="Y1142" s="19" t="n">
        <v>0.252565762722827</v>
      </c>
      <c r="Z1142" s="19" t="n">
        <v>0.142871570042911</v>
      </c>
      <c r="AA1142" s="19" t="n">
        <v>0.0136349547344484</v>
      </c>
      <c r="AB1142" s="19" t="n">
        <v>0.131579741557528</v>
      </c>
      <c r="AC1142" s="19" t="n">
        <v>0.270162931542529</v>
      </c>
      <c r="AD1142" s="19" t="n">
        <v>0.0597063295037927</v>
      </c>
      <c r="AE1142" s="19"/>
      <c r="AF1142" s="19" t="n">
        <v>0.152866372708936</v>
      </c>
      <c r="AG1142" s="19"/>
      <c r="AH1142" s="19" t="n">
        <v>0.157223204582212</v>
      </c>
      <c r="AI1142" s="19"/>
      <c r="AJ1142" s="19" t="n">
        <v>0.0681084600905574</v>
      </c>
      <c r="AK1142" s="19" t="n">
        <v>0.208043576081375</v>
      </c>
      <c r="AL1142" s="19" t="n">
        <v>0.144814879287214</v>
      </c>
    </row>
    <row r="1143">
      <c r="B1143" t="s">
        <v>455</v>
      </c>
      <c r="C1143" s="19" t="n">
        <v>0.122713911376154</v>
      </c>
      <c r="D1143" s="19" t="n">
        <v>0.125187937674399</v>
      </c>
      <c r="E1143" s="19" t="n">
        <v>0.120476630436428</v>
      </c>
      <c r="F1143" s="19"/>
      <c r="G1143" s="19" t="n">
        <v>0.154243376997887</v>
      </c>
      <c r="H1143" s="19" t="n">
        <v>0.276140171925168</v>
      </c>
      <c r="I1143" s="19" t="n">
        <v>0.121367902865906</v>
      </c>
      <c r="J1143" s="19" t="n">
        <v>0.13729384282975</v>
      </c>
      <c r="K1143" s="19" t="n">
        <v>0.053748862040699</v>
      </c>
      <c r="L1143" s="19" t="n">
        <v>0.0460886601908162</v>
      </c>
      <c r="M1143" s="19"/>
      <c r="N1143" s="19" t="n">
        <v>0.140162077465601</v>
      </c>
      <c r="O1143" s="19" t="n">
        <v>0.0749996790784946</v>
      </c>
      <c r="P1143" s="19" t="n">
        <v>0.153431867947355</v>
      </c>
      <c r="Q1143" s="19" t="n">
        <v>0.086235367933399</v>
      </c>
      <c r="R1143" s="19" t="n">
        <v>0.186642546246039</v>
      </c>
      <c r="S1143" s="19"/>
      <c r="T1143" s="19" t="n">
        <v>0.0956677433375978</v>
      </c>
      <c r="U1143" s="19" t="n">
        <v>0.0859171438478519</v>
      </c>
      <c r="V1143" s="19" t="n">
        <v>0.114185081364625</v>
      </c>
      <c r="W1143" s="19" t="n">
        <v>0.217972514362842</v>
      </c>
      <c r="X1143" s="19"/>
      <c r="Y1143" s="19" t="n">
        <v>0.195009954564059</v>
      </c>
      <c r="Z1143" s="19" t="n">
        <v>0.0922846389522804</v>
      </c>
      <c r="AA1143" s="19" t="n">
        <v>0.0425483741510712</v>
      </c>
      <c r="AB1143" s="19" t="n">
        <v>0.0809229565600525</v>
      </c>
      <c r="AC1143" s="19" t="n">
        <v>0.10429347120931</v>
      </c>
      <c r="AD1143" s="19" t="n">
        <v>0.0883604047637924</v>
      </c>
      <c r="AE1143" s="19"/>
      <c r="AF1143" s="19" t="n">
        <v>0.108057311867126</v>
      </c>
      <c r="AG1143" s="19"/>
      <c r="AH1143" s="19" t="n">
        <v>0.126330697739854</v>
      </c>
      <c r="AI1143" s="19"/>
      <c r="AJ1143" s="19" t="n">
        <v>0.086059714699151</v>
      </c>
      <c r="AK1143" s="19" t="n">
        <v>0.152315134253213</v>
      </c>
      <c r="AL1143" s="19" t="n">
        <v>0.0677828506862847</v>
      </c>
    </row>
    <row r="1144">
      <c r="B1144" t="s">
        <v>456</v>
      </c>
      <c r="C1144" s="19" t="n">
        <v>0.112501690259898</v>
      </c>
      <c r="D1144" s="19" t="n">
        <v>0.139064043356682</v>
      </c>
      <c r="E1144" s="19" t="n">
        <v>0.0861270313510597</v>
      </c>
      <c r="F1144" s="19"/>
      <c r="G1144" s="19" t="n">
        <v>0.0847554814968287</v>
      </c>
      <c r="H1144" s="19" t="n">
        <v>0.102430252835673</v>
      </c>
      <c r="I1144" s="19" t="n">
        <v>0.142988585841779</v>
      </c>
      <c r="J1144" s="19" t="n">
        <v>0.123738649884032</v>
      </c>
      <c r="K1144" s="19" t="n">
        <v>0.122866405573419</v>
      </c>
      <c r="L1144" s="19" t="n">
        <v>0.0954284334694662</v>
      </c>
      <c r="M1144" s="19"/>
      <c r="N1144" s="19" t="n">
        <v>0.131242093909613</v>
      </c>
      <c r="O1144" s="19" t="n">
        <v>0.103260616459964</v>
      </c>
      <c r="P1144" s="19" t="n">
        <v>0.0836569944697595</v>
      </c>
      <c r="Q1144" s="19" t="n">
        <v>0.100035289061681</v>
      </c>
      <c r="R1144" s="19" t="n">
        <v>0.176861450885183</v>
      </c>
      <c r="S1144" s="19"/>
      <c r="T1144" s="19" t="n">
        <v>0.0453836130446995</v>
      </c>
      <c r="U1144" s="19" t="n">
        <v>0.0740600582941683</v>
      </c>
      <c r="V1144" s="19" t="n">
        <v>0.131720669702524</v>
      </c>
      <c r="W1144" s="19" t="n">
        <v>0.194819584939999</v>
      </c>
      <c r="X1144" s="19"/>
      <c r="Y1144" s="19" t="n">
        <v>0.142971933558597</v>
      </c>
      <c r="Z1144" s="19" t="n">
        <v>0.0888455282851586</v>
      </c>
      <c r="AA1144" s="19" t="n">
        <v>0.0994869175011417</v>
      </c>
      <c r="AB1144" s="19" t="n">
        <v>0.0864478979726615</v>
      </c>
      <c r="AC1144" s="19" t="n">
        <v>0.0434583132578628</v>
      </c>
      <c r="AD1144" s="19" t="n">
        <v>0.0618194383245778</v>
      </c>
      <c r="AE1144" s="19"/>
      <c r="AF1144" s="19" t="n">
        <v>0.114644726333889</v>
      </c>
      <c r="AG1144" s="19"/>
      <c r="AH1144" s="19" t="n">
        <v>0.114690110678919</v>
      </c>
      <c r="AI1144" s="19"/>
      <c r="AJ1144" s="19" t="n">
        <v>0.139648616327541</v>
      </c>
      <c r="AK1144" s="19" t="n">
        <v>0.103930522039822</v>
      </c>
      <c r="AL1144" s="19" t="n">
        <v>0.0776937815851565</v>
      </c>
    </row>
    <row r="1145">
      <c r="B1145" t="s">
        <v>457</v>
      </c>
      <c r="C1145" s="19" t="n">
        <v>0.101952592350409</v>
      </c>
      <c r="D1145" s="19" t="n">
        <v>0.0991234977971871</v>
      </c>
      <c r="E1145" s="19" t="n">
        <v>0.104984279480794</v>
      </c>
      <c r="F1145" s="19"/>
      <c r="G1145" s="19" t="n">
        <v>0.073025339109787</v>
      </c>
      <c r="H1145" s="19" t="n">
        <v>0.142816621541833</v>
      </c>
      <c r="I1145" s="19" t="n">
        <v>0.211075177977265</v>
      </c>
      <c r="J1145" s="19" t="n">
        <v>0.090385861236462</v>
      </c>
      <c r="K1145" s="19" t="n">
        <v>0.0523044032052807</v>
      </c>
      <c r="L1145" s="19" t="n">
        <v>0.0553039269598562</v>
      </c>
      <c r="M1145" s="19"/>
      <c r="N1145" s="19" t="n">
        <v>0.0795766182088571</v>
      </c>
      <c r="O1145" s="19" t="n">
        <v>0.107716031653874</v>
      </c>
      <c r="P1145" s="19" t="n">
        <v>0.0680605542936536</v>
      </c>
      <c r="Q1145" s="19" t="n">
        <v>0.112252636018658</v>
      </c>
      <c r="R1145" s="19" t="n">
        <v>0.145171639214407</v>
      </c>
      <c r="S1145" s="19"/>
      <c r="T1145" s="19" t="n">
        <v>0.0293966196732045</v>
      </c>
      <c r="U1145" s="19" t="n">
        <v>0.0458850950692939</v>
      </c>
      <c r="V1145" s="19" t="n">
        <v>0.0695594428341864</v>
      </c>
      <c r="W1145" s="19" t="n">
        <v>0.248081926848584</v>
      </c>
      <c r="X1145" s="19"/>
      <c r="Y1145" s="19" t="n">
        <v>0.171079632476177</v>
      </c>
      <c r="Z1145" s="19" t="n">
        <v>0.106479161506428</v>
      </c>
      <c r="AA1145" s="19" t="n">
        <v>0.049062591766649</v>
      </c>
      <c r="AB1145" s="19" t="n">
        <v>0.00830325205196468</v>
      </c>
      <c r="AC1145" s="19" t="n">
        <v>0.0208699114178933</v>
      </c>
      <c r="AD1145" s="19" t="n">
        <v>0.0597063295037927</v>
      </c>
      <c r="AE1145" s="19"/>
      <c r="AF1145" s="19" t="n">
        <v>0.0988138284221534</v>
      </c>
      <c r="AG1145" s="19"/>
      <c r="AH1145" s="19" t="n">
        <v>0.105973932608199</v>
      </c>
      <c r="AI1145" s="19"/>
      <c r="AJ1145" s="19" t="n">
        <v>0.0624326312371469</v>
      </c>
      <c r="AK1145" s="19" t="n">
        <v>0.127638682427588</v>
      </c>
      <c r="AL1145" s="19" t="n">
        <v>0.0779472714826161</v>
      </c>
    </row>
    <row r="1146">
      <c r="B1146" t="s">
        <v>458</v>
      </c>
      <c r="C1146" s="19" t="n">
        <v>0.0925604313566326</v>
      </c>
      <c r="D1146" s="19" t="n">
        <v>0.107177004589453</v>
      </c>
      <c r="E1146" s="19" t="n">
        <v>0.0781070264449679</v>
      </c>
      <c r="F1146" s="19"/>
      <c r="G1146" s="19" t="n">
        <v>0.0756178779739761</v>
      </c>
      <c r="H1146" s="19" t="n">
        <v>0.178513761897397</v>
      </c>
      <c r="I1146" s="19" t="n">
        <v>0.137830342467898</v>
      </c>
      <c r="J1146" s="19" t="n">
        <v>0.0771343122166274</v>
      </c>
      <c r="K1146" s="19" t="n">
        <v>0.0579381974613316</v>
      </c>
      <c r="L1146" s="19" t="n">
        <v>0.0461140510633235</v>
      </c>
      <c r="M1146" s="19"/>
      <c r="N1146" s="19" t="n">
        <v>0.0339126113585448</v>
      </c>
      <c r="O1146" s="19" t="n">
        <v>0.0740595441254895</v>
      </c>
      <c r="P1146" s="19" t="n">
        <v>0.0856101974460716</v>
      </c>
      <c r="Q1146" s="19" t="n">
        <v>0.0845862739183808</v>
      </c>
      <c r="R1146" s="19" t="n">
        <v>0.173050122002533</v>
      </c>
      <c r="S1146" s="19"/>
      <c r="T1146" s="19" t="n">
        <v>0.0359826896908983</v>
      </c>
      <c r="U1146" s="19" t="n">
        <v>0.0521876939981494</v>
      </c>
      <c r="V1146" s="19" t="n">
        <v>0.0972045588476593</v>
      </c>
      <c r="W1146" s="19" t="n">
        <v>0.193860157068493</v>
      </c>
      <c r="X1146" s="19"/>
      <c r="Y1146" s="19" t="n">
        <v>0.153501574347559</v>
      </c>
      <c r="Z1146" s="19" t="n">
        <v>0.0401359696887284</v>
      </c>
      <c r="AA1146" s="19" t="n">
        <v>0.0436868413816655</v>
      </c>
      <c r="AB1146" s="19" t="n">
        <v>0.0463111908089473</v>
      </c>
      <c r="AC1146" s="19" t="n">
        <v>0.0522067272518268</v>
      </c>
      <c r="AD1146" s="19" t="n">
        <v>0.0310200961237586</v>
      </c>
      <c r="AE1146" s="19"/>
      <c r="AF1146" s="19" t="n">
        <v>0.0921482418988623</v>
      </c>
      <c r="AG1146" s="19"/>
      <c r="AH1146" s="19" t="n">
        <v>0.0952763483065683</v>
      </c>
      <c r="AI1146" s="19"/>
      <c r="AJ1146" s="19" t="n">
        <v>0.0862419514643285</v>
      </c>
      <c r="AK1146" s="19" t="n">
        <v>0.105904378073946</v>
      </c>
      <c r="AL1146" s="19" t="n">
        <v>0.0364965315091799</v>
      </c>
    </row>
    <row r="1147">
      <c r="B1147" t="s">
        <v>459</v>
      </c>
      <c r="C1147" s="19" t="n">
        <v>0.0679999207418229</v>
      </c>
      <c r="D1147" s="19" t="n">
        <v>0.0922490191743573</v>
      </c>
      <c r="E1147" s="19" t="n">
        <v>0.0438543723300768</v>
      </c>
      <c r="F1147" s="19"/>
      <c r="G1147" s="19" t="n">
        <v>0.091508971013867</v>
      </c>
      <c r="H1147" s="19" t="n">
        <v>0.17400271183854</v>
      </c>
      <c r="I1147" s="19" t="n">
        <v>0.107831109955427</v>
      </c>
      <c r="J1147" s="19" t="n">
        <v>0.0579245481730237</v>
      </c>
      <c r="K1147" s="19" t="n">
        <v>0.00567786493476014</v>
      </c>
      <c r="L1147" s="19" t="n">
        <v>0.0106816918869079</v>
      </c>
      <c r="M1147" s="19"/>
      <c r="N1147" s="19" t="n">
        <v>0.0989874948450803</v>
      </c>
      <c r="O1147" s="19" t="n">
        <v>0.0624094343388831</v>
      </c>
      <c r="P1147" s="19" t="n">
        <v>0.0546369882640351</v>
      </c>
      <c r="Q1147" s="19" t="n">
        <v>0.0522217594268664</v>
      </c>
      <c r="R1147" s="19" t="n">
        <v>0.0992886907732627</v>
      </c>
      <c r="S1147" s="19"/>
      <c r="T1147" s="19" t="n">
        <v>0.0205768382241753</v>
      </c>
      <c r="U1147" s="19" t="n">
        <v>0.0178090413356249</v>
      </c>
      <c r="V1147" s="19" t="n">
        <v>0.0639485579752523</v>
      </c>
      <c r="W1147" s="19" t="n">
        <v>0.189429325947752</v>
      </c>
      <c r="X1147" s="19"/>
      <c r="Y1147" s="19" t="n">
        <v>0.132991972327435</v>
      </c>
      <c r="Z1147" s="19" t="n">
        <v>0.0412531945037021</v>
      </c>
      <c r="AA1147" s="19" t="n">
        <v>0.00842431712267068</v>
      </c>
      <c r="AB1147" s="19" t="n">
        <v>0.00830325205196468</v>
      </c>
      <c r="AC1147" s="19" t="n">
        <v>0.0458223434250351</v>
      </c>
      <c r="AD1147" s="19" t="n">
        <v>0</v>
      </c>
      <c r="AE1147" s="19"/>
      <c r="AF1147" s="19" t="n">
        <v>0.0717172945268681</v>
      </c>
      <c r="AG1147" s="19"/>
      <c r="AH1147" s="19" t="n">
        <v>0.071781644212799</v>
      </c>
      <c r="AI1147" s="19"/>
      <c r="AJ1147" s="19" t="n">
        <v>0.0526313891423626</v>
      </c>
      <c r="AK1147" s="19" t="n">
        <v>0.0815116374473576</v>
      </c>
      <c r="AL1147" s="19" t="n">
        <v>0.0387467684088747</v>
      </c>
    </row>
    <row r="1148">
      <c r="B1148" t="s">
        <v>77</v>
      </c>
      <c r="C1148" s="19" t="n">
        <v>0.168751143936065</v>
      </c>
      <c r="D1148" s="19" t="n">
        <v>0.148488418919562</v>
      </c>
      <c r="E1148" s="19" t="n">
        <v>0.189368020497225</v>
      </c>
      <c r="F1148" s="19"/>
      <c r="G1148" s="19" t="n">
        <v>0.0418976187374029</v>
      </c>
      <c r="H1148" s="19" t="n">
        <v>0.0613022574658832</v>
      </c>
      <c r="I1148" s="19" t="n">
        <v>0.114166462073654</v>
      </c>
      <c r="J1148" s="19" t="n">
        <v>0.154631476491267</v>
      </c>
      <c r="K1148" s="19" t="n">
        <v>0.244601716724242</v>
      </c>
      <c r="L1148" s="19" t="n">
        <v>0.286327158732158</v>
      </c>
      <c r="M1148" s="19"/>
      <c r="N1148" s="19" t="n">
        <v>0.191390985437235</v>
      </c>
      <c r="O1148" s="19" t="n">
        <v>0.183998994478357</v>
      </c>
      <c r="P1148" s="19" t="n">
        <v>0.209446564641334</v>
      </c>
      <c r="Q1148" s="19" t="n">
        <v>0.139457820751014</v>
      </c>
      <c r="R1148" s="19" t="n">
        <v>0.0982332269195511</v>
      </c>
      <c r="S1148" s="19"/>
      <c r="T1148" s="19" t="n">
        <v>0.25560957436926</v>
      </c>
      <c r="U1148" s="19" t="n">
        <v>0.211513941561103</v>
      </c>
      <c r="V1148" s="19" t="n">
        <v>0.129019998926955</v>
      </c>
      <c r="W1148" s="19" t="n">
        <v>0.0476401704450731</v>
      </c>
      <c r="X1148" s="19"/>
      <c r="Y1148" s="19" t="n">
        <v>0.0785709887753565</v>
      </c>
      <c r="Z1148" s="19" t="n">
        <v>0.240658411292914</v>
      </c>
      <c r="AA1148" s="19" t="n">
        <v>0.281409363988906</v>
      </c>
      <c r="AB1148" s="19" t="n">
        <v>0.198007725615449</v>
      </c>
      <c r="AC1148" s="19" t="n">
        <v>0.106629288357834</v>
      </c>
      <c r="AD1148" s="19" t="n">
        <v>0.293665908815503</v>
      </c>
      <c r="AE1148" s="19"/>
      <c r="AF1148" s="19" t="n">
        <v>0.16995851761478</v>
      </c>
      <c r="AG1148" s="19"/>
      <c r="AH1148" s="19" t="n">
        <v>0.160821879389065</v>
      </c>
      <c r="AI1148" s="19"/>
      <c r="AJ1148" s="19" t="n">
        <v>0.177725729589355</v>
      </c>
      <c r="AK1148" s="19" t="n">
        <v>0.161780439976998</v>
      </c>
      <c r="AL1148" s="19" t="n">
        <v>0.180634616095033</v>
      </c>
    </row>
    <row r="1149">
      <c r="B1149" t="s">
        <v>87</v>
      </c>
      <c r="C1149" s="19" t="n">
        <v>0.00960423334260885</v>
      </c>
      <c r="D1149" s="19" t="n">
        <v>0.00998788577344294</v>
      </c>
      <c r="E1149" s="19" t="n">
        <v>0.00923888028192763</v>
      </c>
      <c r="F1149" s="19"/>
      <c r="G1149" s="19" t="n">
        <v>0.0191247135930765</v>
      </c>
      <c r="H1149" s="19" t="n">
        <v>0.00730990924780207</v>
      </c>
      <c r="I1149" s="19" t="n">
        <v>0.00269381757551173</v>
      </c>
      <c r="J1149" s="19" t="n">
        <v>0.00879498148707157</v>
      </c>
      <c r="K1149" s="19" t="n">
        <v>0.00512847187136084</v>
      </c>
      <c r="L1149" s="19" t="n">
        <v>0.0154826426280195</v>
      </c>
      <c r="M1149" s="19"/>
      <c r="N1149" s="19" t="n">
        <v>0.0201868284668126</v>
      </c>
      <c r="O1149" s="19" t="n">
        <v>0.00809618016932629</v>
      </c>
      <c r="P1149" s="19" t="n">
        <v>0.00660551112754369</v>
      </c>
      <c r="Q1149" s="19" t="n">
        <v>0.0182674628079757</v>
      </c>
      <c r="R1149" s="19" t="n">
        <v>0.00256197775045918</v>
      </c>
      <c r="S1149" s="19"/>
      <c r="T1149" s="19" t="n">
        <v>0.00558585805542923</v>
      </c>
      <c r="U1149" s="19" t="n">
        <v>0.0149870233181922</v>
      </c>
      <c r="V1149" s="19" t="n">
        <v>0.00602214386526367</v>
      </c>
      <c r="W1149" s="19" t="n">
        <v>0</v>
      </c>
      <c r="X1149" s="19"/>
      <c r="Y1149" s="19" t="n">
        <v>0.00582037525161217</v>
      </c>
      <c r="Z1149" s="19" t="n">
        <v>0.00687383898858989</v>
      </c>
      <c r="AA1149" s="19" t="n">
        <v>0.0131552251020354</v>
      </c>
      <c r="AB1149" s="19" t="n">
        <v>0.00797421377821266</v>
      </c>
      <c r="AC1149" s="19" t="n">
        <v>0.0342716940844674</v>
      </c>
      <c r="AD1149" s="19" t="n">
        <v>0</v>
      </c>
      <c r="AE1149" s="19"/>
      <c r="AF1149" s="19" t="n">
        <v>0.0135657099224031</v>
      </c>
      <c r="AG1149" s="19"/>
      <c r="AH1149" s="19" t="n">
        <v>0.00895013908473628</v>
      </c>
      <c r="AI1149" s="19"/>
      <c r="AJ1149" s="19" t="n">
        <v>0.0213137691465907</v>
      </c>
      <c r="AK1149" s="19" t="n">
        <v>0.00166913456351222</v>
      </c>
      <c r="AL1149" s="19" t="n">
        <v>0.0185513118102878</v>
      </c>
    </row>
    <row r="1150">
      <c r="C1150" s="19"/>
      <c r="D1150" s="19"/>
      <c r="E1150" s="19"/>
      <c r="F1150" s="19"/>
      <c r="G1150" s="19"/>
      <c r="H1150" s="19"/>
      <c r="I1150" s="19"/>
      <c r="J1150" s="19"/>
      <c r="K1150" s="19"/>
      <c r="L1150" s="19"/>
      <c r="M1150" s="19"/>
      <c r="N1150" s="19"/>
      <c r="O1150" s="19"/>
      <c r="P1150" s="19"/>
      <c r="Q1150" s="19"/>
      <c r="R1150" s="19"/>
      <c r="S1150" s="19"/>
      <c r="T1150" s="19"/>
      <c r="U1150" s="19"/>
      <c r="V1150" s="19"/>
      <c r="W1150" s="19"/>
      <c r="X1150" s="19"/>
      <c r="Y1150" s="19"/>
      <c r="Z1150" s="19"/>
      <c r="AA1150" s="19"/>
      <c r="AB1150" s="19"/>
      <c r="AC1150" s="19"/>
      <c r="AD1150" s="19"/>
      <c r="AE1150" s="19"/>
      <c r="AF1150" s="19"/>
      <c r="AG1150" s="19"/>
      <c r="AH1150" s="19"/>
      <c r="AI1150" s="19"/>
      <c r="AJ1150" s="19"/>
      <c r="AK1150" s="19"/>
      <c r="AL1150" s="19"/>
    </row>
    <row r="1151">
      <c r="B1151" s="7" t="s">
        <v>461</v>
      </c>
      <c r="C1151" s="19"/>
      <c r="D1151" s="19"/>
      <c r="E1151" s="19"/>
      <c r="F1151" s="19"/>
      <c r="G1151" s="19"/>
      <c r="H1151" s="19"/>
      <c r="I1151" s="19"/>
      <c r="J1151" s="19"/>
      <c r="K1151" s="19"/>
      <c r="L1151" s="19"/>
      <c r="M1151" s="19"/>
      <c r="N1151" s="19"/>
      <c r="O1151" s="19"/>
      <c r="P1151" s="19"/>
      <c r="Q1151" s="19"/>
      <c r="R1151" s="19"/>
      <c r="S1151" s="19"/>
      <c r="T1151" s="19"/>
      <c r="U1151" s="19"/>
      <c r="V1151" s="19"/>
      <c r="W1151" s="19"/>
      <c r="X1151" s="19"/>
      <c r="Y1151" s="19"/>
      <c r="Z1151" s="19"/>
      <c r="AA1151" s="19"/>
      <c r="AB1151" s="19"/>
      <c r="AC1151" s="19"/>
      <c r="AD1151" s="19"/>
      <c r="AE1151" s="19"/>
      <c r="AF1151" s="19"/>
      <c r="AG1151" s="19"/>
      <c r="AH1151" s="19"/>
      <c r="AI1151" s="19"/>
      <c r="AJ1151" s="19"/>
      <c r="AK1151" s="19"/>
      <c r="AL1151" s="19"/>
    </row>
    <row r="1152">
      <c r="B1152" s="26" t="s">
        <v>60</v>
      </c>
      <c r="C1152" s="19"/>
      <c r="D1152" s="19"/>
      <c r="E1152" s="19"/>
      <c r="F1152" s="19"/>
      <c r="G1152" s="19"/>
      <c r="H1152" s="19"/>
      <c r="I1152" s="19"/>
      <c r="J1152" s="19"/>
      <c r="K1152" s="19"/>
      <c r="L1152" s="19"/>
      <c r="M1152" s="19"/>
      <c r="N1152" s="19"/>
      <c r="O1152" s="19"/>
      <c r="P1152" s="19"/>
      <c r="Q1152" s="19"/>
      <c r="R1152" s="19"/>
      <c r="S1152" s="19"/>
      <c r="T1152" s="19"/>
      <c r="U1152" s="19"/>
      <c r="V1152" s="19"/>
      <c r="W1152" s="19"/>
      <c r="X1152" s="19"/>
      <c r="Y1152" s="19"/>
      <c r="Z1152" s="19"/>
      <c r="AA1152" s="19"/>
      <c r="AB1152" s="19"/>
      <c r="AC1152" s="19"/>
      <c r="AD1152" s="19"/>
      <c r="AE1152" s="19"/>
      <c r="AF1152" s="19"/>
      <c r="AG1152" s="19"/>
      <c r="AH1152" s="19"/>
      <c r="AI1152" s="19"/>
      <c r="AJ1152" s="19"/>
      <c r="AK1152" s="19"/>
      <c r="AL1152" s="19"/>
    </row>
    <row r="1153">
      <c r="B1153" t="s">
        <v>459</v>
      </c>
      <c r="C1153" s="19" t="n">
        <v>0.541589554672159</v>
      </c>
      <c r="D1153" s="19" t="n">
        <v>0.535811772852521</v>
      </c>
      <c r="E1153" s="19" t="n">
        <v>0.548432367066373</v>
      </c>
      <c r="F1153" s="19"/>
      <c r="G1153" s="19" t="n">
        <v>0.467132299560977</v>
      </c>
      <c r="H1153" s="19" t="n">
        <v>0.410852151123377</v>
      </c>
      <c r="I1153" s="19" t="n">
        <v>0.493678208222691</v>
      </c>
      <c r="J1153" s="19" t="n">
        <v>0.599062722663027</v>
      </c>
      <c r="K1153" s="19" t="n">
        <v>0.615373563664396</v>
      </c>
      <c r="L1153" s="19" t="n">
        <v>0.60181332814905</v>
      </c>
      <c r="M1153" s="19"/>
      <c r="N1153" s="19" t="n">
        <v>0.583713098318904</v>
      </c>
      <c r="O1153" s="19" t="n">
        <v>0.559232161269772</v>
      </c>
      <c r="P1153" s="19" t="n">
        <v>0.555525799567473</v>
      </c>
      <c r="Q1153" s="19" t="n">
        <v>0.573698193182633</v>
      </c>
      <c r="R1153" s="19" t="n">
        <v>0.434934520829299</v>
      </c>
      <c r="S1153" s="19"/>
      <c r="T1153" s="19" t="n">
        <v>0.577747275954545</v>
      </c>
      <c r="U1153" s="19" t="n">
        <v>0.560977224074329</v>
      </c>
      <c r="V1153" s="19" t="n">
        <v>0.592573257552204</v>
      </c>
      <c r="W1153" s="19" t="n">
        <v>0.428607806976882</v>
      </c>
      <c r="X1153" s="19"/>
      <c r="Y1153" s="19" t="n">
        <v>0.461297080478729</v>
      </c>
      <c r="Z1153" s="19" t="n">
        <v>0.597449164837934</v>
      </c>
      <c r="AA1153" s="19" t="n">
        <v>0.602633787073649</v>
      </c>
      <c r="AB1153" s="19" t="n">
        <v>0.66761328525526</v>
      </c>
      <c r="AC1153" s="19" t="n">
        <v>0.507399292926362</v>
      </c>
      <c r="AD1153" s="19" t="n">
        <v>0.614819749820721</v>
      </c>
      <c r="AE1153" s="19"/>
      <c r="AF1153" s="19" t="n">
        <v>0.552943875541607</v>
      </c>
      <c r="AG1153" s="19"/>
      <c r="AH1153" s="19" t="n">
        <v>0.548126864960266</v>
      </c>
      <c r="AI1153" s="19"/>
      <c r="AJ1153" s="19" t="n">
        <v>0.594582168306309</v>
      </c>
      <c r="AK1153" s="19" t="n">
        <v>0.514119256301752</v>
      </c>
      <c r="AL1153" s="19" t="n">
        <v>0.534357744023174</v>
      </c>
    </row>
    <row r="1154">
      <c r="B1154" t="s">
        <v>455</v>
      </c>
      <c r="C1154" s="19" t="n">
        <v>0.528651021161682</v>
      </c>
      <c r="D1154" s="19" t="n">
        <v>0.532107419369484</v>
      </c>
      <c r="E1154" s="19" t="n">
        <v>0.52426961893594</v>
      </c>
      <c r="F1154" s="19"/>
      <c r="G1154" s="19" t="n">
        <v>0.413060693533655</v>
      </c>
      <c r="H1154" s="19" t="n">
        <v>0.346731611202366</v>
      </c>
      <c r="I1154" s="19" t="n">
        <v>0.54603504280509</v>
      </c>
      <c r="J1154" s="19" t="n">
        <v>0.574700710152763</v>
      </c>
      <c r="K1154" s="19" t="n">
        <v>0.576897776143721</v>
      </c>
      <c r="L1154" s="19" t="n">
        <v>0.621235395415042</v>
      </c>
      <c r="M1154" s="19"/>
      <c r="N1154" s="19" t="n">
        <v>0.589797591840229</v>
      </c>
      <c r="O1154" s="19" t="n">
        <v>0.524218520463806</v>
      </c>
      <c r="P1154" s="19" t="n">
        <v>0.5182457039392</v>
      </c>
      <c r="Q1154" s="19" t="n">
        <v>0.567032825628363</v>
      </c>
      <c r="R1154" s="19" t="n">
        <v>0.48193445152446</v>
      </c>
      <c r="S1154" s="19"/>
      <c r="T1154" s="19" t="n">
        <v>0.558039140791386</v>
      </c>
      <c r="U1154" s="19" t="n">
        <v>0.552765458505687</v>
      </c>
      <c r="V1154" s="19" t="n">
        <v>0.547949503873592</v>
      </c>
      <c r="W1154" s="19" t="n">
        <v>0.434452208472907</v>
      </c>
      <c r="X1154" s="19"/>
      <c r="Y1154" s="19" t="n">
        <v>0.442741338914609</v>
      </c>
      <c r="Z1154" s="19" t="n">
        <v>0.573774550050629</v>
      </c>
      <c r="AA1154" s="19" t="n">
        <v>0.619353807241849</v>
      </c>
      <c r="AB1154" s="19" t="n">
        <v>0.608756396790832</v>
      </c>
      <c r="AC1154" s="19" t="n">
        <v>0.521827160486768</v>
      </c>
      <c r="AD1154" s="19" t="n">
        <v>0.53177468245371</v>
      </c>
      <c r="AE1154" s="19"/>
      <c r="AF1154" s="19" t="n">
        <v>0.550203798816219</v>
      </c>
      <c r="AG1154" s="19"/>
      <c r="AH1154" s="19" t="n">
        <v>0.537095968166952</v>
      </c>
      <c r="AI1154" s="19"/>
      <c r="AJ1154" s="19" t="n">
        <v>0.602537893329892</v>
      </c>
      <c r="AK1154" s="19" t="n">
        <v>0.475000531170105</v>
      </c>
      <c r="AL1154" s="19" t="n">
        <v>0.605348866290418</v>
      </c>
    </row>
    <row r="1155">
      <c r="B1155" t="s">
        <v>458</v>
      </c>
      <c r="C1155" s="19" t="n">
        <v>0.516016408905189</v>
      </c>
      <c r="D1155" s="19" t="n">
        <v>0.493099760286717</v>
      </c>
      <c r="E1155" s="19" t="n">
        <v>0.53996883341328</v>
      </c>
      <c r="F1155" s="19"/>
      <c r="G1155" s="19" t="n">
        <v>0.466855422154213</v>
      </c>
      <c r="H1155" s="19" t="n">
        <v>0.408679945921822</v>
      </c>
      <c r="I1155" s="19" t="n">
        <v>0.500238464287509</v>
      </c>
      <c r="J1155" s="19" t="n">
        <v>0.642088757546986</v>
      </c>
      <c r="K1155" s="19" t="n">
        <v>0.539408007869963</v>
      </c>
      <c r="L1155" s="19" t="n">
        <v>0.517037493943314</v>
      </c>
      <c r="M1155" s="19"/>
      <c r="N1155" s="19" t="n">
        <v>0.546201491028738</v>
      </c>
      <c r="O1155" s="19" t="n">
        <v>0.561485562015735</v>
      </c>
      <c r="P1155" s="19" t="n">
        <v>0.505671170203977</v>
      </c>
      <c r="Q1155" s="19" t="n">
        <v>0.536400641223206</v>
      </c>
      <c r="R1155" s="19" t="n">
        <v>0.417148451410137</v>
      </c>
      <c r="S1155" s="19"/>
      <c r="T1155" s="19" t="n">
        <v>0.544033557825098</v>
      </c>
      <c r="U1155" s="19" t="n">
        <v>0.559784598526303</v>
      </c>
      <c r="V1155" s="19" t="n">
        <v>0.542297754351274</v>
      </c>
      <c r="W1155" s="19" t="n">
        <v>0.384420699258866</v>
      </c>
      <c r="X1155" s="19"/>
      <c r="Y1155" s="19" t="n">
        <v>0.463521166062528</v>
      </c>
      <c r="Z1155" s="19" t="n">
        <v>0.597806353441751</v>
      </c>
      <c r="AA1155" s="19" t="n">
        <v>0.5241841107768</v>
      </c>
      <c r="AB1155" s="19" t="n">
        <v>0.608493135114263</v>
      </c>
      <c r="AC1155" s="19" t="n">
        <v>0.533600131506685</v>
      </c>
      <c r="AD1155" s="19" t="n">
        <v>0.60517594315334</v>
      </c>
      <c r="AE1155" s="19"/>
      <c r="AF1155" s="19" t="n">
        <v>0.542083707525835</v>
      </c>
      <c r="AG1155" s="19"/>
      <c r="AH1155" s="19" t="n">
        <v>0.520329914786616</v>
      </c>
      <c r="AI1155" s="19"/>
      <c r="AJ1155" s="19" t="n">
        <v>0.575469487455241</v>
      </c>
      <c r="AK1155" s="19" t="n">
        <v>0.48101815673646</v>
      </c>
      <c r="AL1155" s="19" t="n">
        <v>0.531530257152744</v>
      </c>
    </row>
    <row r="1156">
      <c r="B1156" t="s">
        <v>454</v>
      </c>
      <c r="C1156" s="19" t="n">
        <v>0.449139217215947</v>
      </c>
      <c r="D1156" s="19" t="n">
        <v>0.429818653713895</v>
      </c>
      <c r="E1156" s="19" t="n">
        <v>0.469360560828285</v>
      </c>
      <c r="F1156" s="19"/>
      <c r="G1156" s="19" t="n">
        <v>0.166166438452225</v>
      </c>
      <c r="H1156" s="19" t="n">
        <v>0.292480426445589</v>
      </c>
      <c r="I1156" s="19" t="n">
        <v>0.296947375442904</v>
      </c>
      <c r="J1156" s="19" t="n">
        <v>0.384659929422283</v>
      </c>
      <c r="K1156" s="19" t="n">
        <v>0.652023076922256</v>
      </c>
      <c r="L1156" s="19" t="n">
        <v>0.675712673136343</v>
      </c>
      <c r="M1156" s="19"/>
      <c r="N1156" s="19" t="n">
        <v>0.556862461771805</v>
      </c>
      <c r="O1156" s="19" t="n">
        <v>0.400738346332359</v>
      </c>
      <c r="P1156" s="19" t="n">
        <v>0.442106385826653</v>
      </c>
      <c r="Q1156" s="19" t="n">
        <v>0.533753494121403</v>
      </c>
      <c r="R1156" s="19" t="n">
        <v>0.401808044515531</v>
      </c>
      <c r="S1156" s="19"/>
      <c r="T1156" s="19" t="n">
        <v>0.400029019492754</v>
      </c>
      <c r="U1156" s="19" t="n">
        <v>0.487523712738572</v>
      </c>
      <c r="V1156" s="19" t="n">
        <v>0.446985763948019</v>
      </c>
      <c r="W1156" s="19" t="n">
        <v>0.378247677615791</v>
      </c>
      <c r="X1156" s="19"/>
      <c r="Y1156" s="19" t="n">
        <v>0.344116973051549</v>
      </c>
      <c r="Z1156" s="19" t="n">
        <v>0.376135913820196</v>
      </c>
      <c r="AA1156" s="19" t="n">
        <v>0.685860207626576</v>
      </c>
      <c r="AB1156" s="19" t="n">
        <v>0.422915882670151</v>
      </c>
      <c r="AC1156" s="19" t="n">
        <v>0.17823715999642</v>
      </c>
      <c r="AD1156" s="19" t="n">
        <v>0.444431533099964</v>
      </c>
      <c r="AE1156" s="19"/>
      <c r="AF1156" s="19" t="n">
        <v>0.461839608565291</v>
      </c>
      <c r="AG1156" s="19"/>
      <c r="AH1156" s="19" t="n">
        <v>0.455095039856016</v>
      </c>
      <c r="AI1156" s="19"/>
      <c r="AJ1156" s="19" t="n">
        <v>0.537127868043829</v>
      </c>
      <c r="AK1156" s="19" t="n">
        <v>0.398329630633123</v>
      </c>
      <c r="AL1156" s="19" t="n">
        <v>0.466520537375624</v>
      </c>
    </row>
    <row r="1157">
      <c r="B1157" t="s">
        <v>456</v>
      </c>
      <c r="C1157" s="19" t="n">
        <v>0.392696358047955</v>
      </c>
      <c r="D1157" s="19" t="n">
        <v>0.401407592057463</v>
      </c>
      <c r="E1157" s="19" t="n">
        <v>0.384741772683815</v>
      </c>
      <c r="F1157" s="19"/>
      <c r="G1157" s="19" t="n">
        <v>0.308250565320157</v>
      </c>
      <c r="H1157" s="19" t="n">
        <v>0.403279173546729</v>
      </c>
      <c r="I1157" s="19" t="n">
        <v>0.402571566883495</v>
      </c>
      <c r="J1157" s="19" t="n">
        <v>0.46973459284019</v>
      </c>
      <c r="K1157" s="19" t="n">
        <v>0.426931738618976</v>
      </c>
      <c r="L1157" s="19" t="n">
        <v>0.338147884778902</v>
      </c>
      <c r="M1157" s="19"/>
      <c r="N1157" s="19" t="n">
        <v>0.422194936141186</v>
      </c>
      <c r="O1157" s="19" t="n">
        <v>0.39852371566254</v>
      </c>
      <c r="P1157" s="19" t="n">
        <v>0.428981571655183</v>
      </c>
      <c r="Q1157" s="19" t="n">
        <v>0.390665911604321</v>
      </c>
      <c r="R1157" s="19" t="n">
        <v>0.313550438020211</v>
      </c>
      <c r="S1157" s="19"/>
      <c r="T1157" s="19" t="n">
        <v>0.445110257766997</v>
      </c>
      <c r="U1157" s="19" t="n">
        <v>0.409576413097774</v>
      </c>
      <c r="V1157" s="19" t="n">
        <v>0.38988386052258</v>
      </c>
      <c r="W1157" s="19" t="n">
        <v>0.322200766520347</v>
      </c>
      <c r="X1157" s="19"/>
      <c r="Y1157" s="19" t="n">
        <v>0.381566119248769</v>
      </c>
      <c r="Z1157" s="19" t="n">
        <v>0.481827598956154</v>
      </c>
      <c r="AA1157" s="19" t="n">
        <v>0.365988896583727</v>
      </c>
      <c r="AB1157" s="19" t="n">
        <v>0.451039766304165</v>
      </c>
      <c r="AC1157" s="19" t="n">
        <v>0.293074220684836</v>
      </c>
      <c r="AD1157" s="19" t="n">
        <v>0.550772103882311</v>
      </c>
      <c r="AE1157" s="19"/>
      <c r="AF1157" s="19" t="n">
        <v>0.420599097218655</v>
      </c>
      <c r="AG1157" s="19"/>
      <c r="AH1157" s="19" t="n">
        <v>0.399262811852377</v>
      </c>
      <c r="AI1157" s="19"/>
      <c r="AJ1157" s="19" t="n">
        <v>0.409048992475857</v>
      </c>
      <c r="AK1157" s="19" t="n">
        <v>0.380846821706987</v>
      </c>
      <c r="AL1157" s="19" t="n">
        <v>0.409533252143999</v>
      </c>
    </row>
    <row r="1158">
      <c r="B1158" t="s">
        <v>453</v>
      </c>
      <c r="C1158" s="19" t="n">
        <v>0.36354164955667</v>
      </c>
      <c r="D1158" s="19" t="n">
        <v>0.34901485099856</v>
      </c>
      <c r="E1158" s="19" t="n">
        <v>0.378796213387823</v>
      </c>
      <c r="F1158" s="19"/>
      <c r="G1158" s="19" t="n">
        <v>0.435549178670141</v>
      </c>
      <c r="H1158" s="19" t="n">
        <v>0.382435603482341</v>
      </c>
      <c r="I1158" s="19" t="n">
        <v>0.327970254869891</v>
      </c>
      <c r="J1158" s="19" t="n">
        <v>0.366088081117784</v>
      </c>
      <c r="K1158" s="19" t="n">
        <v>0.379576714992314</v>
      </c>
      <c r="L1158" s="19" t="n">
        <v>0.332590131693597</v>
      </c>
      <c r="M1158" s="19"/>
      <c r="N1158" s="19" t="n">
        <v>0.450406816138061</v>
      </c>
      <c r="O1158" s="19" t="n">
        <v>0.374663760021564</v>
      </c>
      <c r="P1158" s="19" t="n">
        <v>0.389964637904474</v>
      </c>
      <c r="Q1158" s="19" t="n">
        <v>0.338908610147059</v>
      </c>
      <c r="R1158" s="19" t="n">
        <v>0.285285102771656</v>
      </c>
      <c r="S1158" s="19"/>
      <c r="T1158" s="19" t="n">
        <v>0.467870350169796</v>
      </c>
      <c r="U1158" s="19" t="n">
        <v>0.401330045708273</v>
      </c>
      <c r="V1158" s="19" t="n">
        <v>0.338962749233845</v>
      </c>
      <c r="W1158" s="19" t="n">
        <v>0.243814808962884</v>
      </c>
      <c r="X1158" s="19"/>
      <c r="Y1158" s="19" t="n">
        <v>0.319552753894878</v>
      </c>
      <c r="Z1158" s="19" t="n">
        <v>0.452757984440334</v>
      </c>
      <c r="AA1158" s="19" t="n">
        <v>0.347923647005477</v>
      </c>
      <c r="AB1158" s="19" t="n">
        <v>0.486120020818517</v>
      </c>
      <c r="AC1158" s="19" t="n">
        <v>0.370118820367624</v>
      </c>
      <c r="AD1158" s="19" t="n">
        <v>0.460139705726579</v>
      </c>
      <c r="AE1158" s="19"/>
      <c r="AF1158" s="19" t="n">
        <v>0.382482578121981</v>
      </c>
      <c r="AG1158" s="19"/>
      <c r="AH1158" s="19" t="n">
        <v>0.367982242282461</v>
      </c>
      <c r="AI1158" s="19"/>
      <c r="AJ1158" s="19" t="n">
        <v>0.416862269225283</v>
      </c>
      <c r="AK1158" s="19" t="n">
        <v>0.334388907636536</v>
      </c>
      <c r="AL1158" s="19" t="n">
        <v>0.36481602046774</v>
      </c>
    </row>
    <row r="1159">
      <c r="B1159" t="s">
        <v>457</v>
      </c>
      <c r="C1159" s="19" t="n">
        <v>0.352900529362029</v>
      </c>
      <c r="D1159" s="19" t="n">
        <v>0.38560457096765</v>
      </c>
      <c r="E1159" s="19" t="n">
        <v>0.320846406023606</v>
      </c>
      <c r="F1159" s="19"/>
      <c r="G1159" s="19" t="n">
        <v>0.285301078371838</v>
      </c>
      <c r="H1159" s="19" t="n">
        <v>0.283427797239929</v>
      </c>
      <c r="I1159" s="19" t="n">
        <v>0.267318141401453</v>
      </c>
      <c r="J1159" s="19" t="n">
        <v>0.426431097879856</v>
      </c>
      <c r="K1159" s="19" t="n">
        <v>0.398203762537452</v>
      </c>
      <c r="L1159" s="19" t="n">
        <v>0.403523060161797</v>
      </c>
      <c r="M1159" s="19"/>
      <c r="N1159" s="19" t="n">
        <v>0.432355591914259</v>
      </c>
      <c r="O1159" s="19" t="n">
        <v>0.39609755915437</v>
      </c>
      <c r="P1159" s="19" t="n">
        <v>0.385648592541322</v>
      </c>
      <c r="Q1159" s="19" t="n">
        <v>0.279284870150701</v>
      </c>
      <c r="R1159" s="19" t="n">
        <v>0.26397061471793</v>
      </c>
      <c r="S1159" s="19"/>
      <c r="T1159" s="19" t="n">
        <v>0.428230411851774</v>
      </c>
      <c r="U1159" s="19" t="n">
        <v>0.356486435201557</v>
      </c>
      <c r="V1159" s="19" t="n">
        <v>0.38614038420574</v>
      </c>
      <c r="W1159" s="19" t="n">
        <v>0.284777056283137</v>
      </c>
      <c r="X1159" s="19"/>
      <c r="Y1159" s="19" t="n">
        <v>0.285029252012568</v>
      </c>
      <c r="Z1159" s="19" t="n">
        <v>0.357596574682803</v>
      </c>
      <c r="AA1159" s="19" t="n">
        <v>0.414748328452981</v>
      </c>
      <c r="AB1159" s="19" t="n">
        <v>0.421636597038661</v>
      </c>
      <c r="AC1159" s="19" t="n">
        <v>0.374350471458637</v>
      </c>
      <c r="AD1159" s="19" t="n">
        <v>0.400471589482046</v>
      </c>
      <c r="AE1159" s="19"/>
      <c r="AF1159" s="19" t="n">
        <v>0.380999821037966</v>
      </c>
      <c r="AG1159" s="19"/>
      <c r="AH1159" s="19" t="n">
        <v>0.358548132758712</v>
      </c>
      <c r="AI1159" s="19"/>
      <c r="AJ1159" s="19" t="n">
        <v>0.404545615951818</v>
      </c>
      <c r="AK1159" s="19" t="n">
        <v>0.332211348818507</v>
      </c>
      <c r="AL1159" s="19" t="n">
        <v>0.311462601837485</v>
      </c>
    </row>
    <row r="1160">
      <c r="B1160" t="s">
        <v>452</v>
      </c>
      <c r="C1160" s="19" t="n">
        <v>0.341967905654206</v>
      </c>
      <c r="D1160" s="19" t="n">
        <v>0.318625737054362</v>
      </c>
      <c r="E1160" s="19" t="n">
        <v>0.366006342657979</v>
      </c>
      <c r="F1160" s="19"/>
      <c r="G1160" s="19" t="n">
        <v>0.15962630312591</v>
      </c>
      <c r="H1160" s="19" t="n">
        <v>0.181725141751597</v>
      </c>
      <c r="I1160" s="19" t="n">
        <v>0.302825679979748</v>
      </c>
      <c r="J1160" s="19" t="n">
        <v>0.373810697089531</v>
      </c>
      <c r="K1160" s="19" t="n">
        <v>0.439002780062353</v>
      </c>
      <c r="L1160" s="19" t="n">
        <v>0.461500496706203</v>
      </c>
      <c r="M1160" s="19"/>
      <c r="N1160" s="19" t="n">
        <v>0.441959425978487</v>
      </c>
      <c r="O1160" s="19" t="n">
        <v>0.406999096921903</v>
      </c>
      <c r="P1160" s="19" t="n">
        <v>0.345971034598265</v>
      </c>
      <c r="Q1160" s="19" t="n">
        <v>0.270794750390225</v>
      </c>
      <c r="R1160" s="19" t="n">
        <v>0.247114824539166</v>
      </c>
      <c r="S1160" s="19"/>
      <c r="T1160" s="19" t="n">
        <v>0.507810654461748</v>
      </c>
      <c r="U1160" s="19" t="n">
        <v>0.325500761443166</v>
      </c>
      <c r="V1160" s="19" t="n">
        <v>0.31279909539782</v>
      </c>
      <c r="W1160" s="19" t="n">
        <v>0.284734106539022</v>
      </c>
      <c r="X1160" s="19"/>
      <c r="Y1160" s="19" t="n">
        <v>0.253176002206737</v>
      </c>
      <c r="Z1160" s="19" t="n">
        <v>0.284569408996046</v>
      </c>
      <c r="AA1160" s="19" t="n">
        <v>0.464301316545741</v>
      </c>
      <c r="AB1160" s="19" t="n">
        <v>0.460279151038191</v>
      </c>
      <c r="AC1160" s="19" t="n">
        <v>0.173114098161002</v>
      </c>
      <c r="AD1160" s="19" t="n">
        <v>0.456850990680897</v>
      </c>
      <c r="AE1160" s="19"/>
      <c r="AF1160" s="19" t="n">
        <v>0.385944931739838</v>
      </c>
      <c r="AG1160" s="19"/>
      <c r="AH1160" s="19" t="n">
        <v>0.345275090793243</v>
      </c>
      <c r="AI1160" s="19"/>
      <c r="AJ1160" s="19" t="n">
        <v>0.372796505348436</v>
      </c>
      <c r="AK1160" s="19" t="n">
        <v>0.330431262539619</v>
      </c>
      <c r="AL1160" s="19" t="n">
        <v>0.312633509970723</v>
      </c>
    </row>
    <row r="1161">
      <c r="B1161" t="s">
        <v>451</v>
      </c>
      <c r="C1161" s="19" t="n">
        <v>0.269939412366421</v>
      </c>
      <c r="D1161" s="19" t="n">
        <v>0.292097930766412</v>
      </c>
      <c r="E1161" s="19" t="n">
        <v>0.248281479012834</v>
      </c>
      <c r="F1161" s="19"/>
      <c r="G1161" s="19" t="n">
        <v>0.123989478836873</v>
      </c>
      <c r="H1161" s="19" t="n">
        <v>0.140365285813066</v>
      </c>
      <c r="I1161" s="19" t="n">
        <v>0.173293324256145</v>
      </c>
      <c r="J1161" s="19" t="n">
        <v>0.20669123345995</v>
      </c>
      <c r="K1161" s="19" t="n">
        <v>0.399871028260286</v>
      </c>
      <c r="L1161" s="19" t="n">
        <v>0.434314799675983</v>
      </c>
      <c r="M1161" s="19"/>
      <c r="N1161" s="19" t="n">
        <v>0.345853491100167</v>
      </c>
      <c r="O1161" s="19" t="n">
        <v>0.275284719183757</v>
      </c>
      <c r="P1161" s="19" t="n">
        <v>0.286007203590273</v>
      </c>
      <c r="Q1161" s="19" t="n">
        <v>0.281978532872889</v>
      </c>
      <c r="R1161" s="19" t="n">
        <v>0.185146209093598</v>
      </c>
      <c r="S1161" s="19"/>
      <c r="T1161" s="19" t="n">
        <v>0.380165753632631</v>
      </c>
      <c r="U1161" s="19" t="n">
        <v>0.290675750405504</v>
      </c>
      <c r="V1161" s="19" t="n">
        <v>0.217404359527204</v>
      </c>
      <c r="W1161" s="19" t="n">
        <v>0.184896194207239</v>
      </c>
      <c r="X1161" s="19"/>
      <c r="Y1161" s="19" t="n">
        <v>0.194228909078217</v>
      </c>
      <c r="Z1161" s="19" t="n">
        <v>0.254815849783998</v>
      </c>
      <c r="AA1161" s="19" t="n">
        <v>0.437308789996165</v>
      </c>
      <c r="AB1161" s="19" t="n">
        <v>0.219479777616153</v>
      </c>
      <c r="AC1161" s="19" t="n">
        <v>0.109766186067201</v>
      </c>
      <c r="AD1161" s="19" t="n">
        <v>0.278936081176924</v>
      </c>
      <c r="AE1161" s="19"/>
      <c r="AF1161" s="19" t="n">
        <v>0.276465587376139</v>
      </c>
      <c r="AG1161" s="19"/>
      <c r="AH1161" s="19" t="n">
        <v>0.272898349990146</v>
      </c>
      <c r="AI1161" s="19"/>
      <c r="AJ1161" s="19" t="n">
        <v>0.30111384923284</v>
      </c>
      <c r="AK1161" s="19" t="n">
        <v>0.256114669597527</v>
      </c>
      <c r="AL1161" s="19" t="n">
        <v>0.25248079109452</v>
      </c>
    </row>
    <row r="1162">
      <c r="B1162" t="s">
        <v>450</v>
      </c>
      <c r="C1162" s="19" t="n">
        <v>0.116089755164962</v>
      </c>
      <c r="D1162" s="19" t="n">
        <v>0.116974263922884</v>
      </c>
      <c r="E1162" s="19" t="n">
        <v>0.115430971058628</v>
      </c>
      <c r="F1162" s="19"/>
      <c r="G1162" s="19" t="n">
        <v>0.0733971931871083</v>
      </c>
      <c r="H1162" s="19" t="n">
        <v>0.0699025644489355</v>
      </c>
      <c r="I1162" s="19" t="n">
        <v>0.157054159806744</v>
      </c>
      <c r="J1162" s="19" t="n">
        <v>0.162186781627427</v>
      </c>
      <c r="K1162" s="19" t="n">
        <v>0.0889309374344242</v>
      </c>
      <c r="L1162" s="19" t="n">
        <v>0.124378281646327</v>
      </c>
      <c r="M1162" s="19"/>
      <c r="N1162" s="19" t="n">
        <v>0.119240709156431</v>
      </c>
      <c r="O1162" s="19" t="n">
        <v>0.097044719861324</v>
      </c>
      <c r="P1162" s="19" t="n">
        <v>0.103590401725247</v>
      </c>
      <c r="Q1162" s="19" t="n">
        <v>0.123469454657289</v>
      </c>
      <c r="R1162" s="19" t="n">
        <v>0.159196189937912</v>
      </c>
      <c r="S1162" s="19"/>
      <c r="T1162" s="19" t="n">
        <v>0.142372528571199</v>
      </c>
      <c r="U1162" s="19" t="n">
        <v>0.109804904394074</v>
      </c>
      <c r="V1162" s="19" t="n">
        <v>0.119957318566475</v>
      </c>
      <c r="W1162" s="19" t="n">
        <v>0.106886581361958</v>
      </c>
      <c r="X1162" s="19"/>
      <c r="Y1162" s="19" t="n">
        <v>0.117472667149414</v>
      </c>
      <c r="Z1162" s="19" t="n">
        <v>0.105151506984775</v>
      </c>
      <c r="AA1162" s="19" t="n">
        <v>0.116075882531769</v>
      </c>
      <c r="AB1162" s="19" t="n">
        <v>0.162526935026074</v>
      </c>
      <c r="AC1162" s="19" t="n">
        <v>0.0664032907989233</v>
      </c>
      <c r="AD1162" s="19" t="n">
        <v>0.0573801296071847</v>
      </c>
      <c r="AE1162" s="19"/>
      <c r="AF1162" s="19" t="n">
        <v>0.129257945914375</v>
      </c>
      <c r="AG1162" s="19"/>
      <c r="AH1162" s="19" t="n">
        <v>0.116378079861248</v>
      </c>
      <c r="AI1162" s="19"/>
      <c r="AJ1162" s="19" t="n">
        <v>0.0901728054065688</v>
      </c>
      <c r="AK1162" s="19" t="n">
        <v>0.125922897191267</v>
      </c>
      <c r="AL1162" s="19" t="n">
        <v>0.139989942294393</v>
      </c>
    </row>
    <row r="1163">
      <c r="B1163" t="s">
        <v>77</v>
      </c>
      <c r="C1163" s="19" t="n">
        <v>0.0741975233838687</v>
      </c>
      <c r="D1163" s="19" t="n">
        <v>0.0779725203312429</v>
      </c>
      <c r="E1163" s="19" t="n">
        <v>0.0705629183978849</v>
      </c>
      <c r="F1163" s="19"/>
      <c r="G1163" s="19" t="n">
        <v>0.0554033047350464</v>
      </c>
      <c r="H1163" s="19" t="n">
        <v>0.0851583929276328</v>
      </c>
      <c r="I1163" s="19" t="n">
        <v>0.0666956016363935</v>
      </c>
      <c r="J1163" s="19" t="n">
        <v>0.0264239710213486</v>
      </c>
      <c r="K1163" s="19" t="n">
        <v>0.0661440849824589</v>
      </c>
      <c r="L1163" s="19" t="n">
        <v>0.117408300138777</v>
      </c>
      <c r="M1163" s="19"/>
      <c r="N1163" s="19" t="n">
        <v>0.0528948215343563</v>
      </c>
      <c r="O1163" s="19" t="n">
        <v>0.0738144367250367</v>
      </c>
      <c r="P1163" s="19" t="n">
        <v>0.103086728614263</v>
      </c>
      <c r="Q1163" s="19" t="n">
        <v>0.0496019478469767</v>
      </c>
      <c r="R1163" s="19" t="n">
        <v>0.0662096278247923</v>
      </c>
      <c r="S1163" s="19"/>
      <c r="T1163" s="19" t="n">
        <v>0.0686577815586776</v>
      </c>
      <c r="U1163" s="19" t="n">
        <v>0.0950710033337282</v>
      </c>
      <c r="V1163" s="19" t="n">
        <v>0.0971632461592821</v>
      </c>
      <c r="W1163" s="19" t="n">
        <v>0.0339884681858218</v>
      </c>
      <c r="X1163" s="19"/>
      <c r="Y1163" s="19" t="n">
        <v>0.0538765634722504</v>
      </c>
      <c r="Z1163" s="19" t="n">
        <v>0.0554390421443786</v>
      </c>
      <c r="AA1163" s="19" t="n">
        <v>0.115767823299107</v>
      </c>
      <c r="AB1163" s="19" t="n">
        <v>0.068056124043527</v>
      </c>
      <c r="AC1163" s="19" t="n">
        <v>0.0532404066027678</v>
      </c>
      <c r="AD1163" s="19" t="n">
        <v>0.0948049608188738</v>
      </c>
      <c r="AE1163" s="19"/>
      <c r="AF1163" s="19" t="n">
        <v>0.0611729270207478</v>
      </c>
      <c r="AG1163" s="19"/>
      <c r="AH1163" s="19" t="n">
        <v>0.0658602185304166</v>
      </c>
      <c r="AI1163" s="19"/>
      <c r="AJ1163" s="19" t="n">
        <v>0.0737238535863914</v>
      </c>
      <c r="AK1163" s="19" t="n">
        <v>0.0746823496327223</v>
      </c>
      <c r="AL1163" s="19" t="n">
        <v>0.0729092813749204</v>
      </c>
    </row>
    <row r="1164">
      <c r="B1164" t="s">
        <v>87</v>
      </c>
      <c r="C1164" s="19" t="n">
        <v>0.0509221452220932</v>
      </c>
      <c r="D1164" s="19" t="n">
        <v>0.0367535170169497</v>
      </c>
      <c r="E1164" s="19" t="n">
        <v>0.0652073718376418</v>
      </c>
      <c r="F1164" s="19"/>
      <c r="G1164" s="19" t="n">
        <v>0.0254150228486982</v>
      </c>
      <c r="H1164" s="19" t="n">
        <v>0.0586115938654148</v>
      </c>
      <c r="I1164" s="19" t="n">
        <v>0.0386315827870348</v>
      </c>
      <c r="J1164" s="19" t="n">
        <v>0.0274799466976112</v>
      </c>
      <c r="K1164" s="19" t="n">
        <v>0.0622279996317423</v>
      </c>
      <c r="L1164" s="19" t="n">
        <v>0.0725638765737096</v>
      </c>
      <c r="M1164" s="19"/>
      <c r="N1164" s="19" t="n">
        <v>0.0102341526096886</v>
      </c>
      <c r="O1164" s="19" t="n">
        <v>0.0554579761772793</v>
      </c>
      <c r="P1164" s="19" t="n">
        <v>0.05300178363935</v>
      </c>
      <c r="Q1164" s="19" t="n">
        <v>0.0709074536945592</v>
      </c>
      <c r="R1164" s="19" t="n">
        <v>0.0394836341739933</v>
      </c>
      <c r="S1164" s="19"/>
      <c r="T1164" s="19" t="n">
        <v>0.0835555050380274</v>
      </c>
      <c r="U1164" s="19" t="n">
        <v>0.0615274920112996</v>
      </c>
      <c r="V1164" s="19" t="n">
        <v>0.0428986240511195</v>
      </c>
      <c r="W1164" s="19" t="n">
        <v>0.0146699908094437</v>
      </c>
      <c r="X1164" s="19"/>
      <c r="Y1164" s="19" t="n">
        <v>0.0402896982254898</v>
      </c>
      <c r="Z1164" s="19" t="n">
        <v>0.092012120309843</v>
      </c>
      <c r="AA1164" s="19" t="n">
        <v>0.068886855002887</v>
      </c>
      <c r="AB1164" s="19" t="n">
        <v>0.0297100809340284</v>
      </c>
      <c r="AC1164" s="19" t="n">
        <v>0.0332435439113191</v>
      </c>
      <c r="AD1164" s="19" t="n">
        <v>0.0597063295037927</v>
      </c>
      <c r="AE1164" s="19"/>
      <c r="AF1164" s="19" t="n">
        <v>0.0506956793452246</v>
      </c>
      <c r="AG1164" s="19"/>
      <c r="AH1164" s="19" t="n">
        <v>0.0444316581359839</v>
      </c>
      <c r="AI1164" s="19"/>
      <c r="AJ1164" s="19" t="n">
        <v>0.0378724396568731</v>
      </c>
      <c r="AK1164" s="19" t="n">
        <v>0.0543666200592984</v>
      </c>
      <c r="AL1164" s="19" t="n">
        <v>0.0714750766742911</v>
      </c>
    </row>
    <row r="1165">
      <c r="C1165" s="19"/>
      <c r="D1165" s="19"/>
      <c r="E1165" s="19"/>
      <c r="F1165" s="19"/>
      <c r="G1165" s="19"/>
      <c r="H1165" s="19"/>
      <c r="I1165" s="19"/>
      <c r="J1165" s="19"/>
      <c r="K1165" s="19"/>
      <c r="L1165" s="19"/>
      <c r="M1165" s="19"/>
      <c r="N1165" s="19"/>
      <c r="O1165" s="19"/>
      <c r="P1165" s="19"/>
      <c r="Q1165" s="19"/>
      <c r="R1165" s="19"/>
      <c r="S1165" s="19"/>
      <c r="T1165" s="19"/>
      <c r="U1165" s="19"/>
      <c r="V1165" s="19"/>
      <c r="W1165" s="19"/>
      <c r="X1165" s="19"/>
      <c r="Y1165" s="19"/>
      <c r="Z1165" s="19"/>
      <c r="AA1165" s="19"/>
      <c r="AB1165" s="19"/>
      <c r="AC1165" s="19"/>
      <c r="AD1165" s="19"/>
      <c r="AE1165" s="19"/>
      <c r="AF1165" s="19"/>
      <c r="AG1165" s="19"/>
      <c r="AH1165" s="19"/>
      <c r="AI1165" s="19"/>
      <c r="AJ1165" s="19"/>
      <c r="AK1165" s="19"/>
      <c r="AL1165" s="19"/>
    </row>
    <row r="1166">
      <c r="B1166" s="7" t="s">
        <v>493</v>
      </c>
      <c r="C1166" s="19"/>
      <c r="D1166" s="19"/>
      <c r="E1166" s="19"/>
      <c r="F1166" s="19"/>
      <c r="G1166" s="19"/>
      <c r="H1166" s="19"/>
      <c r="I1166" s="19"/>
      <c r="J1166" s="19"/>
      <c r="K1166" s="19"/>
      <c r="L1166" s="19"/>
      <c r="M1166" s="19"/>
      <c r="N1166" s="19"/>
      <c r="O1166" s="19"/>
      <c r="P1166" s="19"/>
      <c r="Q1166" s="19"/>
      <c r="R1166" s="19"/>
      <c r="S1166" s="19"/>
      <c r="T1166" s="19"/>
      <c r="U1166" s="19"/>
      <c r="V1166" s="19"/>
      <c r="W1166" s="19"/>
      <c r="X1166" s="19"/>
      <c r="Y1166" s="19"/>
      <c r="Z1166" s="19"/>
      <c r="AA1166" s="19"/>
      <c r="AB1166" s="19"/>
      <c r="AC1166" s="19"/>
      <c r="AD1166" s="19"/>
      <c r="AE1166" s="19"/>
      <c r="AF1166" s="19"/>
      <c r="AG1166" s="19"/>
      <c r="AH1166" s="19"/>
      <c r="AI1166" s="19"/>
      <c r="AJ1166" s="19"/>
      <c r="AK1166" s="19"/>
      <c r="AL1166" s="19"/>
    </row>
    <row r="1167">
      <c r="B1167" s="26" t="s">
        <v>60</v>
      </c>
      <c r="C1167" s="19"/>
      <c r="D1167" s="19"/>
      <c r="E1167" s="19"/>
      <c r="F1167" s="19"/>
      <c r="G1167" s="19"/>
      <c r="H1167" s="19"/>
      <c r="I1167" s="19"/>
      <c r="J1167" s="19"/>
      <c r="K1167" s="19"/>
      <c r="L1167" s="19"/>
      <c r="M1167" s="19"/>
      <c r="N1167" s="19"/>
      <c r="O1167" s="19"/>
      <c r="P1167" s="19"/>
      <c r="Q1167" s="19"/>
      <c r="R1167" s="19"/>
      <c r="S1167" s="19"/>
      <c r="T1167" s="19"/>
      <c r="U1167" s="19"/>
      <c r="V1167" s="19"/>
      <c r="W1167" s="19"/>
      <c r="X1167" s="19"/>
      <c r="Y1167" s="19"/>
      <c r="Z1167" s="19"/>
      <c r="AA1167" s="19"/>
      <c r="AB1167" s="19"/>
      <c r="AC1167" s="19"/>
      <c r="AD1167" s="19"/>
      <c r="AE1167" s="19"/>
      <c r="AF1167" s="19"/>
      <c r="AG1167" s="19"/>
      <c r="AH1167" s="19"/>
      <c r="AI1167" s="19"/>
      <c r="AJ1167" s="19"/>
      <c r="AK1167" s="19"/>
      <c r="AL1167" s="19"/>
    </row>
    <row r="1168">
      <c r="B1168" t="s">
        <v>462</v>
      </c>
      <c r="C1168" s="19" t="n">
        <v>0.551060457072245</v>
      </c>
      <c r="D1168" s="19" t="n">
        <v>0.522658387211748</v>
      </c>
      <c r="E1168" s="19" t="n">
        <v>0.5805733917645</v>
      </c>
      <c r="F1168" s="19"/>
      <c r="G1168" s="19" t="n">
        <v>0.572115167276439</v>
      </c>
      <c r="H1168" s="19" t="n">
        <v>0.412375283062929</v>
      </c>
      <c r="I1168" s="19" t="n">
        <v>0.456180363834549</v>
      </c>
      <c r="J1168" s="19" t="n">
        <v>0.549439283006249</v>
      </c>
      <c r="K1168" s="19" t="n">
        <v>0.609558593415102</v>
      </c>
      <c r="L1168" s="19" t="n">
        <v>0.659307157040668</v>
      </c>
      <c r="M1168" s="19"/>
      <c r="N1168" s="19" t="n">
        <v>0.542256309374879</v>
      </c>
      <c r="O1168" s="19" t="n">
        <v>0.539732699876843</v>
      </c>
      <c r="P1168" s="19" t="n">
        <v>0.5566249078537</v>
      </c>
      <c r="Q1168" s="19" t="n">
        <v>0.643447970585081</v>
      </c>
      <c r="R1168" s="19" t="n">
        <v>0.470408265972268</v>
      </c>
      <c r="S1168" s="19"/>
      <c r="T1168" s="19" t="n">
        <v>0.717219565975985</v>
      </c>
      <c r="U1168" s="19" t="n">
        <v>0.606529047797099</v>
      </c>
      <c r="V1168" s="19" t="n">
        <v>0.605313973128907</v>
      </c>
      <c r="W1168" s="19" t="n">
        <v>0.33891198266174</v>
      </c>
      <c r="X1168" s="19"/>
      <c r="Y1168" s="19" t="n">
        <v>0.406374809575387</v>
      </c>
      <c r="Z1168" s="19" t="n">
        <v>0.713912958325161</v>
      </c>
      <c r="AA1168" s="19" t="n">
        <v>0.659065555071336</v>
      </c>
      <c r="AB1168" s="19" t="n">
        <v>0.655056942173847</v>
      </c>
      <c r="AC1168" s="19" t="n">
        <v>0.614591171280617</v>
      </c>
      <c r="AD1168" s="19" t="n">
        <v>0.746973054133225</v>
      </c>
      <c r="AE1168" s="19"/>
      <c r="AF1168" s="19" t="n">
        <v>0.564314937519659</v>
      </c>
      <c r="AG1168" s="19"/>
      <c r="AH1168" s="19" t="n">
        <v>0.565338053522843</v>
      </c>
      <c r="AI1168" s="19"/>
      <c r="AJ1168" s="19" t="n">
        <v>0.594944343447192</v>
      </c>
      <c r="AK1168" s="19" t="n">
        <v>0.518101074630646</v>
      </c>
      <c r="AL1168" s="19" t="n">
        <v>0.602802352476592</v>
      </c>
    </row>
    <row r="1169">
      <c r="B1169" t="s">
        <v>463</v>
      </c>
      <c r="C1169" s="19" t="n">
        <v>0.488763040428648</v>
      </c>
      <c r="D1169" s="19" t="n">
        <v>0.451862497021691</v>
      </c>
      <c r="E1169" s="19" t="n">
        <v>0.526663011104433</v>
      </c>
      <c r="F1169" s="19"/>
      <c r="G1169" s="19" t="n">
        <v>0.423022272032835</v>
      </c>
      <c r="H1169" s="19" t="n">
        <v>0.353378252308796</v>
      </c>
      <c r="I1169" s="19" t="n">
        <v>0.463668273499584</v>
      </c>
      <c r="J1169" s="19" t="n">
        <v>0.534128851264353</v>
      </c>
      <c r="K1169" s="19" t="n">
        <v>0.566744801421729</v>
      </c>
      <c r="L1169" s="19" t="n">
        <v>0.538492544843214</v>
      </c>
      <c r="M1169" s="19"/>
      <c r="N1169" s="19" t="n">
        <v>0.459947056707823</v>
      </c>
      <c r="O1169" s="19" t="n">
        <v>0.475278516394716</v>
      </c>
      <c r="P1169" s="19" t="n">
        <v>0.503840465745686</v>
      </c>
      <c r="Q1169" s="19" t="n">
        <v>0.571062050867713</v>
      </c>
      <c r="R1169" s="19" t="n">
        <v>0.417577063595789</v>
      </c>
      <c r="S1169" s="19"/>
      <c r="T1169" s="19" t="n">
        <v>0.55886029044244</v>
      </c>
      <c r="U1169" s="19" t="n">
        <v>0.539084295455822</v>
      </c>
      <c r="V1169" s="19" t="n">
        <v>0.503209732495564</v>
      </c>
      <c r="W1169" s="19" t="n">
        <v>0.365288396413922</v>
      </c>
      <c r="X1169" s="19"/>
      <c r="Y1169" s="19" t="n">
        <v>0.424736372428891</v>
      </c>
      <c r="Z1169" s="19" t="n">
        <v>0.613921510724837</v>
      </c>
      <c r="AA1169" s="19" t="n">
        <v>0.546557804039384</v>
      </c>
      <c r="AB1169" s="19" t="n">
        <v>0.51254326097752</v>
      </c>
      <c r="AC1169" s="19" t="n">
        <v>0.432793244185767</v>
      </c>
      <c r="AD1169" s="19" t="n">
        <v>0.598984184038559</v>
      </c>
      <c r="AE1169" s="19"/>
      <c r="AF1169" s="19" t="n">
        <v>0.503950576765828</v>
      </c>
      <c r="AG1169" s="19"/>
      <c r="AH1169" s="19" t="n">
        <v>0.506152392267614</v>
      </c>
      <c r="AI1169" s="19"/>
      <c r="AJ1169" s="19" t="n">
        <v>0.559954548767384</v>
      </c>
      <c r="AK1169" s="19" t="n">
        <v>0.45611332546276</v>
      </c>
      <c r="AL1169" s="19" t="n">
        <v>0.454993244658315</v>
      </c>
    </row>
    <row r="1170">
      <c r="B1170" t="s">
        <v>464</v>
      </c>
      <c r="C1170" s="19" t="n">
        <v>0.468275892348055</v>
      </c>
      <c r="D1170" s="19" t="n">
        <v>0.420416713357279</v>
      </c>
      <c r="E1170" s="19" t="n">
        <v>0.517107713744291</v>
      </c>
      <c r="F1170" s="19"/>
      <c r="G1170" s="19" t="n">
        <v>0.452666014354597</v>
      </c>
      <c r="H1170" s="19" t="n">
        <v>0.427560566243507</v>
      </c>
      <c r="I1170" s="19" t="n">
        <v>0.428524982988457</v>
      </c>
      <c r="J1170" s="19" t="n">
        <v>0.544391216731481</v>
      </c>
      <c r="K1170" s="19" t="n">
        <v>0.459818603110889</v>
      </c>
      <c r="L1170" s="19" t="n">
        <v>0.482867533673223</v>
      </c>
      <c r="M1170" s="19"/>
      <c r="N1170" s="19" t="n">
        <v>0.367762020367056</v>
      </c>
      <c r="O1170" s="19" t="n">
        <v>0.477406748164135</v>
      </c>
      <c r="P1170" s="19" t="n">
        <v>0.48919072912222</v>
      </c>
      <c r="Q1170" s="19" t="n">
        <v>0.503471405769399</v>
      </c>
      <c r="R1170" s="19" t="n">
        <v>0.433818680779583</v>
      </c>
      <c r="S1170" s="19"/>
      <c r="T1170" s="19" t="n">
        <v>0.534732971657383</v>
      </c>
      <c r="U1170" s="19" t="n">
        <v>0.51067220175318</v>
      </c>
      <c r="V1170" s="19" t="n">
        <v>0.425639025425229</v>
      </c>
      <c r="W1170" s="19" t="n">
        <v>0.388215288402501</v>
      </c>
      <c r="X1170" s="19"/>
      <c r="Y1170" s="19" t="n">
        <v>0.423708708482577</v>
      </c>
      <c r="Z1170" s="19" t="n">
        <v>0.53498639751001</v>
      </c>
      <c r="AA1170" s="19" t="n">
        <v>0.492919929830167</v>
      </c>
      <c r="AB1170" s="19" t="n">
        <v>0.509586018706509</v>
      </c>
      <c r="AC1170" s="19" t="n">
        <v>0.507115509320389</v>
      </c>
      <c r="AD1170" s="19" t="n">
        <v>0.436338692635438</v>
      </c>
      <c r="AE1170" s="19"/>
      <c r="AF1170" s="19" t="n">
        <v>0.511739031052837</v>
      </c>
      <c r="AG1170" s="19"/>
      <c r="AH1170" s="19" t="n">
        <v>0.47948225524665</v>
      </c>
      <c r="AI1170" s="19"/>
      <c r="AJ1170" s="19" t="n">
        <v>0.472707925508473</v>
      </c>
      <c r="AK1170" s="19" t="n">
        <v>0.469882475639519</v>
      </c>
      <c r="AL1170" s="19" t="n">
        <v>0.445598108179259</v>
      </c>
    </row>
    <row r="1171">
      <c r="B1171" t="s">
        <v>465</v>
      </c>
      <c r="C1171" s="19" t="n">
        <v>0.398951468111413</v>
      </c>
      <c r="D1171" s="19" t="n">
        <v>0.375334131558539</v>
      </c>
      <c r="E1171" s="19" t="n">
        <v>0.423376728707785</v>
      </c>
      <c r="F1171" s="19"/>
      <c r="G1171" s="19" t="n">
        <v>0.352256287463012</v>
      </c>
      <c r="H1171" s="19" t="n">
        <v>0.437762188349505</v>
      </c>
      <c r="I1171" s="19" t="n">
        <v>0.335579406993857</v>
      </c>
      <c r="J1171" s="19" t="n">
        <v>0.382508313377592</v>
      </c>
      <c r="K1171" s="19" t="n">
        <v>0.405951591779862</v>
      </c>
      <c r="L1171" s="19" t="n">
        <v>0.441061623899351</v>
      </c>
      <c r="M1171" s="19"/>
      <c r="N1171" s="19" t="n">
        <v>0.399562656109397</v>
      </c>
      <c r="O1171" s="19" t="n">
        <v>0.339276427483327</v>
      </c>
      <c r="P1171" s="19" t="n">
        <v>0.448828712281594</v>
      </c>
      <c r="Q1171" s="19" t="n">
        <v>0.478379477635457</v>
      </c>
      <c r="R1171" s="19" t="n">
        <v>0.34178433774823</v>
      </c>
      <c r="S1171" s="19"/>
      <c r="T1171" s="19" t="n">
        <v>0.367850146660132</v>
      </c>
      <c r="U1171" s="19" t="n">
        <v>0.475600293621241</v>
      </c>
      <c r="V1171" s="19" t="n">
        <v>0.476709884822602</v>
      </c>
      <c r="W1171" s="19" t="n">
        <v>0.276085198668409</v>
      </c>
      <c r="X1171" s="19"/>
      <c r="Y1171" s="19" t="n">
        <v>0.365365980511224</v>
      </c>
      <c r="Z1171" s="19" t="n">
        <v>0.44759312859141</v>
      </c>
      <c r="AA1171" s="19" t="n">
        <v>0.416374065691402</v>
      </c>
      <c r="AB1171" s="19" t="n">
        <v>0.467942550650992</v>
      </c>
      <c r="AC1171" s="19" t="n">
        <v>0.388754499974684</v>
      </c>
      <c r="AD1171" s="19" t="n">
        <v>0.408189197502813</v>
      </c>
      <c r="AE1171" s="19"/>
      <c r="AF1171" s="19" t="n">
        <v>0.414158790569637</v>
      </c>
      <c r="AG1171" s="19"/>
      <c r="AH1171" s="19" t="n">
        <v>0.409162299266232</v>
      </c>
      <c r="AI1171" s="19"/>
      <c r="AJ1171" s="19" t="n">
        <v>0.426020902411876</v>
      </c>
      <c r="AK1171" s="19" t="n">
        <v>0.396379210382505</v>
      </c>
      <c r="AL1171" s="19" t="n">
        <v>0.330464333522471</v>
      </c>
    </row>
    <row r="1172">
      <c r="B1172" t="s">
        <v>466</v>
      </c>
      <c r="C1172" s="19" t="n">
        <v>0.363203163634967</v>
      </c>
      <c r="D1172" s="19" t="n">
        <v>0.389578753419553</v>
      </c>
      <c r="E1172" s="19" t="n">
        <v>0.337505264623822</v>
      </c>
      <c r="F1172" s="19"/>
      <c r="G1172" s="19" t="n">
        <v>0.215983944024987</v>
      </c>
      <c r="H1172" s="19" t="n">
        <v>0.302092699979879</v>
      </c>
      <c r="I1172" s="19" t="n">
        <v>0.336604797479145</v>
      </c>
      <c r="J1172" s="19" t="n">
        <v>0.43223554389384</v>
      </c>
      <c r="K1172" s="19" t="n">
        <v>0.445648529044998</v>
      </c>
      <c r="L1172" s="19" t="n">
        <v>0.378870412658332</v>
      </c>
      <c r="M1172" s="19"/>
      <c r="N1172" s="19" t="n">
        <v>0.382687132499427</v>
      </c>
      <c r="O1172" s="19" t="n">
        <v>0.335071985613883</v>
      </c>
      <c r="P1172" s="19" t="n">
        <v>0.343773338441991</v>
      </c>
      <c r="Q1172" s="19" t="n">
        <v>0.404265670411169</v>
      </c>
      <c r="R1172" s="19" t="n">
        <v>0.389597045951217</v>
      </c>
      <c r="S1172" s="19"/>
      <c r="T1172" s="19" t="n">
        <v>0.319662905105867</v>
      </c>
      <c r="U1172" s="19" t="n">
        <v>0.375908432490981</v>
      </c>
      <c r="V1172" s="19" t="n">
        <v>0.400703309286828</v>
      </c>
      <c r="W1172" s="19" t="n">
        <v>0.322653199797546</v>
      </c>
      <c r="X1172" s="19"/>
      <c r="Y1172" s="19" t="n">
        <v>0.334045709147749</v>
      </c>
      <c r="Z1172" s="19" t="n">
        <v>0.388053996990225</v>
      </c>
      <c r="AA1172" s="19" t="n">
        <v>0.383455788977501</v>
      </c>
      <c r="AB1172" s="19" t="n">
        <v>0.358675227340661</v>
      </c>
      <c r="AC1172" s="19" t="n">
        <v>0.295435536527312</v>
      </c>
      <c r="AD1172" s="19" t="n">
        <v>0.612121976054754</v>
      </c>
      <c r="AE1172" s="19"/>
      <c r="AF1172" s="19" t="n">
        <v>0.402163430145501</v>
      </c>
      <c r="AG1172" s="19"/>
      <c r="AH1172" s="19" t="n">
        <v>0.376462909968</v>
      </c>
      <c r="AI1172" s="19"/>
      <c r="AJ1172" s="19" t="n">
        <v>0.348851303342136</v>
      </c>
      <c r="AK1172" s="19" t="n">
        <v>0.363623577896616</v>
      </c>
      <c r="AL1172" s="19" t="n">
        <v>0.40484777755385</v>
      </c>
    </row>
    <row r="1173">
      <c r="B1173" t="s">
        <v>467</v>
      </c>
      <c r="C1173" s="19" t="n">
        <v>0.358708175357265</v>
      </c>
      <c r="D1173" s="19" t="n">
        <v>0.371400044801234</v>
      </c>
      <c r="E1173" s="19" t="n">
        <v>0.346701746254746</v>
      </c>
      <c r="F1173" s="19"/>
      <c r="G1173" s="19" t="n">
        <v>0.300086744715712</v>
      </c>
      <c r="H1173" s="19" t="n">
        <v>0.320638041474865</v>
      </c>
      <c r="I1173" s="19" t="n">
        <v>0.323534523711767</v>
      </c>
      <c r="J1173" s="19" t="n">
        <v>0.456664962759394</v>
      </c>
      <c r="K1173" s="19" t="n">
        <v>0.359224904538108</v>
      </c>
      <c r="L1173" s="19" t="n">
        <v>0.365197119732591</v>
      </c>
      <c r="M1173" s="19"/>
      <c r="N1173" s="19" t="n">
        <v>0.324506320710983</v>
      </c>
      <c r="O1173" s="19" t="n">
        <v>0.32845286487876</v>
      </c>
      <c r="P1173" s="19" t="n">
        <v>0.377891477507198</v>
      </c>
      <c r="Q1173" s="19" t="n">
        <v>0.397635806517968</v>
      </c>
      <c r="R1173" s="19" t="n">
        <v>0.357913141375564</v>
      </c>
      <c r="S1173" s="19"/>
      <c r="T1173" s="19" t="n">
        <v>0.379785582674042</v>
      </c>
      <c r="U1173" s="19" t="n">
        <v>0.378030842677596</v>
      </c>
      <c r="V1173" s="19" t="n">
        <v>0.442962087288126</v>
      </c>
      <c r="W1173" s="19" t="n">
        <v>0.289312991976043</v>
      </c>
      <c r="X1173" s="19"/>
      <c r="Y1173" s="19" t="n">
        <v>0.323602051095349</v>
      </c>
      <c r="Z1173" s="19" t="n">
        <v>0.360816578362367</v>
      </c>
      <c r="AA1173" s="19" t="n">
        <v>0.370217307458514</v>
      </c>
      <c r="AB1173" s="19" t="n">
        <v>0.394191598392808</v>
      </c>
      <c r="AC1173" s="19" t="n">
        <v>0.265682321830885</v>
      </c>
      <c r="AD1173" s="19" t="n">
        <v>0.750607801134085</v>
      </c>
      <c r="AE1173" s="19"/>
      <c r="AF1173" s="19" t="n">
        <v>0.398125736986031</v>
      </c>
      <c r="AG1173" s="19"/>
      <c r="AH1173" s="19" t="n">
        <v>0.362752547395068</v>
      </c>
      <c r="AI1173" s="19"/>
      <c r="AJ1173" s="19" t="n">
        <v>0.35654045438747</v>
      </c>
      <c r="AK1173" s="19" t="n">
        <v>0.354118572398011</v>
      </c>
      <c r="AL1173" s="19" t="n">
        <v>0.391306151601557</v>
      </c>
    </row>
    <row r="1174">
      <c r="B1174" t="s">
        <v>468</v>
      </c>
      <c r="C1174" s="19" t="n">
        <v>0.32579454314039</v>
      </c>
      <c r="D1174" s="19" t="n">
        <v>0.363421829670884</v>
      </c>
      <c r="E1174" s="19" t="n">
        <v>0.288758272902843</v>
      </c>
      <c r="F1174" s="19"/>
      <c r="G1174" s="19" t="n">
        <v>0.374433285011709</v>
      </c>
      <c r="H1174" s="19" t="n">
        <v>0.231277133229906</v>
      </c>
      <c r="I1174" s="19" t="n">
        <v>0.28402846608007</v>
      </c>
      <c r="J1174" s="19" t="n">
        <v>0.3775406204209</v>
      </c>
      <c r="K1174" s="19" t="n">
        <v>0.339681822351445</v>
      </c>
      <c r="L1174" s="19" t="n">
        <v>0.352319395943337</v>
      </c>
      <c r="M1174" s="19"/>
      <c r="N1174" s="19" t="n">
        <v>0.278958928884424</v>
      </c>
      <c r="O1174" s="19" t="n">
        <v>0.320463207169589</v>
      </c>
      <c r="P1174" s="19" t="n">
        <v>0.380536908959724</v>
      </c>
      <c r="Q1174" s="19" t="n">
        <v>0.364032251348759</v>
      </c>
      <c r="R1174" s="19" t="n">
        <v>0.233697023345076</v>
      </c>
      <c r="S1174" s="19"/>
      <c r="T1174" s="19" t="n">
        <v>0.307580413122631</v>
      </c>
      <c r="U1174" s="19" t="n">
        <v>0.353715239908415</v>
      </c>
      <c r="V1174" s="19" t="n">
        <v>0.417536304088575</v>
      </c>
      <c r="W1174" s="19" t="n">
        <v>0.220435304678549</v>
      </c>
      <c r="X1174" s="19"/>
      <c r="Y1174" s="19" t="n">
        <v>0.281360851537698</v>
      </c>
      <c r="Z1174" s="19" t="n">
        <v>0.374571756355278</v>
      </c>
      <c r="AA1174" s="19" t="n">
        <v>0.364666207640537</v>
      </c>
      <c r="AB1174" s="19" t="n">
        <v>0.340310019540859</v>
      </c>
      <c r="AC1174" s="19" t="n">
        <v>0.357206037006617</v>
      </c>
      <c r="AD1174" s="19" t="n">
        <v>0.416815983208644</v>
      </c>
      <c r="AE1174" s="19"/>
      <c r="AF1174" s="19" t="n">
        <v>0.354424914313128</v>
      </c>
      <c r="AG1174" s="19"/>
      <c r="AH1174" s="19" t="n">
        <v>0.335058837936537</v>
      </c>
      <c r="AI1174" s="19"/>
      <c r="AJ1174" s="19" t="n">
        <v>0.386925611184695</v>
      </c>
      <c r="AK1174" s="19" t="n">
        <v>0.291777150939449</v>
      </c>
      <c r="AL1174" s="19" t="n">
        <v>0.330615849948276</v>
      </c>
    </row>
    <row r="1175">
      <c r="B1175" t="s">
        <v>469</v>
      </c>
      <c r="C1175" s="19" t="n">
        <v>0.323783497312593</v>
      </c>
      <c r="D1175" s="19" t="n">
        <v>0.344100235557322</v>
      </c>
      <c r="E1175" s="19" t="n">
        <v>0.304074759051622</v>
      </c>
      <c r="F1175" s="19"/>
      <c r="G1175" s="19" t="n">
        <v>0.520509122282617</v>
      </c>
      <c r="H1175" s="19" t="n">
        <v>0.358568139032964</v>
      </c>
      <c r="I1175" s="19" t="n">
        <v>0.329663102037914</v>
      </c>
      <c r="J1175" s="19" t="n">
        <v>0.305373116501968</v>
      </c>
      <c r="K1175" s="19" t="n">
        <v>0.282425847681801</v>
      </c>
      <c r="L1175" s="19" t="n">
        <v>0.256875234958337</v>
      </c>
      <c r="M1175" s="19"/>
      <c r="N1175" s="19" t="n">
        <v>0.265332715664405</v>
      </c>
      <c r="O1175" s="19" t="n">
        <v>0.294506170118</v>
      </c>
      <c r="P1175" s="19" t="n">
        <v>0.362268036987716</v>
      </c>
      <c r="Q1175" s="19" t="n">
        <v>0.354967330251248</v>
      </c>
      <c r="R1175" s="19" t="n">
        <v>0.311511829346326</v>
      </c>
      <c r="S1175" s="19"/>
      <c r="T1175" s="19" t="n">
        <v>0.448632315952106</v>
      </c>
      <c r="U1175" s="19" t="n">
        <v>0.371514325202638</v>
      </c>
      <c r="V1175" s="19" t="n">
        <v>0.369494807501911</v>
      </c>
      <c r="W1175" s="19" t="n">
        <v>0.227680843422313</v>
      </c>
      <c r="X1175" s="19"/>
      <c r="Y1175" s="19" t="n">
        <v>0.313557794032746</v>
      </c>
      <c r="Z1175" s="19" t="n">
        <v>0.315077293618414</v>
      </c>
      <c r="AA1175" s="19" t="n">
        <v>0.258141895997376</v>
      </c>
      <c r="AB1175" s="19" t="n">
        <v>0.451449427963754</v>
      </c>
      <c r="AC1175" s="19" t="n">
        <v>0.536878552177677</v>
      </c>
      <c r="AD1175" s="19" t="n">
        <v>0.262740248069644</v>
      </c>
      <c r="AE1175" s="19"/>
      <c r="AF1175" s="19" t="n">
        <v>0.330749505398733</v>
      </c>
      <c r="AG1175" s="19"/>
      <c r="AH1175" s="19" t="n">
        <v>0.3262697689851</v>
      </c>
      <c r="AI1175" s="19"/>
      <c r="AJ1175" s="19" t="n">
        <v>0.284329143348082</v>
      </c>
      <c r="AK1175" s="19" t="n">
        <v>0.346570521270669</v>
      </c>
      <c r="AL1175" s="19" t="n">
        <v>0.315967812959998</v>
      </c>
    </row>
    <row r="1176">
      <c r="B1176" t="s">
        <v>53</v>
      </c>
      <c r="C1176" s="19" t="n">
        <v>0.315031398641214</v>
      </c>
      <c r="D1176" s="19" t="n">
        <v>0.345184811159781</v>
      </c>
      <c r="E1176" s="19" t="n">
        <v>0.2854570045273</v>
      </c>
      <c r="F1176" s="19"/>
      <c r="G1176" s="19" t="n">
        <v>0.176116923419148</v>
      </c>
      <c r="H1176" s="19" t="n">
        <v>0.185548219262712</v>
      </c>
      <c r="I1176" s="19" t="n">
        <v>0.265801309339924</v>
      </c>
      <c r="J1176" s="19" t="n">
        <v>0.411258539989765</v>
      </c>
      <c r="K1176" s="19" t="n">
        <v>0.41301710835057</v>
      </c>
      <c r="L1176" s="19" t="n">
        <v>0.358955987960399</v>
      </c>
      <c r="M1176" s="19"/>
      <c r="N1176" s="19" t="n">
        <v>0.340409527896995</v>
      </c>
      <c r="O1176" s="19" t="n">
        <v>0.314707639206152</v>
      </c>
      <c r="P1176" s="19" t="n">
        <v>0.322053242880935</v>
      </c>
      <c r="Q1176" s="19" t="n">
        <v>0.332139816595564</v>
      </c>
      <c r="R1176" s="19" t="n">
        <v>0.274173633033708</v>
      </c>
      <c r="S1176" s="19"/>
      <c r="T1176" s="19" t="n">
        <v>0.392652454575603</v>
      </c>
      <c r="U1176" s="19" t="n">
        <v>0.333235588814713</v>
      </c>
      <c r="V1176" s="19" t="n">
        <v>0.297771757091727</v>
      </c>
      <c r="W1176" s="19" t="n">
        <v>0.251698276750076</v>
      </c>
      <c r="X1176" s="19"/>
      <c r="Y1176" s="19" t="n">
        <v>0.26630938603248</v>
      </c>
      <c r="Z1176" s="19" t="n">
        <v>0.354951494040642</v>
      </c>
      <c r="AA1176" s="19" t="n">
        <v>0.365441856097492</v>
      </c>
      <c r="AB1176" s="19" t="n">
        <v>0.323838812074315</v>
      </c>
      <c r="AC1176" s="19" t="n">
        <v>0.173843410781806</v>
      </c>
      <c r="AD1176" s="19" t="n">
        <v>0.662778294959553</v>
      </c>
      <c r="AE1176" s="19"/>
      <c r="AF1176" s="19" t="n">
        <v>0.447999810016</v>
      </c>
      <c r="AG1176" s="19"/>
      <c r="AH1176" s="19" t="n">
        <v>0.322217288839689</v>
      </c>
      <c r="AI1176" s="19"/>
      <c r="AJ1176" s="19" t="n">
        <v>0.33746213199244</v>
      </c>
      <c r="AK1176" s="19" t="n">
        <v>0.304499524148442</v>
      </c>
      <c r="AL1176" s="19" t="n">
        <v>0.305775035782649</v>
      </c>
    </row>
    <row r="1177">
      <c r="B1177" t="s">
        <v>470</v>
      </c>
      <c r="C1177" s="19" t="n">
        <v>0.292812892017787</v>
      </c>
      <c r="D1177" s="19" t="n">
        <v>0.283982607017582</v>
      </c>
      <c r="E1177" s="19" t="n">
        <v>0.302225884604817</v>
      </c>
      <c r="F1177" s="19"/>
      <c r="G1177" s="19" t="n">
        <v>0.242257532112651</v>
      </c>
      <c r="H1177" s="19" t="n">
        <v>0.255041841530145</v>
      </c>
      <c r="I1177" s="19" t="n">
        <v>0.281313053783637</v>
      </c>
      <c r="J1177" s="19" t="n">
        <v>0.263346796775942</v>
      </c>
      <c r="K1177" s="19" t="n">
        <v>0.294086605424807</v>
      </c>
      <c r="L1177" s="19" t="n">
        <v>0.3653954214752</v>
      </c>
      <c r="M1177" s="19"/>
      <c r="N1177" s="19" t="n">
        <v>0.265480018733414</v>
      </c>
      <c r="O1177" s="19" t="n">
        <v>0.310197246525466</v>
      </c>
      <c r="P1177" s="19" t="n">
        <v>0.249307969556251</v>
      </c>
      <c r="Q1177" s="19" t="n">
        <v>0.2764327751697</v>
      </c>
      <c r="R1177" s="19" t="n">
        <v>0.361087198170969</v>
      </c>
      <c r="S1177" s="19"/>
      <c r="T1177" s="19" t="n">
        <v>0.301048848506438</v>
      </c>
      <c r="U1177" s="19" t="n">
        <v>0.277436268891505</v>
      </c>
      <c r="V1177" s="19" t="n">
        <v>0.32902158059859</v>
      </c>
      <c r="W1177" s="19" t="n">
        <v>0.277632808249588</v>
      </c>
      <c r="X1177" s="19"/>
      <c r="Y1177" s="19" t="n">
        <v>0.241849199402933</v>
      </c>
      <c r="Z1177" s="19" t="n">
        <v>0.369729623085021</v>
      </c>
      <c r="AA1177" s="19" t="n">
        <v>0.352799092758844</v>
      </c>
      <c r="AB1177" s="19" t="n">
        <v>0.243557835779362</v>
      </c>
      <c r="AC1177" s="19" t="n">
        <v>0.352799395833408</v>
      </c>
      <c r="AD1177" s="19" t="n">
        <v>0.301715161307838</v>
      </c>
      <c r="AE1177" s="19"/>
      <c r="AF1177" s="19" t="n">
        <v>0.319422361640343</v>
      </c>
      <c r="AG1177" s="19"/>
      <c r="AH1177" s="19" t="n">
        <v>0.299177316152846</v>
      </c>
      <c r="AI1177" s="19"/>
      <c r="AJ1177" s="19" t="n">
        <v>0.315902300223594</v>
      </c>
      <c r="AK1177" s="19" t="n">
        <v>0.284483552980224</v>
      </c>
      <c r="AL1177" s="19" t="n">
        <v>0.269083374098893</v>
      </c>
    </row>
    <row r="1178">
      <c r="B1178" t="s">
        <v>471</v>
      </c>
      <c r="C1178" s="19" t="n">
        <v>0.260423667913022</v>
      </c>
      <c r="D1178" s="19" t="n">
        <v>0.238295326739453</v>
      </c>
      <c r="E1178" s="19" t="n">
        <v>0.283087506087717</v>
      </c>
      <c r="F1178" s="19"/>
      <c r="G1178" s="19" t="n">
        <v>0.17387902991872</v>
      </c>
      <c r="H1178" s="19" t="n">
        <v>0.248196896909623</v>
      </c>
      <c r="I1178" s="19" t="n">
        <v>0.291936819831886</v>
      </c>
      <c r="J1178" s="19" t="n">
        <v>0.210562031027301</v>
      </c>
      <c r="K1178" s="19" t="n">
        <v>0.235892120900452</v>
      </c>
      <c r="L1178" s="19" t="n">
        <v>0.333383452554807</v>
      </c>
      <c r="M1178" s="19"/>
      <c r="N1178" s="19" t="n">
        <v>0.347978858386718</v>
      </c>
      <c r="O1178" s="19" t="n">
        <v>0.275498331877165</v>
      </c>
      <c r="P1178" s="19" t="n">
        <v>0.282237386496959</v>
      </c>
      <c r="Q1178" s="19" t="n">
        <v>0.200222615642093</v>
      </c>
      <c r="R1178" s="19" t="n">
        <v>0.219110977557389</v>
      </c>
      <c r="S1178" s="19"/>
      <c r="T1178" s="19" t="n">
        <v>0.283931636876013</v>
      </c>
      <c r="U1178" s="19" t="n">
        <v>0.284237531290255</v>
      </c>
      <c r="V1178" s="19" t="n">
        <v>0.242522694373365</v>
      </c>
      <c r="W1178" s="19" t="n">
        <v>0.235373286100793</v>
      </c>
      <c r="X1178" s="19"/>
      <c r="Y1178" s="19" t="n">
        <v>0.240173378741677</v>
      </c>
      <c r="Z1178" s="19" t="n">
        <v>0.215741128128009</v>
      </c>
      <c r="AA1178" s="19" t="n">
        <v>0.337625356469752</v>
      </c>
      <c r="AB1178" s="19" t="n">
        <v>0.22879339521248</v>
      </c>
      <c r="AC1178" s="19" t="n">
        <v>0.18334414433964</v>
      </c>
      <c r="AD1178" s="19" t="n">
        <v>0.209065480610288</v>
      </c>
      <c r="AE1178" s="19"/>
      <c r="AF1178" s="19" t="n">
        <v>0.253160008896995</v>
      </c>
      <c r="AG1178" s="19"/>
      <c r="AH1178" s="19" t="n">
        <v>0.262596720734624</v>
      </c>
      <c r="AI1178" s="19"/>
      <c r="AJ1178" s="19" t="n">
        <v>0.269111713509631</v>
      </c>
      <c r="AK1178" s="19" t="n">
        <v>0.252063038467859</v>
      </c>
      <c r="AL1178" s="19" t="n">
        <v>0.281044471455686</v>
      </c>
    </row>
    <row r="1179">
      <c r="B1179" t="s">
        <v>472</v>
      </c>
      <c r="C1179" s="19" t="n">
        <v>0.223222731333646</v>
      </c>
      <c r="D1179" s="19" t="n">
        <v>0.210337875518196</v>
      </c>
      <c r="E1179" s="19" t="n">
        <v>0.236559241475387</v>
      </c>
      <c r="F1179" s="19"/>
      <c r="G1179" s="19" t="n">
        <v>0.379460057338347</v>
      </c>
      <c r="H1179" s="19" t="n">
        <v>0.268534835743553</v>
      </c>
      <c r="I1179" s="19" t="n">
        <v>0.2581850543978</v>
      </c>
      <c r="J1179" s="19" t="n">
        <v>0.249403235289505</v>
      </c>
      <c r="K1179" s="19" t="n">
        <v>0.195572597693829</v>
      </c>
      <c r="L1179" s="19" t="n">
        <v>0.106892102352361</v>
      </c>
      <c r="M1179" s="19"/>
      <c r="N1179" s="19" t="n">
        <v>0.160073732785743</v>
      </c>
      <c r="O1179" s="19" t="n">
        <v>0.246053839471516</v>
      </c>
      <c r="P1179" s="19" t="n">
        <v>0.203969247632792</v>
      </c>
      <c r="Q1179" s="19" t="n">
        <v>0.268888942866168</v>
      </c>
      <c r="R1179" s="19" t="n">
        <v>0.197876598594286</v>
      </c>
      <c r="S1179" s="19"/>
      <c r="T1179" s="19" t="n">
        <v>0.210166208966037</v>
      </c>
      <c r="U1179" s="19" t="n">
        <v>0.250710564218367</v>
      </c>
      <c r="V1179" s="19" t="n">
        <v>0.235962748396331</v>
      </c>
      <c r="W1179" s="19" t="n">
        <v>0.207779371678974</v>
      </c>
      <c r="X1179" s="19"/>
      <c r="Y1179" s="19" t="n">
        <v>0.236506312498339</v>
      </c>
      <c r="Z1179" s="19" t="n">
        <v>0.362713331160875</v>
      </c>
      <c r="AA1179" s="19" t="n">
        <v>0.11935846471741</v>
      </c>
      <c r="AB1179" s="19" t="n">
        <v>0.301266529721902</v>
      </c>
      <c r="AC1179" s="19" t="n">
        <v>0.382376259843367</v>
      </c>
      <c r="AD1179" s="19" t="n">
        <v>0.140942103388234</v>
      </c>
      <c r="AE1179" s="19"/>
      <c r="AF1179" s="19" t="n">
        <v>0.225588911972694</v>
      </c>
      <c r="AG1179" s="19"/>
      <c r="AH1179" s="19" t="n">
        <v>0.229240852428047</v>
      </c>
      <c r="AI1179" s="19"/>
      <c r="AJ1179" s="19" t="n">
        <v>0.273755655362956</v>
      </c>
      <c r="AK1179" s="19" t="n">
        <v>0.195054681136051</v>
      </c>
      <c r="AL1179" s="19" t="n">
        <v>0.227480527014756</v>
      </c>
    </row>
    <row r="1180">
      <c r="B1180" t="s">
        <v>54</v>
      </c>
      <c r="C1180" s="19" t="n">
        <v>0.195628289526792</v>
      </c>
      <c r="D1180" s="19" t="n">
        <v>0.165786600015465</v>
      </c>
      <c r="E1180" s="19" t="n">
        <v>0.225888209960978</v>
      </c>
      <c r="F1180" s="19"/>
      <c r="G1180" s="19" t="n">
        <v>0.236660662430306</v>
      </c>
      <c r="H1180" s="19" t="n">
        <v>0.208131725603773</v>
      </c>
      <c r="I1180" s="19" t="n">
        <v>0.196259541043942</v>
      </c>
      <c r="J1180" s="19" t="n">
        <v>0.180054683280441</v>
      </c>
      <c r="K1180" s="19" t="n">
        <v>0.165111735757016</v>
      </c>
      <c r="L1180" s="19" t="n">
        <v>0.201523945512629</v>
      </c>
      <c r="M1180" s="19"/>
      <c r="N1180" s="19" t="n">
        <v>0.236260237038261</v>
      </c>
      <c r="O1180" s="19" t="n">
        <v>0.181909155791862</v>
      </c>
      <c r="P1180" s="19" t="n">
        <v>0.187109122687021</v>
      </c>
      <c r="Q1180" s="19" t="n">
        <v>0.200481748537605</v>
      </c>
      <c r="R1180" s="19" t="n">
        <v>0.207168995708843</v>
      </c>
      <c r="S1180" s="19"/>
      <c r="T1180" s="19" t="n">
        <v>0.184076768867649</v>
      </c>
      <c r="U1180" s="19" t="n">
        <v>0.200151513930472</v>
      </c>
      <c r="V1180" s="19" t="n">
        <v>0.22330463088656</v>
      </c>
      <c r="W1180" s="19" t="n">
        <v>0.187736895401435</v>
      </c>
      <c r="X1180" s="19"/>
      <c r="Y1180" s="19" t="n">
        <v>0.190194862670415</v>
      </c>
      <c r="Z1180" s="19" t="n">
        <v>0.258705288216794</v>
      </c>
      <c r="AA1180" s="19" t="n">
        <v>0.199830102020605</v>
      </c>
      <c r="AB1180" s="19" t="n">
        <v>0.2313982608548</v>
      </c>
      <c r="AC1180" s="19" t="n">
        <v>0.146511355313085</v>
      </c>
      <c r="AD1180" s="19" t="n">
        <v>0.0752141273621828</v>
      </c>
      <c r="AE1180" s="19"/>
      <c r="AF1180" s="19" t="n">
        <v>0.0771304663732685</v>
      </c>
      <c r="AG1180" s="19"/>
      <c r="AH1180" s="19" t="n">
        <v>0.197843471055018</v>
      </c>
      <c r="AI1180" s="19"/>
      <c r="AJ1180" s="19" t="n">
        <v>0.229229403821449</v>
      </c>
      <c r="AK1180" s="19" t="n">
        <v>0.173009458577463</v>
      </c>
      <c r="AL1180" s="19" t="n">
        <v>0.220446723548039</v>
      </c>
    </row>
    <row r="1181">
      <c r="B1181" t="s">
        <v>473</v>
      </c>
      <c r="C1181" s="19" t="n">
        <v>0.166249390857317</v>
      </c>
      <c r="D1181" s="19" t="n">
        <v>0.173945892627733</v>
      </c>
      <c r="E1181" s="19" t="n">
        <v>0.158868376303577</v>
      </c>
      <c r="F1181" s="19"/>
      <c r="G1181" s="19" t="n">
        <v>0.157470456694119</v>
      </c>
      <c r="H1181" s="19" t="n">
        <v>0.165059808735307</v>
      </c>
      <c r="I1181" s="19" t="n">
        <v>0.161046567614682</v>
      </c>
      <c r="J1181" s="19" t="n">
        <v>0.125306602923274</v>
      </c>
      <c r="K1181" s="19" t="n">
        <v>0.162859893678517</v>
      </c>
      <c r="L1181" s="19" t="n">
        <v>0.20408778563118</v>
      </c>
      <c r="M1181" s="19"/>
      <c r="N1181" s="19" t="n">
        <v>0.107514375940694</v>
      </c>
      <c r="O1181" s="19" t="n">
        <v>0.139281356494517</v>
      </c>
      <c r="P1181" s="19" t="n">
        <v>0.187047785421188</v>
      </c>
      <c r="Q1181" s="19" t="n">
        <v>0.200525884636823</v>
      </c>
      <c r="R1181" s="19" t="n">
        <v>0.174396998315846</v>
      </c>
      <c r="S1181" s="19"/>
      <c r="T1181" s="19" t="n">
        <v>0.202485243853671</v>
      </c>
      <c r="U1181" s="19" t="n">
        <v>0.184109461416014</v>
      </c>
      <c r="V1181" s="19" t="n">
        <v>0.203991656204271</v>
      </c>
      <c r="W1181" s="19" t="n">
        <v>0.129239422429178</v>
      </c>
      <c r="X1181" s="19"/>
      <c r="Y1181" s="19" t="n">
        <v>0.131531058304846</v>
      </c>
      <c r="Z1181" s="19" t="n">
        <v>0.158641002010136</v>
      </c>
      <c r="AA1181" s="19" t="n">
        <v>0.19717932082357</v>
      </c>
      <c r="AB1181" s="19" t="n">
        <v>0.257563129965915</v>
      </c>
      <c r="AC1181" s="19" t="n">
        <v>0.128030167687313</v>
      </c>
      <c r="AD1181" s="19" t="n">
        <v>0.156107483923204</v>
      </c>
      <c r="AE1181" s="19"/>
      <c r="AF1181" s="19" t="n">
        <v>0.16558607933467</v>
      </c>
      <c r="AG1181" s="19"/>
      <c r="AH1181" s="19" t="n">
        <v>0.170647666404904</v>
      </c>
      <c r="AI1181" s="19"/>
      <c r="AJ1181" s="19" t="n">
        <v>0.198799970990975</v>
      </c>
      <c r="AK1181" s="19" t="n">
        <v>0.149069663878201</v>
      </c>
      <c r="AL1181" s="19" t="n">
        <v>0.163538279329271</v>
      </c>
    </row>
    <row r="1182">
      <c r="B1182" t="s">
        <v>474</v>
      </c>
      <c r="C1182" s="19" t="n">
        <v>0.164186864015362</v>
      </c>
      <c r="D1182" s="19" t="n">
        <v>0.168892048741032</v>
      </c>
      <c r="E1182" s="19" t="n">
        <v>0.159796750890488</v>
      </c>
      <c r="F1182" s="19"/>
      <c r="G1182" s="19" t="n">
        <v>0.424411599822859</v>
      </c>
      <c r="H1182" s="19" t="n">
        <v>0.186411822420067</v>
      </c>
      <c r="I1182" s="19" t="n">
        <v>0.186092150838236</v>
      </c>
      <c r="J1182" s="19" t="n">
        <v>0.171613592931602</v>
      </c>
      <c r="K1182" s="19" t="n">
        <v>0.0664060712914647</v>
      </c>
      <c r="L1182" s="19" t="n">
        <v>0.0901537191506178</v>
      </c>
      <c r="M1182" s="19"/>
      <c r="N1182" s="19" t="n">
        <v>0.0818275494563445</v>
      </c>
      <c r="O1182" s="19" t="n">
        <v>0.153275526182345</v>
      </c>
      <c r="P1182" s="19" t="n">
        <v>0.17911700296758</v>
      </c>
      <c r="Q1182" s="19" t="n">
        <v>0.200630035264871</v>
      </c>
      <c r="R1182" s="19" t="n">
        <v>0.163284862229599</v>
      </c>
      <c r="S1182" s="19"/>
      <c r="T1182" s="19" t="n">
        <v>0.147132929663607</v>
      </c>
      <c r="U1182" s="19" t="n">
        <v>0.166532239746606</v>
      </c>
      <c r="V1182" s="19" t="n">
        <v>0.18317790513821</v>
      </c>
      <c r="W1182" s="19" t="n">
        <v>0.16734304759116</v>
      </c>
      <c r="X1182" s="19"/>
      <c r="Y1182" s="19" t="n">
        <v>0.177657317672774</v>
      </c>
      <c r="Z1182" s="19" t="n">
        <v>0.266549223711823</v>
      </c>
      <c r="AA1182" s="19" t="n">
        <v>0.0877463706981559</v>
      </c>
      <c r="AB1182" s="19" t="n">
        <v>0.184617882059623</v>
      </c>
      <c r="AC1182" s="19" t="n">
        <v>0.318550176833052</v>
      </c>
      <c r="AD1182" s="19" t="n">
        <v>0.126216874045102</v>
      </c>
      <c r="AE1182" s="19"/>
      <c r="AF1182" s="19" t="n">
        <v>0.152589561705016</v>
      </c>
      <c r="AG1182" s="19"/>
      <c r="AH1182" s="19" t="n">
        <v>0.166912859376245</v>
      </c>
      <c r="AI1182" s="19"/>
      <c r="AJ1182" s="19" t="n">
        <v>0.214660984502118</v>
      </c>
      <c r="AK1182" s="19" t="n">
        <v>0.13572312700927</v>
      </c>
      <c r="AL1182" s="19" t="n">
        <v>0.170296795979855</v>
      </c>
    </row>
    <row r="1183">
      <c r="B1183" t="s">
        <v>475</v>
      </c>
      <c r="C1183" s="19" t="n">
        <v>0.149004504926913</v>
      </c>
      <c r="D1183" s="19" t="n">
        <v>0.179494631135154</v>
      </c>
      <c r="E1183" s="19" t="n">
        <v>0.118768639835097</v>
      </c>
      <c r="F1183" s="19"/>
      <c r="G1183" s="19" t="n">
        <v>0.294190533719096</v>
      </c>
      <c r="H1183" s="19" t="n">
        <v>0.0969910368136471</v>
      </c>
      <c r="I1183" s="19" t="n">
        <v>0.165258856870687</v>
      </c>
      <c r="J1183" s="19" t="n">
        <v>0.213438683698171</v>
      </c>
      <c r="K1183" s="19" t="n">
        <v>0.106070609736994</v>
      </c>
      <c r="L1183" s="19" t="n">
        <v>0.0991943739162298</v>
      </c>
      <c r="M1183" s="19"/>
      <c r="N1183" s="19" t="n">
        <v>0.206154913346876</v>
      </c>
      <c r="O1183" s="19" t="n">
        <v>0.140126692065123</v>
      </c>
      <c r="P1183" s="19" t="n">
        <v>0.0984387262250142</v>
      </c>
      <c r="Q1183" s="19" t="n">
        <v>0.177968648954903</v>
      </c>
      <c r="R1183" s="19" t="n">
        <v>0.184173479202389</v>
      </c>
      <c r="S1183" s="19"/>
      <c r="T1183" s="19" t="n">
        <v>0.190001411570186</v>
      </c>
      <c r="U1183" s="19" t="n">
        <v>0.144683054449136</v>
      </c>
      <c r="V1183" s="19" t="n">
        <v>0.15324373769438</v>
      </c>
      <c r="W1183" s="19" t="n">
        <v>0.187975965390485</v>
      </c>
      <c r="X1183" s="19"/>
      <c r="Y1183" s="19" t="n">
        <v>0.156043784023653</v>
      </c>
      <c r="Z1183" s="19" t="n">
        <v>0.16141859173707</v>
      </c>
      <c r="AA1183" s="19" t="n">
        <v>0.0964605468342999</v>
      </c>
      <c r="AB1183" s="19" t="n">
        <v>0.181271436682523</v>
      </c>
      <c r="AC1183" s="19" t="n">
        <v>0.259403073624256</v>
      </c>
      <c r="AD1183" s="19" t="n">
        <v>0.20116274096342</v>
      </c>
      <c r="AE1183" s="19"/>
      <c r="AF1183" s="19" t="n">
        <v>0.157457172572887</v>
      </c>
      <c r="AG1183" s="19"/>
      <c r="AH1183" s="19" t="n">
        <v>0.151795952619535</v>
      </c>
      <c r="AI1183" s="19"/>
      <c r="AJ1183" s="19" t="n">
        <v>0.0998072076982823</v>
      </c>
      <c r="AK1183" s="19" t="n">
        <v>0.180469691274906</v>
      </c>
      <c r="AL1183" s="19" t="n">
        <v>0.122008430343389</v>
      </c>
    </row>
    <row r="1184">
      <c r="B1184" t="s">
        <v>476</v>
      </c>
      <c r="C1184" s="19" t="n">
        <v>0.134469188947593</v>
      </c>
      <c r="D1184" s="19" t="n">
        <v>0.126086716390808</v>
      </c>
      <c r="E1184" s="19" t="n">
        <v>0.143124487485618</v>
      </c>
      <c r="F1184" s="19"/>
      <c r="G1184" s="19" t="n">
        <v>0.180979827729729</v>
      </c>
      <c r="H1184" s="19" t="n">
        <v>0.221462211812638</v>
      </c>
      <c r="I1184" s="19" t="n">
        <v>0.169419257670929</v>
      </c>
      <c r="J1184" s="19" t="n">
        <v>0.110076851163797</v>
      </c>
      <c r="K1184" s="19" t="n">
        <v>0.07992072402448</v>
      </c>
      <c r="L1184" s="19" t="n">
        <v>0.0879752015285467</v>
      </c>
      <c r="M1184" s="19"/>
      <c r="N1184" s="19" t="n">
        <v>0.113047102897604</v>
      </c>
      <c r="O1184" s="19" t="n">
        <v>0.113299115374022</v>
      </c>
      <c r="P1184" s="19" t="n">
        <v>0.1943917323095</v>
      </c>
      <c r="Q1184" s="19" t="n">
        <v>0.112146885878637</v>
      </c>
      <c r="R1184" s="19" t="n">
        <v>0.11189797507363</v>
      </c>
      <c r="S1184" s="19"/>
      <c r="T1184" s="19" t="n">
        <v>0.0609561395744564</v>
      </c>
      <c r="U1184" s="19" t="n">
        <v>0.129207049103958</v>
      </c>
      <c r="V1184" s="19" t="n">
        <v>0.204737760377102</v>
      </c>
      <c r="W1184" s="19" t="n">
        <v>0.148460775081735</v>
      </c>
      <c r="X1184" s="19"/>
      <c r="Y1184" s="19" t="n">
        <v>0.14721399061214</v>
      </c>
      <c r="Z1184" s="19" t="n">
        <v>0.204911170205337</v>
      </c>
      <c r="AA1184" s="19" t="n">
        <v>0.0851927716735077</v>
      </c>
      <c r="AB1184" s="19" t="n">
        <v>0.169276321562371</v>
      </c>
      <c r="AC1184" s="19" t="n">
        <v>0.148719509996747</v>
      </c>
      <c r="AD1184" s="19" t="n">
        <v>0.0923993048452137</v>
      </c>
      <c r="AE1184" s="19"/>
      <c r="AF1184" s="19" t="n">
        <v>0.122864960720951</v>
      </c>
      <c r="AG1184" s="19"/>
      <c r="AH1184" s="19" t="n">
        <v>0.1372862153402</v>
      </c>
      <c r="AI1184" s="19"/>
      <c r="AJ1184" s="19" t="n">
        <v>0.110722722786536</v>
      </c>
      <c r="AK1184" s="19" t="n">
        <v>0.139279770671453</v>
      </c>
      <c r="AL1184" s="19" t="n">
        <v>0.180108618291323</v>
      </c>
    </row>
    <row r="1185">
      <c r="B1185" t="s">
        <v>477</v>
      </c>
      <c r="C1185" s="19" t="n">
        <v>0.108769980082543</v>
      </c>
      <c r="D1185" s="19" t="n">
        <v>0.0939901427723486</v>
      </c>
      <c r="E1185" s="19" t="n">
        <v>0.123780165850791</v>
      </c>
      <c r="F1185" s="19"/>
      <c r="G1185" s="19" t="n">
        <v>0.0825791315039519</v>
      </c>
      <c r="H1185" s="19" t="n">
        <v>0.0799073579616091</v>
      </c>
      <c r="I1185" s="19" t="n">
        <v>0.103394687295424</v>
      </c>
      <c r="J1185" s="19" t="n">
        <v>0.157395984365102</v>
      </c>
      <c r="K1185" s="19" t="n">
        <v>0.099453534461991</v>
      </c>
      <c r="L1185" s="19" t="n">
        <v>0.115894879602996</v>
      </c>
      <c r="M1185" s="19"/>
      <c r="N1185" s="19" t="n">
        <v>0.111517320613995</v>
      </c>
      <c r="O1185" s="19" t="n">
        <v>0.111327209383977</v>
      </c>
      <c r="P1185" s="19" t="n">
        <v>0.0880802916586804</v>
      </c>
      <c r="Q1185" s="19" t="n">
        <v>0.117402616012396</v>
      </c>
      <c r="R1185" s="19" t="n">
        <v>0.12615055454589</v>
      </c>
      <c r="S1185" s="19"/>
      <c r="T1185" s="19" t="n">
        <v>0.118643248001293</v>
      </c>
      <c r="U1185" s="19" t="n">
        <v>0.0717554691934171</v>
      </c>
      <c r="V1185" s="19" t="n">
        <v>0.146646921198982</v>
      </c>
      <c r="W1185" s="19" t="n">
        <v>0.117371862841047</v>
      </c>
      <c r="X1185" s="19"/>
      <c r="Y1185" s="19" t="n">
        <v>0.119190202577165</v>
      </c>
      <c r="Z1185" s="19" t="n">
        <v>0.150222929080755</v>
      </c>
      <c r="AA1185" s="19" t="n">
        <v>0.108932523623365</v>
      </c>
      <c r="AB1185" s="19" t="n">
        <v>0.102711197436764</v>
      </c>
      <c r="AC1185" s="19" t="n">
        <v>0.0455283305856672</v>
      </c>
      <c r="AD1185" s="19" t="n">
        <v>0.0155077978583901</v>
      </c>
      <c r="AE1185" s="19"/>
      <c r="AF1185" s="19" t="n">
        <v>0.0780828773480279</v>
      </c>
      <c r="AG1185" s="19"/>
      <c r="AH1185" s="19" t="n">
        <v>0.111695070401341</v>
      </c>
      <c r="AI1185" s="19"/>
      <c r="AJ1185" s="19" t="n">
        <v>0.127993083743712</v>
      </c>
      <c r="AK1185" s="19" t="n">
        <v>0.107361787589368</v>
      </c>
      <c r="AL1185" s="19" t="n">
        <v>0.0577685100640295</v>
      </c>
    </row>
    <row r="1186">
      <c r="B1186" t="s">
        <v>478</v>
      </c>
      <c r="C1186" s="19" t="n">
        <v>0.0982894911332986</v>
      </c>
      <c r="D1186" s="19" t="n">
        <v>0.0678400918613616</v>
      </c>
      <c r="E1186" s="19" t="n">
        <v>0.12896769419325</v>
      </c>
      <c r="F1186" s="19"/>
      <c r="G1186" s="19" t="n">
        <v>0.200440965908149</v>
      </c>
      <c r="H1186" s="19" t="n">
        <v>0.106496010186401</v>
      </c>
      <c r="I1186" s="19" t="n">
        <v>0.136440157952345</v>
      </c>
      <c r="J1186" s="19" t="n">
        <v>0.104681259899223</v>
      </c>
      <c r="K1186" s="19" t="n">
        <v>0.0360509752162253</v>
      </c>
      <c r="L1186" s="19" t="n">
        <v>0.0637778699107701</v>
      </c>
      <c r="M1186" s="19"/>
      <c r="N1186" s="19" t="n">
        <v>0.115154639534942</v>
      </c>
      <c r="O1186" s="19" t="n">
        <v>0.100887856816635</v>
      </c>
      <c r="P1186" s="19" t="n">
        <v>0.0664250576430908</v>
      </c>
      <c r="Q1186" s="19" t="n">
        <v>0.123354282595739</v>
      </c>
      <c r="R1186" s="19" t="n">
        <v>0.108808037945728</v>
      </c>
      <c r="S1186" s="19"/>
      <c r="T1186" s="19" t="n">
        <v>0.123883256409265</v>
      </c>
      <c r="U1186" s="19" t="n">
        <v>0.0672014112462126</v>
      </c>
      <c r="V1186" s="19" t="n">
        <v>0.110416681978532</v>
      </c>
      <c r="W1186" s="19" t="n">
        <v>0.132143872901349</v>
      </c>
      <c r="X1186" s="19"/>
      <c r="Y1186" s="19" t="n">
        <v>0.118554009498064</v>
      </c>
      <c r="Z1186" s="19" t="n">
        <v>0.103610175554457</v>
      </c>
      <c r="AA1186" s="19" t="n">
        <v>0.0555469567567734</v>
      </c>
      <c r="AB1186" s="19" t="n">
        <v>0.0815822671182207</v>
      </c>
      <c r="AC1186" s="19" t="n">
        <v>0.223265438888734</v>
      </c>
      <c r="AD1186" s="19" t="n">
        <v>0</v>
      </c>
      <c r="AE1186" s="19"/>
      <c r="AF1186" s="19" t="n">
        <v>0.105188567032558</v>
      </c>
      <c r="AG1186" s="19"/>
      <c r="AH1186" s="19" t="n">
        <v>0.102276070226556</v>
      </c>
      <c r="AI1186" s="19"/>
      <c r="AJ1186" s="19" t="n">
        <v>0.103153311763784</v>
      </c>
      <c r="AK1186" s="19" t="n">
        <v>0.10137797001001</v>
      </c>
      <c r="AL1186" s="19" t="n">
        <v>0.0659088722810739</v>
      </c>
    </row>
    <row r="1187">
      <c r="B1187" t="s">
        <v>479</v>
      </c>
      <c r="C1187" s="19" t="n">
        <v>0.097084647415096</v>
      </c>
      <c r="D1187" s="19" t="n">
        <v>0.0871229371252249</v>
      </c>
      <c r="E1187" s="19" t="n">
        <v>0.105294454758351</v>
      </c>
      <c r="F1187" s="19"/>
      <c r="G1187" s="19" t="n">
        <v>0.213554462349662</v>
      </c>
      <c r="H1187" s="19" t="n">
        <v>0.106675052544839</v>
      </c>
      <c r="I1187" s="19" t="n">
        <v>0.176446403040498</v>
      </c>
      <c r="J1187" s="19" t="n">
        <v>0.0767096312624118</v>
      </c>
      <c r="K1187" s="19" t="n">
        <v>0.0542086712961308</v>
      </c>
      <c r="L1187" s="19" t="n">
        <v>0.0329152452256754</v>
      </c>
      <c r="M1187" s="19"/>
      <c r="N1187" s="19" t="n">
        <v>0.0330208661506409</v>
      </c>
      <c r="O1187" s="19" t="n">
        <v>0.112994413754028</v>
      </c>
      <c r="P1187" s="19" t="n">
        <v>0.0876458022216263</v>
      </c>
      <c r="Q1187" s="19" t="n">
        <v>0.0960654065405053</v>
      </c>
      <c r="R1187" s="19" t="n">
        <v>0.117428669623061</v>
      </c>
      <c r="S1187" s="19"/>
      <c r="T1187" s="19" t="n">
        <v>0.139200500347626</v>
      </c>
      <c r="U1187" s="19" t="n">
        <v>0.117904692635039</v>
      </c>
      <c r="V1187" s="19" t="n">
        <v>0.0464911299021212</v>
      </c>
      <c r="W1187" s="19" t="n">
        <v>0.109595740788884</v>
      </c>
      <c r="X1187" s="19"/>
      <c r="Y1187" s="19" t="n">
        <v>0.125618941731953</v>
      </c>
      <c r="Z1187" s="19" t="n">
        <v>0.0829125137541575</v>
      </c>
      <c r="AA1187" s="19" t="n">
        <v>0.0429612836665057</v>
      </c>
      <c r="AB1187" s="19" t="n">
        <v>0.121410523127744</v>
      </c>
      <c r="AC1187" s="19" t="n">
        <v>0.137167623659171</v>
      </c>
      <c r="AD1187" s="19" t="n">
        <v>0.0583738671255056</v>
      </c>
      <c r="AE1187" s="19"/>
      <c r="AF1187" s="19" t="n">
        <v>0.0842873594239969</v>
      </c>
      <c r="AG1187" s="19"/>
      <c r="AH1187" s="19" t="n">
        <v>0.0988238247176698</v>
      </c>
      <c r="AI1187" s="19"/>
      <c r="AJ1187" s="19" t="n">
        <v>0.0576380987581994</v>
      </c>
      <c r="AK1187" s="19" t="n">
        <v>0.117336081101728</v>
      </c>
      <c r="AL1187" s="19" t="n">
        <v>0.10358085908635</v>
      </c>
    </row>
    <row r="1188">
      <c r="B1188" t="s">
        <v>480</v>
      </c>
      <c r="C1188" s="19" t="n">
        <v>0.0896222279336202</v>
      </c>
      <c r="D1188" s="19" t="n">
        <v>0.0892176851781447</v>
      </c>
      <c r="E1188" s="19" t="n">
        <v>0.0902023455935083</v>
      </c>
      <c r="F1188" s="19"/>
      <c r="G1188" s="19" t="n">
        <v>0.133904883315015</v>
      </c>
      <c r="H1188" s="19" t="n">
        <v>0.123445273705212</v>
      </c>
      <c r="I1188" s="19" t="n">
        <v>0.0771833446268328</v>
      </c>
      <c r="J1188" s="19" t="n">
        <v>0.0791868124002419</v>
      </c>
      <c r="K1188" s="19" t="n">
        <v>0.0801949110115834</v>
      </c>
      <c r="L1188" s="19" t="n">
        <v>0.0708212405315393</v>
      </c>
      <c r="M1188" s="19"/>
      <c r="N1188" s="19" t="n">
        <v>0.0421802489025106</v>
      </c>
      <c r="O1188" s="19" t="n">
        <v>0.0660093681563432</v>
      </c>
      <c r="P1188" s="19" t="n">
        <v>0.0650743603627854</v>
      </c>
      <c r="Q1188" s="19" t="n">
        <v>0.109755577176269</v>
      </c>
      <c r="R1188" s="19" t="n">
        <v>0.171468868767964</v>
      </c>
      <c r="S1188" s="19"/>
      <c r="T1188" s="19" t="n">
        <v>0.0808333544164859</v>
      </c>
      <c r="U1188" s="19" t="n">
        <v>0.0902264551394108</v>
      </c>
      <c r="V1188" s="19" t="n">
        <v>0.11736936045535</v>
      </c>
      <c r="W1188" s="19" t="n">
        <v>0.101084202764505</v>
      </c>
      <c r="X1188" s="19"/>
      <c r="Y1188" s="19" t="n">
        <v>0.0972203722236207</v>
      </c>
      <c r="Z1188" s="19" t="n">
        <v>0.113500026398858</v>
      </c>
      <c r="AA1188" s="19" t="n">
        <v>0.0657618414578992</v>
      </c>
      <c r="AB1188" s="19" t="n">
        <v>0.114721096776611</v>
      </c>
      <c r="AC1188" s="19" t="n">
        <v>0.0871947132512265</v>
      </c>
      <c r="AD1188" s="19" t="n">
        <v>0.0571949177097411</v>
      </c>
      <c r="AE1188" s="19"/>
      <c r="AF1188" s="19" t="n">
        <v>0.0927747420261822</v>
      </c>
      <c r="AG1188" s="19"/>
      <c r="AH1188" s="19" t="n">
        <v>0.0925281424105029</v>
      </c>
      <c r="AI1188" s="19"/>
      <c r="AJ1188" s="19" t="n">
        <v>0.0906068829511572</v>
      </c>
      <c r="AK1188" s="19" t="n">
        <v>0.093172331183094</v>
      </c>
      <c r="AL1188" s="19" t="n">
        <v>0.0665302504212652</v>
      </c>
    </row>
    <row r="1189">
      <c r="B1189" t="s">
        <v>481</v>
      </c>
      <c r="C1189" s="19" t="n">
        <v>0.0792776470901827</v>
      </c>
      <c r="D1189" s="19" t="n">
        <v>0.108178936494735</v>
      </c>
      <c r="E1189" s="19" t="n">
        <v>0.0504963196932218</v>
      </c>
      <c r="F1189" s="19"/>
      <c r="G1189" s="19" t="n">
        <v>0.159344409586686</v>
      </c>
      <c r="H1189" s="19" t="n">
        <v>0.138929604038238</v>
      </c>
      <c r="I1189" s="19" t="n">
        <v>0.113247450593932</v>
      </c>
      <c r="J1189" s="19" t="n">
        <v>0.0637535795390827</v>
      </c>
      <c r="K1189" s="19" t="n">
        <v>0.0352287520359557</v>
      </c>
      <c r="L1189" s="19" t="n">
        <v>0.0246911114925648</v>
      </c>
      <c r="M1189" s="19"/>
      <c r="N1189" s="19" t="n">
        <v>0.0813836444483385</v>
      </c>
      <c r="O1189" s="19" t="n">
        <v>0.0782063500169813</v>
      </c>
      <c r="P1189" s="19" t="n">
        <v>0.0741759199817934</v>
      </c>
      <c r="Q1189" s="19" t="n">
        <v>0.0589327009398717</v>
      </c>
      <c r="R1189" s="19" t="n">
        <v>0.109144082186724</v>
      </c>
      <c r="S1189" s="19"/>
      <c r="T1189" s="19" t="n">
        <v>0.0605900713757618</v>
      </c>
      <c r="U1189" s="19" t="n">
        <v>0.0720381318935946</v>
      </c>
      <c r="V1189" s="19" t="n">
        <v>0.0997742769562797</v>
      </c>
      <c r="W1189" s="19" t="n">
        <v>0.0998807237919403</v>
      </c>
      <c r="X1189" s="19"/>
      <c r="Y1189" s="19" t="n">
        <v>0.100901330275286</v>
      </c>
      <c r="Z1189" s="19" t="n">
        <v>0.143929938779817</v>
      </c>
      <c r="AA1189" s="19" t="n">
        <v>0.0302347618371362</v>
      </c>
      <c r="AB1189" s="19" t="n">
        <v>0.0522779009698591</v>
      </c>
      <c r="AC1189" s="19" t="n">
        <v>0.093583749941287</v>
      </c>
      <c r="AD1189" s="19" t="n">
        <v>0.146333844117437</v>
      </c>
      <c r="AE1189" s="19"/>
      <c r="AF1189" s="19" t="n">
        <v>0.0717519175810373</v>
      </c>
      <c r="AG1189" s="19"/>
      <c r="AH1189" s="19" t="n">
        <v>0.0822069082327716</v>
      </c>
      <c r="AI1189" s="19"/>
      <c r="AJ1189" s="19" t="n">
        <v>0.058705545583729</v>
      </c>
      <c r="AK1189" s="19" t="n">
        <v>0.0942230945819754</v>
      </c>
      <c r="AL1189" s="19" t="n">
        <v>0.0578793514688811</v>
      </c>
    </row>
    <row r="1190">
      <c r="B1190" t="s">
        <v>482</v>
      </c>
      <c r="C1190" s="19" t="n">
        <v>0.0705895271573071</v>
      </c>
      <c r="D1190" s="19" t="n">
        <v>0.0727642259048848</v>
      </c>
      <c r="E1190" s="19" t="n">
        <v>0.0685501050649696</v>
      </c>
      <c r="F1190" s="19"/>
      <c r="G1190" s="19" t="n">
        <v>0.163067067276436</v>
      </c>
      <c r="H1190" s="19" t="n">
        <v>0.123954948842319</v>
      </c>
      <c r="I1190" s="19" t="n">
        <v>0.067978853136362</v>
      </c>
      <c r="J1190" s="19" t="n">
        <v>0.0426712032953436</v>
      </c>
      <c r="K1190" s="19" t="n">
        <v>0.0474537879986172</v>
      </c>
      <c r="L1190" s="19" t="n">
        <v>0.0336467582054018</v>
      </c>
      <c r="M1190" s="19"/>
      <c r="N1190" s="19" t="n">
        <v>0.0483627782976975</v>
      </c>
      <c r="O1190" s="19" t="n">
        <v>0.0629138499414537</v>
      </c>
      <c r="P1190" s="19" t="n">
        <v>0.0719836923054335</v>
      </c>
      <c r="Q1190" s="19" t="n">
        <v>0.0656294977424197</v>
      </c>
      <c r="R1190" s="19" t="n">
        <v>0.097996520530807</v>
      </c>
      <c r="S1190" s="19"/>
      <c r="T1190" s="19" t="n">
        <v>0.055519849350189</v>
      </c>
      <c r="U1190" s="19" t="n">
        <v>0.0532350690583443</v>
      </c>
      <c r="V1190" s="19" t="n">
        <v>0.0857587790903041</v>
      </c>
      <c r="W1190" s="19" t="n">
        <v>0.10506313822653</v>
      </c>
      <c r="X1190" s="19"/>
      <c r="Y1190" s="19" t="n">
        <v>0.106804405824308</v>
      </c>
      <c r="Z1190" s="19" t="n">
        <v>0.0659022491586725</v>
      </c>
      <c r="AA1190" s="19" t="n">
        <v>0.0297721676821885</v>
      </c>
      <c r="AB1190" s="19" t="n">
        <v>0.0547094741291769</v>
      </c>
      <c r="AC1190" s="19" t="n">
        <v>0.0650623620095365</v>
      </c>
      <c r="AD1190" s="19" t="n">
        <v>0</v>
      </c>
      <c r="AE1190" s="19"/>
      <c r="AF1190" s="19" t="n">
        <v>0.0557325929991507</v>
      </c>
      <c r="AG1190" s="19"/>
      <c r="AH1190" s="19" t="n">
        <v>0.0712054696873109</v>
      </c>
      <c r="AI1190" s="19"/>
      <c r="AJ1190" s="19" t="n">
        <v>0.0708831642702314</v>
      </c>
      <c r="AK1190" s="19" t="n">
        <v>0.068901005765313</v>
      </c>
      <c r="AL1190" s="19" t="n">
        <v>0.0792354919599003</v>
      </c>
    </row>
    <row r="1191">
      <c r="B1191" t="s">
        <v>483</v>
      </c>
      <c r="C1191" s="19" t="n">
        <v>0.0662863410816167</v>
      </c>
      <c r="D1191" s="19" t="n">
        <v>0.0446999361217638</v>
      </c>
      <c r="E1191" s="19" t="n">
        <v>0.0880283212245402</v>
      </c>
      <c r="F1191" s="19"/>
      <c r="G1191" s="19" t="n">
        <v>0.143102807229346</v>
      </c>
      <c r="H1191" s="19" t="n">
        <v>0.0970520259397115</v>
      </c>
      <c r="I1191" s="19" t="n">
        <v>0.0777468126802847</v>
      </c>
      <c r="J1191" s="19" t="n">
        <v>0.0521634452739992</v>
      </c>
      <c r="K1191" s="19" t="n">
        <v>0.0567286982038576</v>
      </c>
      <c r="L1191" s="19" t="n">
        <v>0.0227332659359943</v>
      </c>
      <c r="M1191" s="19"/>
      <c r="N1191" s="19" t="n">
        <v>0.029494933723435</v>
      </c>
      <c r="O1191" s="19" t="n">
        <v>0.0601015554717419</v>
      </c>
      <c r="P1191" s="19" t="n">
        <v>0.0541867073949641</v>
      </c>
      <c r="Q1191" s="19" t="n">
        <v>0.0784554348770246</v>
      </c>
      <c r="R1191" s="19" t="n">
        <v>0.101588031030025</v>
      </c>
      <c r="S1191" s="19"/>
      <c r="T1191" s="19" t="n">
        <v>0.0588962629650598</v>
      </c>
      <c r="U1191" s="19" t="n">
        <v>0.07534749574393</v>
      </c>
      <c r="V1191" s="19" t="n">
        <v>0.0175922987862005</v>
      </c>
      <c r="W1191" s="19" t="n">
        <v>0.0943675525319355</v>
      </c>
      <c r="X1191" s="19"/>
      <c r="Y1191" s="19" t="n">
        <v>0.07548404622034</v>
      </c>
      <c r="Z1191" s="19" t="n">
        <v>0.142424570353337</v>
      </c>
      <c r="AA1191" s="19" t="n">
        <v>0.0287777852560592</v>
      </c>
      <c r="AB1191" s="19" t="n">
        <v>0.0393807993909164</v>
      </c>
      <c r="AC1191" s="19" t="n">
        <v>0.158958355394787</v>
      </c>
      <c r="AD1191" s="19" t="n">
        <v>0.0294325969039036</v>
      </c>
      <c r="AE1191" s="19"/>
      <c r="AF1191" s="19" t="n">
        <v>0.0541477655047897</v>
      </c>
      <c r="AG1191" s="19"/>
      <c r="AH1191" s="19" t="n">
        <v>0.0684163817775143</v>
      </c>
      <c r="AI1191" s="19"/>
      <c r="AJ1191" s="19" t="n">
        <v>0.0475282846505056</v>
      </c>
      <c r="AK1191" s="19" t="n">
        <v>0.0791258856753245</v>
      </c>
      <c r="AL1191" s="19" t="n">
        <v>0.0512302620472346</v>
      </c>
    </row>
    <row r="1192">
      <c r="B1192" t="s">
        <v>484</v>
      </c>
      <c r="C1192" s="19" t="n">
        <v>0.0525574533234724</v>
      </c>
      <c r="D1192" s="19" t="n">
        <v>0.0857085306627388</v>
      </c>
      <c r="E1192" s="19" t="n">
        <v>0.0194690032904201</v>
      </c>
      <c r="F1192" s="19"/>
      <c r="G1192" s="19" t="n">
        <v>0.10989175155689</v>
      </c>
      <c r="H1192" s="19" t="n">
        <v>0.0814991309735904</v>
      </c>
      <c r="I1192" s="19" t="n">
        <v>0.0577483449359898</v>
      </c>
      <c r="J1192" s="19" t="n">
        <v>0.0453161966755864</v>
      </c>
      <c r="K1192" s="19" t="n">
        <v>0.0246034422805297</v>
      </c>
      <c r="L1192" s="19" t="n">
        <v>0.0303913755324022</v>
      </c>
      <c r="M1192" s="19"/>
      <c r="N1192" s="19" t="n">
        <v>0.0754382783223616</v>
      </c>
      <c r="O1192" s="19" t="n">
        <v>0.0300425650602238</v>
      </c>
      <c r="P1192" s="19" t="n">
        <v>0.0563895053437823</v>
      </c>
      <c r="Q1192" s="19" t="n">
        <v>0.0398841192307726</v>
      </c>
      <c r="R1192" s="19" t="n">
        <v>0.087229739110026</v>
      </c>
      <c r="S1192" s="19"/>
      <c r="T1192" s="19" t="n">
        <v>0.0650253629761836</v>
      </c>
      <c r="U1192" s="19" t="n">
        <v>0.0317931688573792</v>
      </c>
      <c r="V1192" s="19" t="n">
        <v>0.0815526468841726</v>
      </c>
      <c r="W1192" s="19" t="n">
        <v>0.0860431297483242</v>
      </c>
      <c r="X1192" s="19"/>
      <c r="Y1192" s="19" t="n">
        <v>0.0671690734720361</v>
      </c>
      <c r="Z1192" s="19" t="n">
        <v>0.0553021214031282</v>
      </c>
      <c r="AA1192" s="19" t="n">
        <v>0.0258228130620093</v>
      </c>
      <c r="AB1192" s="19" t="n">
        <v>0.0823021171244265</v>
      </c>
      <c r="AC1192" s="19" t="n">
        <v>0.0372528845578486</v>
      </c>
      <c r="AD1192" s="19" t="n">
        <v>0.0155077978583901</v>
      </c>
      <c r="AE1192" s="19"/>
      <c r="AF1192" s="19" t="n">
        <v>0.0399627445984073</v>
      </c>
      <c r="AG1192" s="19"/>
      <c r="AH1192" s="19" t="n">
        <v>0.0538660873717271</v>
      </c>
      <c r="AI1192" s="19"/>
      <c r="AJ1192" s="19" t="n">
        <v>0.0551388917804526</v>
      </c>
      <c r="AK1192" s="19" t="n">
        <v>0.0567110685552987</v>
      </c>
      <c r="AL1192" s="19" t="n">
        <v>0.0211554857841403</v>
      </c>
    </row>
    <row r="1193">
      <c r="B1193" t="s">
        <v>485</v>
      </c>
      <c r="C1193" s="19" t="n">
        <v>0.0501176903212335</v>
      </c>
      <c r="D1193" s="19" t="n">
        <v>0.0542119278556312</v>
      </c>
      <c r="E1193" s="19" t="n">
        <v>0.0441628144207894</v>
      </c>
      <c r="F1193" s="19"/>
      <c r="G1193" s="19" t="n">
        <v>0.03025916945305</v>
      </c>
      <c r="H1193" s="19" t="n">
        <v>0.11638201581235</v>
      </c>
      <c r="I1193" s="19" t="n">
        <v>0.0769167162872774</v>
      </c>
      <c r="J1193" s="19" t="n">
        <v>0.0433927637667604</v>
      </c>
      <c r="K1193" s="19" t="n">
        <v>0.0234702579661706</v>
      </c>
      <c r="L1193" s="19" t="n">
        <v>0.0190124260198576</v>
      </c>
      <c r="M1193" s="19"/>
      <c r="N1193" s="19" t="n">
        <v>0.0853263613453156</v>
      </c>
      <c r="O1193" s="19" t="n">
        <v>0.0325062011439394</v>
      </c>
      <c r="P1193" s="19" t="n">
        <v>0.0448629225609096</v>
      </c>
      <c r="Q1193" s="19" t="n">
        <v>0.0303094942369938</v>
      </c>
      <c r="R1193" s="19" t="n">
        <v>0.0916639555275534</v>
      </c>
      <c r="S1193" s="19"/>
      <c r="T1193" s="19" t="n">
        <v>0.0215807180722061</v>
      </c>
      <c r="U1193" s="19" t="n">
        <v>0.0425090872265869</v>
      </c>
      <c r="V1193" s="19" t="n">
        <v>0.0451474778467174</v>
      </c>
      <c r="W1193" s="19" t="n">
        <v>0.087421275733524</v>
      </c>
      <c r="X1193" s="19"/>
      <c r="Y1193" s="19" t="n">
        <v>0.0675226854144371</v>
      </c>
      <c r="Z1193" s="19" t="n">
        <v>0.0591181520298877</v>
      </c>
      <c r="AA1193" s="19" t="n">
        <v>0.0253234865565901</v>
      </c>
      <c r="AB1193" s="19" t="n">
        <v>0.0305131539575703</v>
      </c>
      <c r="AC1193" s="19" t="n">
        <v>0.0331703639686001</v>
      </c>
      <c r="AD1193" s="19" t="n">
        <v>0.116060111517548</v>
      </c>
      <c r="AE1193" s="19"/>
      <c r="AF1193" s="19" t="n">
        <v>0.0463585991368308</v>
      </c>
      <c r="AG1193" s="19"/>
      <c r="AH1193" s="19" t="n">
        <v>0.0519746317262669</v>
      </c>
      <c r="AI1193" s="19"/>
      <c r="AJ1193" s="19" t="n">
        <v>0.0282684457137338</v>
      </c>
      <c r="AK1193" s="19" t="n">
        <v>0.0618572582867502</v>
      </c>
      <c r="AL1193" s="19" t="n">
        <v>0.0507623351872772</v>
      </c>
    </row>
    <row r="1194">
      <c r="B1194" t="s">
        <v>486</v>
      </c>
      <c r="C1194" s="19" t="n">
        <v>0.0462834257245733</v>
      </c>
      <c r="D1194" s="19" t="n">
        <v>0.0403160515176509</v>
      </c>
      <c r="E1194" s="19" t="n">
        <v>0.0523484283831254</v>
      </c>
      <c r="F1194" s="19"/>
      <c r="G1194" s="19" t="n">
        <v>0.119550367540817</v>
      </c>
      <c r="H1194" s="19" t="n">
        <v>0.0661502158317512</v>
      </c>
      <c r="I1194" s="19" t="n">
        <v>0.0477960631508789</v>
      </c>
      <c r="J1194" s="19" t="n">
        <v>0.0334127376945306</v>
      </c>
      <c r="K1194" s="19" t="n">
        <v>0.0127813183298739</v>
      </c>
      <c r="L1194" s="19" t="n">
        <v>0.0337012755982032</v>
      </c>
      <c r="M1194" s="19"/>
      <c r="N1194" s="19" t="n">
        <v>0.0130717125772789</v>
      </c>
      <c r="O1194" s="19" t="n">
        <v>0.0535696961579696</v>
      </c>
      <c r="P1194" s="19" t="n">
        <v>0.0337918705312881</v>
      </c>
      <c r="Q1194" s="19" t="n">
        <v>0.062339322415205</v>
      </c>
      <c r="R1194" s="19" t="n">
        <v>0.0530662271284932</v>
      </c>
      <c r="S1194" s="19"/>
      <c r="T1194" s="19" t="n">
        <v>0.0610081348422997</v>
      </c>
      <c r="U1194" s="19" t="n">
        <v>0.0262774736965354</v>
      </c>
      <c r="V1194" s="19" t="n">
        <v>0.0543073642690882</v>
      </c>
      <c r="W1194" s="19" t="n">
        <v>0.06834573987156</v>
      </c>
      <c r="X1194" s="19"/>
      <c r="Y1194" s="19" t="n">
        <v>0.0663298403750513</v>
      </c>
      <c r="Z1194" s="19" t="n">
        <v>0.0143678573773089</v>
      </c>
      <c r="AA1194" s="19" t="n">
        <v>0.0299916056458223</v>
      </c>
      <c r="AB1194" s="19" t="n">
        <v>0.0233450120610066</v>
      </c>
      <c r="AC1194" s="19" t="n">
        <v>0.0828916199928374</v>
      </c>
      <c r="AD1194" s="19" t="n">
        <v>0</v>
      </c>
      <c r="AE1194" s="19"/>
      <c r="AF1194" s="19" t="n">
        <v>0.0293158227781464</v>
      </c>
      <c r="AG1194" s="19"/>
      <c r="AH1194" s="19" t="n">
        <v>0.0455874442928789</v>
      </c>
      <c r="AI1194" s="19"/>
      <c r="AJ1194" s="19" t="n">
        <v>0.0539061051430037</v>
      </c>
      <c r="AK1194" s="19" t="n">
        <v>0.0414017299933945</v>
      </c>
      <c r="AL1194" s="19" t="n">
        <v>0.0505026791423987</v>
      </c>
    </row>
    <row r="1195">
      <c r="B1195" t="s">
        <v>487</v>
      </c>
      <c r="C1195" s="19" t="n">
        <v>0.0425605971593437</v>
      </c>
      <c r="D1195" s="19" t="n">
        <v>0.0555340257159308</v>
      </c>
      <c r="E1195" s="19" t="n">
        <v>0.0296546421808251</v>
      </c>
      <c r="F1195" s="19"/>
      <c r="G1195" s="19" t="n">
        <v>0.0646154144089058</v>
      </c>
      <c r="H1195" s="19" t="n">
        <v>0.0807522295536933</v>
      </c>
      <c r="I1195" s="19" t="n">
        <v>0.0512644264463591</v>
      </c>
      <c r="J1195" s="19" t="n">
        <v>0.0447986523081866</v>
      </c>
      <c r="K1195" s="19" t="n">
        <v>0.00805385295842081</v>
      </c>
      <c r="L1195" s="19" t="n">
        <v>0.0244421196962958</v>
      </c>
      <c r="M1195" s="19"/>
      <c r="N1195" s="19" t="n">
        <v>0.0203166098032171</v>
      </c>
      <c r="O1195" s="19" t="n">
        <v>0.0470848130853369</v>
      </c>
      <c r="P1195" s="19" t="n">
        <v>0.0261015005225293</v>
      </c>
      <c r="Q1195" s="19" t="n">
        <v>0.0498072898075015</v>
      </c>
      <c r="R1195" s="19" t="n">
        <v>0.0639390191169383</v>
      </c>
      <c r="S1195" s="19"/>
      <c r="T1195" s="19" t="n">
        <v>0</v>
      </c>
      <c r="U1195" s="19" t="n">
        <v>0.0383592518358468</v>
      </c>
      <c r="V1195" s="19" t="n">
        <v>0.0771989077499558</v>
      </c>
      <c r="W1195" s="19" t="n">
        <v>0.0744526453366209</v>
      </c>
      <c r="X1195" s="19"/>
      <c r="Y1195" s="19" t="n">
        <v>0.0725817571240479</v>
      </c>
      <c r="Z1195" s="19" t="n">
        <v>0</v>
      </c>
      <c r="AA1195" s="19" t="n">
        <v>0.0221243259397084</v>
      </c>
      <c r="AB1195" s="19" t="n">
        <v>0.0228743759781291</v>
      </c>
      <c r="AC1195" s="19" t="n">
        <v>0.0251730046762824</v>
      </c>
      <c r="AD1195" s="19" t="n">
        <v>0</v>
      </c>
      <c r="AE1195" s="19"/>
      <c r="AF1195" s="19" t="n">
        <v>0.0469022124354163</v>
      </c>
      <c r="AG1195" s="19"/>
      <c r="AH1195" s="19" t="n">
        <v>0.0430376017475986</v>
      </c>
      <c r="AI1195" s="19"/>
      <c r="AJ1195" s="19" t="n">
        <v>0.0174505575423045</v>
      </c>
      <c r="AK1195" s="19" t="n">
        <v>0.0574202372212703</v>
      </c>
      <c r="AL1195" s="19" t="n">
        <v>0.0355666960191767</v>
      </c>
    </row>
    <row r="1196">
      <c r="B1196" t="s">
        <v>488</v>
      </c>
      <c r="C1196" s="19" t="n">
        <v>0.0386179088296858</v>
      </c>
      <c r="D1196" s="19" t="n">
        <v>0.0404393997529675</v>
      </c>
      <c r="E1196" s="19" t="n">
        <v>0.0368696614385574</v>
      </c>
      <c r="F1196" s="19"/>
      <c r="G1196" s="19" t="n">
        <v>0.0950509883074145</v>
      </c>
      <c r="H1196" s="19" t="n">
        <v>0.0378238468612847</v>
      </c>
      <c r="I1196" s="19" t="n">
        <v>0.0685855540845413</v>
      </c>
      <c r="J1196" s="19" t="n">
        <v>0.0166017519453935</v>
      </c>
      <c r="K1196" s="19" t="n">
        <v>0.0156239431451012</v>
      </c>
      <c r="L1196" s="19" t="n">
        <v>0.026557709883578</v>
      </c>
      <c r="M1196" s="19"/>
      <c r="N1196" s="19" t="n">
        <v>0.0597722625304394</v>
      </c>
      <c r="O1196" s="19" t="n">
        <v>0.0292649206059425</v>
      </c>
      <c r="P1196" s="19" t="n">
        <v>0.0335664921836729</v>
      </c>
      <c r="Q1196" s="19" t="n">
        <v>0.0343326198079793</v>
      </c>
      <c r="R1196" s="19" t="n">
        <v>0.0564848715506328</v>
      </c>
      <c r="S1196" s="19"/>
      <c r="T1196" s="19" t="n">
        <v>0.0476907468136161</v>
      </c>
      <c r="U1196" s="19" t="n">
        <v>0.0196498689938002</v>
      </c>
      <c r="V1196" s="19" t="n">
        <v>0.0582804649199188</v>
      </c>
      <c r="W1196" s="19" t="n">
        <v>0.0602119132091222</v>
      </c>
      <c r="X1196" s="19"/>
      <c r="Y1196" s="19" t="n">
        <v>0.0326547817369693</v>
      </c>
      <c r="Z1196" s="19" t="n">
        <v>0.0873584799290162</v>
      </c>
      <c r="AA1196" s="19" t="n">
        <v>0.025556466761686</v>
      </c>
      <c r="AB1196" s="19" t="n">
        <v>0.0557782192306388</v>
      </c>
      <c r="AC1196" s="19" t="n">
        <v>0.0846293356454602</v>
      </c>
      <c r="AD1196" s="19" t="n">
        <v>0</v>
      </c>
      <c r="AE1196" s="19"/>
      <c r="AF1196" s="19" t="n">
        <v>0.0244742146857527</v>
      </c>
      <c r="AG1196" s="19"/>
      <c r="AH1196" s="19" t="n">
        <v>0.03738284213578</v>
      </c>
      <c r="AI1196" s="19"/>
      <c r="AJ1196" s="19" t="n">
        <v>0.031314100118755</v>
      </c>
      <c r="AK1196" s="19" t="n">
        <v>0.0356934409886825</v>
      </c>
      <c r="AL1196" s="19" t="n">
        <v>0.0775554287267709</v>
      </c>
    </row>
    <row r="1197">
      <c r="B1197" t="s">
        <v>489</v>
      </c>
      <c r="C1197" s="19" t="n">
        <v>0.0323470893615253</v>
      </c>
      <c r="D1197" s="19" t="n">
        <v>0.0323696174290076</v>
      </c>
      <c r="E1197" s="19" t="n">
        <v>0.0323877274247779</v>
      </c>
      <c r="F1197" s="19"/>
      <c r="G1197" s="19" t="n">
        <v>0.0244560496198391</v>
      </c>
      <c r="H1197" s="19" t="n">
        <v>0.0430381323427833</v>
      </c>
      <c r="I1197" s="19" t="n">
        <v>0.0569914088020796</v>
      </c>
      <c r="J1197" s="19" t="n">
        <v>0.010647301830007</v>
      </c>
      <c r="K1197" s="19" t="n">
        <v>0.0319602859301915</v>
      </c>
      <c r="L1197" s="19" t="n">
        <v>0.0268467341718353</v>
      </c>
      <c r="M1197" s="19"/>
      <c r="N1197" s="19" t="n">
        <v>0.0736353321521432</v>
      </c>
      <c r="O1197" s="19" t="n">
        <v>0.0269527531217575</v>
      </c>
      <c r="P1197" s="19" t="n">
        <v>0.0209766008686055</v>
      </c>
      <c r="Q1197" s="19" t="n">
        <v>0.0324274590920241</v>
      </c>
      <c r="R1197" s="19" t="n">
        <v>0.0385547636124941</v>
      </c>
      <c r="S1197" s="19"/>
      <c r="T1197" s="19" t="n">
        <v>0</v>
      </c>
      <c r="U1197" s="19" t="n">
        <v>0.0177698692896688</v>
      </c>
      <c r="V1197" s="19" t="n">
        <v>0.0518654107287378</v>
      </c>
      <c r="W1197" s="19" t="n">
        <v>0.0407751410033251</v>
      </c>
      <c r="X1197" s="19"/>
      <c r="Y1197" s="19" t="n">
        <v>0.0351250506754643</v>
      </c>
      <c r="Z1197" s="19" t="n">
        <v>0.00814590026455309</v>
      </c>
      <c r="AA1197" s="19" t="n">
        <v>0.0294339036887685</v>
      </c>
      <c r="AB1197" s="19" t="n">
        <v>0.0437488341329573</v>
      </c>
      <c r="AC1197" s="19" t="n">
        <v>0.0208699114178933</v>
      </c>
      <c r="AD1197" s="19" t="n">
        <v>0.0597063295037927</v>
      </c>
      <c r="AE1197" s="19"/>
      <c r="AF1197" s="19" t="n">
        <v>0.0281120606381511</v>
      </c>
      <c r="AG1197" s="19"/>
      <c r="AH1197" s="19" t="n">
        <v>0.0323366074927784</v>
      </c>
      <c r="AI1197" s="19"/>
      <c r="AJ1197" s="19" t="n">
        <v>0.0406201285167514</v>
      </c>
      <c r="AK1197" s="19" t="n">
        <v>0.0284351089840745</v>
      </c>
      <c r="AL1197" s="19" t="n">
        <v>0.0290888679329092</v>
      </c>
    </row>
    <row r="1198">
      <c r="B1198" t="s">
        <v>490</v>
      </c>
      <c r="C1198" s="19" t="n">
        <v>0.0253903991135579</v>
      </c>
      <c r="D1198" s="19" t="n">
        <v>0.0290430348868262</v>
      </c>
      <c r="E1198" s="19" t="n">
        <v>0.0217829534158807</v>
      </c>
      <c r="F1198" s="19"/>
      <c r="G1198" s="19" t="n">
        <v>0</v>
      </c>
      <c r="H1198" s="19" t="n">
        <v>0.0118269755775262</v>
      </c>
      <c r="I1198" s="19" t="n">
        <v>0.0585660484810606</v>
      </c>
      <c r="J1198" s="19" t="n">
        <v>0.0637252398242341</v>
      </c>
      <c r="K1198" s="19" t="n">
        <v>0</v>
      </c>
      <c r="L1198" s="19" t="n">
        <v>0.0141260470165033</v>
      </c>
      <c r="M1198" s="19"/>
      <c r="N1198" s="19" t="n">
        <v>0.0212087060858603</v>
      </c>
      <c r="O1198" s="19" t="n">
        <v>0.0412263159234032</v>
      </c>
      <c r="P1198" s="19" t="n">
        <v>0.0151897401988549</v>
      </c>
      <c r="Q1198" s="19" t="n">
        <v>0.0157843086915995</v>
      </c>
      <c r="R1198" s="19" t="n">
        <v>0.025938709666</v>
      </c>
      <c r="S1198" s="19"/>
      <c r="T1198" s="19" t="n">
        <v>0.00798093748095448</v>
      </c>
      <c r="U1198" s="19" t="n">
        <v>0.00598997347132414</v>
      </c>
      <c r="V1198" s="19" t="n">
        <v>0.0282917288195133</v>
      </c>
      <c r="W1198" s="19" t="n">
        <v>0.0695824046407311</v>
      </c>
      <c r="X1198" s="19"/>
      <c r="Y1198" s="19" t="n">
        <v>0.0490626709998105</v>
      </c>
      <c r="Z1198" s="19" t="n">
        <v>0.0175616320447925</v>
      </c>
      <c r="AA1198" s="19" t="n">
        <v>0.00803945883847102</v>
      </c>
      <c r="AB1198" s="19" t="n">
        <v>0</v>
      </c>
      <c r="AC1198" s="19" t="n">
        <v>0</v>
      </c>
      <c r="AD1198" s="19" t="n">
        <v>0</v>
      </c>
      <c r="AE1198" s="19"/>
      <c r="AF1198" s="19" t="n">
        <v>0.0271987567355402</v>
      </c>
      <c r="AG1198" s="19"/>
      <c r="AH1198" s="19" t="n">
        <v>0.0268024517632919</v>
      </c>
      <c r="AI1198" s="19"/>
      <c r="AJ1198" s="19" t="n">
        <v>0.00356775328995473</v>
      </c>
      <c r="AK1198" s="19" t="n">
        <v>0.0417203744971283</v>
      </c>
      <c r="AL1198" s="19" t="n">
        <v>0</v>
      </c>
    </row>
    <row r="1199">
      <c r="B1199" t="s">
        <v>491</v>
      </c>
      <c r="C1199" s="19" t="n">
        <v>0.0186425849020284</v>
      </c>
      <c r="D1199" s="19" t="n">
        <v>0.0228627166125268</v>
      </c>
      <c r="E1199" s="19" t="n">
        <v>0.0144537751433698</v>
      </c>
      <c r="F1199" s="19"/>
      <c r="G1199" s="19" t="n">
        <v>0.0238338356121513</v>
      </c>
      <c r="H1199" s="19" t="n">
        <v>0.0401866345787063</v>
      </c>
      <c r="I1199" s="19" t="n">
        <v>0.0369520665386776</v>
      </c>
      <c r="J1199" s="19" t="n">
        <v>0.0226323011809478</v>
      </c>
      <c r="K1199" s="19" t="n">
        <v>0</v>
      </c>
      <c r="L1199" s="19" t="n">
        <v>0</v>
      </c>
      <c r="M1199" s="19"/>
      <c r="N1199" s="19" t="n">
        <v>0.0203166098032171</v>
      </c>
      <c r="O1199" s="19" t="n">
        <v>0.028542734356256</v>
      </c>
      <c r="P1199" s="19" t="n">
        <v>0.0109582373661838</v>
      </c>
      <c r="Q1199" s="19" t="n">
        <v>0.00394714828746928</v>
      </c>
      <c r="R1199" s="19" t="n">
        <v>0.0278966833952029</v>
      </c>
      <c r="S1199" s="19"/>
      <c r="T1199" s="19" t="n">
        <v>0</v>
      </c>
      <c r="U1199" s="19" t="n">
        <v>0</v>
      </c>
      <c r="V1199" s="19" t="n">
        <v>0.0331564482399552</v>
      </c>
      <c r="W1199" s="19" t="n">
        <v>0.0516709285410586</v>
      </c>
      <c r="X1199" s="19"/>
      <c r="Y1199" s="19" t="n">
        <v>0.0418129954358536</v>
      </c>
      <c r="Z1199" s="19" t="n">
        <v>0</v>
      </c>
      <c r="AA1199" s="19" t="n">
        <v>0</v>
      </c>
      <c r="AB1199" s="19" t="n">
        <v>0</v>
      </c>
      <c r="AC1199" s="19" t="n">
        <v>0</v>
      </c>
      <c r="AD1199" s="19" t="n">
        <v>0</v>
      </c>
      <c r="AE1199" s="19"/>
      <c r="AF1199" s="19" t="n">
        <v>0.0153110482248629</v>
      </c>
      <c r="AG1199" s="19"/>
      <c r="AH1199" s="19" t="n">
        <v>0.0196793670058097</v>
      </c>
      <c r="AI1199" s="19"/>
      <c r="AJ1199" s="19" t="n">
        <v>0.00362639762518772</v>
      </c>
      <c r="AK1199" s="19" t="n">
        <v>0.0300864498189045</v>
      </c>
      <c r="AL1199" s="19" t="n">
        <v>0</v>
      </c>
    </row>
    <row r="1200">
      <c r="B1200" t="s">
        <v>492</v>
      </c>
      <c r="C1200" s="19" t="n">
        <v>0.00411689897558751</v>
      </c>
      <c r="D1200" s="19" t="n">
        <v>0.0052144160541877</v>
      </c>
      <c r="E1200" s="19" t="n">
        <v>0.00302609879497572</v>
      </c>
      <c r="F1200" s="19"/>
      <c r="G1200" s="19" t="n">
        <v>0</v>
      </c>
      <c r="H1200" s="19" t="n">
        <v>0</v>
      </c>
      <c r="I1200" s="19" t="n">
        <v>0.0168514904602061</v>
      </c>
      <c r="J1200" s="19" t="n">
        <v>0.00256468368066723</v>
      </c>
      <c r="K1200" s="19" t="n">
        <v>0.00232579725174228</v>
      </c>
      <c r="L1200" s="19" t="n">
        <v>0.00227912352748139</v>
      </c>
      <c r="M1200" s="19"/>
      <c r="N1200" s="19" t="n">
        <v>0</v>
      </c>
      <c r="O1200" s="19" t="n">
        <v>0</v>
      </c>
      <c r="P1200" s="19" t="n">
        <v>0</v>
      </c>
      <c r="Q1200" s="19" t="n">
        <v>0.011114881371213</v>
      </c>
      <c r="R1200" s="19" t="n">
        <v>0.0124255985419208</v>
      </c>
      <c r="S1200" s="19"/>
      <c r="T1200" s="19" t="n">
        <v>0</v>
      </c>
      <c r="U1200" s="19" t="n">
        <v>0.00377775868110942</v>
      </c>
      <c r="V1200" s="19" t="n">
        <v>0.00615207498585377</v>
      </c>
      <c r="W1200" s="19" t="n">
        <v>0.00619993587441976</v>
      </c>
      <c r="X1200" s="19"/>
      <c r="Y1200" s="19" t="n">
        <v>0.00671720953708988</v>
      </c>
      <c r="Z1200" s="19" t="n">
        <v>0.00821790779325374</v>
      </c>
      <c r="AA1200" s="19" t="n">
        <v>0.0019365158622923</v>
      </c>
      <c r="AB1200" s="19" t="n">
        <v>0</v>
      </c>
      <c r="AC1200" s="19" t="n">
        <v>0</v>
      </c>
      <c r="AD1200" s="19" t="n">
        <v>0</v>
      </c>
      <c r="AE1200" s="19"/>
      <c r="AF1200" s="19" t="n">
        <v>0.00537893060508564</v>
      </c>
      <c r="AG1200" s="19"/>
      <c r="AH1200" s="19" t="n">
        <v>0.00434585473485564</v>
      </c>
      <c r="AI1200" s="19"/>
      <c r="AJ1200" s="19" t="n">
        <v>0.0058825633225493</v>
      </c>
      <c r="AK1200" s="19" t="n">
        <v>0.00252302395666426</v>
      </c>
      <c r="AL1200" s="19" t="n">
        <v>0.00771258728756883</v>
      </c>
    </row>
    <row r="1201">
      <c r="B1201" t="s">
        <v>77</v>
      </c>
      <c r="C1201" s="19" t="n">
        <v>0.014218401439316</v>
      </c>
      <c r="D1201" s="19" t="n">
        <v>0.0151532133779152</v>
      </c>
      <c r="E1201" s="19" t="n">
        <v>0.0133102372769195</v>
      </c>
      <c r="F1201" s="19"/>
      <c r="G1201" s="19" t="n">
        <v>0</v>
      </c>
      <c r="H1201" s="19" t="n">
        <v>0.0118269755775262</v>
      </c>
      <c r="I1201" s="19" t="n">
        <v>0.00874149916276599</v>
      </c>
      <c r="J1201" s="19" t="n">
        <v>0</v>
      </c>
      <c r="K1201" s="19" t="n">
        <v>0.0329366465056166</v>
      </c>
      <c r="L1201" s="19" t="n">
        <v>0.0220587593626824</v>
      </c>
      <c r="M1201" s="19"/>
      <c r="N1201" s="19" t="n">
        <v>0</v>
      </c>
      <c r="O1201" s="19" t="n">
        <v>0.0156064632049127</v>
      </c>
      <c r="P1201" s="19" t="n">
        <v>0.022566438825247</v>
      </c>
      <c r="Q1201" s="19" t="n">
        <v>0.0105560646650136</v>
      </c>
      <c r="R1201" s="19" t="n">
        <v>0.00978194566444341</v>
      </c>
      <c r="S1201" s="19"/>
      <c r="T1201" s="19" t="n">
        <v>0.0315588096767152</v>
      </c>
      <c r="U1201" s="19" t="n">
        <v>0.0097405852942139</v>
      </c>
      <c r="V1201" s="19" t="n">
        <v>0.0142179928471537</v>
      </c>
      <c r="W1201" s="19" t="n">
        <v>0.00657172983443711</v>
      </c>
      <c r="X1201" s="19"/>
      <c r="Y1201" s="19" t="n">
        <v>0.00625569788926012</v>
      </c>
      <c r="Z1201" s="19" t="n">
        <v>0.00401557089338012</v>
      </c>
      <c r="AA1201" s="19" t="n">
        <v>0.028128749947031</v>
      </c>
      <c r="AB1201" s="19" t="n">
        <v>0.0180675356477779</v>
      </c>
      <c r="AC1201" s="19" t="n">
        <v>0</v>
      </c>
      <c r="AD1201" s="19" t="n">
        <v>0.0376100431091328</v>
      </c>
      <c r="AE1201" s="19"/>
      <c r="AF1201" s="19" t="n">
        <v>0.00427178622849738</v>
      </c>
      <c r="AG1201" s="19"/>
      <c r="AH1201" s="19" t="n">
        <v>0.00929592974994237</v>
      </c>
      <c r="AI1201" s="19"/>
      <c r="AJ1201" s="19" t="n">
        <v>0.0173798720882038</v>
      </c>
      <c r="AK1201" s="19" t="n">
        <v>0.0135171888463334</v>
      </c>
      <c r="AL1201" s="19" t="n">
        <v>0.0084857463208405</v>
      </c>
    </row>
    <row r="1202">
      <c r="B1202" t="s">
        <v>87</v>
      </c>
      <c r="C1202" s="19" t="n">
        <v>0.0608389591272144</v>
      </c>
      <c r="D1202" s="19" t="n">
        <v>0.0630446679392721</v>
      </c>
      <c r="E1202" s="19" t="n">
        <v>0.0587494407762656</v>
      </c>
      <c r="F1202" s="19"/>
      <c r="G1202" s="19" t="n">
        <v>0.0571728507208722</v>
      </c>
      <c r="H1202" s="19" t="n">
        <v>0.0199532352104101</v>
      </c>
      <c r="I1202" s="19" t="n">
        <v>0.0341185334072228</v>
      </c>
      <c r="J1202" s="19" t="n">
        <v>0.0369551082064987</v>
      </c>
      <c r="K1202" s="19" t="n">
        <v>0.108300492784972</v>
      </c>
      <c r="L1202" s="19" t="n">
        <v>0.091014977002796</v>
      </c>
      <c r="M1202" s="19"/>
      <c r="N1202" s="19" t="n">
        <v>0.0756813279334051</v>
      </c>
      <c r="O1202" s="19" t="n">
        <v>0.0737093251500379</v>
      </c>
      <c r="P1202" s="19" t="n">
        <v>0.082801027349396</v>
      </c>
      <c r="Q1202" s="19" t="n">
        <v>0.0390036726381208</v>
      </c>
      <c r="R1202" s="19" t="n">
        <v>0.0197032424437095</v>
      </c>
      <c r="S1202" s="19"/>
      <c r="T1202" s="19" t="n">
        <v>0.0799766473233544</v>
      </c>
      <c r="U1202" s="19" t="n">
        <v>0.0631103590488469</v>
      </c>
      <c r="V1202" s="19" t="n">
        <v>0.0622001140089938</v>
      </c>
      <c r="W1202" s="19" t="n">
        <v>0.0129304835018353</v>
      </c>
      <c r="X1202" s="19"/>
      <c r="Y1202" s="19" t="n">
        <v>0.0286057062107278</v>
      </c>
      <c r="Z1202" s="19" t="n">
        <v>0.0502561835228287</v>
      </c>
      <c r="AA1202" s="19" t="n">
        <v>0.0989843502470319</v>
      </c>
      <c r="AB1202" s="19" t="n">
        <v>0.0875057807338406</v>
      </c>
      <c r="AC1202" s="19" t="n">
        <v>0.101389802164139</v>
      </c>
      <c r="AD1202" s="19" t="n">
        <v>0.0393544846061498</v>
      </c>
      <c r="AE1202" s="19"/>
      <c r="AF1202" s="19" t="n">
        <v>0.0684439570077854</v>
      </c>
      <c r="AG1202" s="19"/>
      <c r="AH1202" s="19" t="n">
        <v>0.0507100124302566</v>
      </c>
      <c r="AI1202" s="19"/>
      <c r="AJ1202" s="19" t="n">
        <v>0.0725876537424162</v>
      </c>
      <c r="AK1202" s="19" t="n">
        <v>0.0570564944467846</v>
      </c>
      <c r="AL1202" s="19" t="n">
        <v>0.0461875711449384</v>
      </c>
    </row>
    <row r="1203">
      <c r="C1203" s="19"/>
      <c r="D1203" s="19"/>
      <c r="E1203" s="19"/>
      <c r="F1203" s="19"/>
      <c r="G1203" s="19"/>
      <c r="H1203" s="19"/>
      <c r="I1203" s="19"/>
      <c r="J1203" s="19"/>
      <c r="K1203" s="19"/>
      <c r="L1203" s="19"/>
      <c r="M1203" s="19"/>
      <c r="N1203" s="19"/>
      <c r="O1203" s="19"/>
      <c r="P1203" s="19"/>
      <c r="Q1203" s="19"/>
      <c r="R1203" s="19"/>
      <c r="S1203" s="19"/>
      <c r="T1203" s="19"/>
      <c r="U1203" s="19"/>
      <c r="V1203" s="19"/>
      <c r="W1203" s="19"/>
      <c r="X1203" s="19"/>
      <c r="Y1203" s="19"/>
      <c r="Z1203" s="19"/>
      <c r="AA1203" s="19"/>
      <c r="AB1203" s="19"/>
      <c r="AC1203" s="19"/>
      <c r="AD1203" s="19"/>
      <c r="AE1203" s="19"/>
      <c r="AF1203" s="19"/>
      <c r="AG1203" s="19"/>
      <c r="AH1203" s="19"/>
      <c r="AI1203" s="19"/>
      <c r="AJ1203" s="19"/>
      <c r="AK1203" s="19"/>
      <c r="AL1203" s="19"/>
    </row>
    <row r="1204">
      <c r="B1204" s="7" t="s">
        <v>495</v>
      </c>
      <c r="C1204" s="19"/>
      <c r="D1204" s="19"/>
      <c r="E1204" s="19"/>
      <c r="F1204" s="19"/>
      <c r="G1204" s="19"/>
      <c r="H1204" s="19"/>
      <c r="I1204" s="19"/>
      <c r="J1204" s="19"/>
      <c r="K1204" s="19"/>
      <c r="L1204" s="19"/>
      <c r="M1204" s="19"/>
      <c r="N1204" s="19"/>
      <c r="O1204" s="19"/>
      <c r="P1204" s="19"/>
      <c r="Q1204" s="19"/>
      <c r="R1204" s="19"/>
      <c r="S1204" s="19"/>
      <c r="T1204" s="19"/>
      <c r="U1204" s="19"/>
      <c r="V1204" s="19"/>
      <c r="W1204" s="19"/>
      <c r="X1204" s="19"/>
      <c r="Y1204" s="19"/>
      <c r="Z1204" s="19"/>
      <c r="AA1204" s="19"/>
      <c r="AB1204" s="19"/>
      <c r="AC1204" s="19"/>
      <c r="AD1204" s="19"/>
      <c r="AE1204" s="19"/>
      <c r="AF1204" s="19"/>
      <c r="AG1204" s="19"/>
      <c r="AH1204" s="19"/>
      <c r="AI1204" s="19"/>
      <c r="AJ1204" s="19"/>
      <c r="AK1204" s="19"/>
      <c r="AL1204" s="19"/>
    </row>
    <row r="1205">
      <c r="B1205" s="26" t="s">
        <v>60</v>
      </c>
      <c r="C1205" s="19"/>
      <c r="D1205" s="19"/>
      <c r="E1205" s="19"/>
      <c r="F1205" s="19"/>
      <c r="G1205" s="19"/>
      <c r="H1205" s="19"/>
      <c r="I1205" s="19"/>
      <c r="J1205" s="19"/>
      <c r="K1205" s="19"/>
      <c r="L1205" s="19"/>
      <c r="M1205" s="19"/>
      <c r="N1205" s="19"/>
      <c r="O1205" s="19"/>
      <c r="P1205" s="19"/>
      <c r="Q1205" s="19"/>
      <c r="R1205" s="19"/>
      <c r="S1205" s="19"/>
      <c r="T1205" s="19"/>
      <c r="U1205" s="19"/>
      <c r="V1205" s="19"/>
      <c r="W1205" s="19"/>
      <c r="X1205" s="19"/>
      <c r="Y1205" s="19"/>
      <c r="Z1205" s="19"/>
      <c r="AA1205" s="19"/>
      <c r="AB1205" s="19"/>
      <c r="AC1205" s="19"/>
      <c r="AD1205" s="19"/>
      <c r="AE1205" s="19"/>
      <c r="AF1205" s="19"/>
      <c r="AG1205" s="19"/>
      <c r="AH1205" s="19"/>
      <c r="AI1205" s="19"/>
      <c r="AJ1205" s="19"/>
      <c r="AK1205" s="19"/>
      <c r="AL1205" s="19"/>
    </row>
    <row r="1206">
      <c r="B1206" t="s">
        <v>332</v>
      </c>
      <c r="C1206" s="19" t="n">
        <v>0.0902099287277575</v>
      </c>
      <c r="D1206" s="19" t="n">
        <v>0.130848966952371</v>
      </c>
      <c r="E1206" s="19" t="n">
        <v>0.0496980297368297</v>
      </c>
      <c r="F1206" s="19"/>
      <c r="G1206" s="19" t="n">
        <v>0.128636953586706</v>
      </c>
      <c r="H1206" s="19" t="n">
        <v>0.153356621271821</v>
      </c>
      <c r="I1206" s="19" t="n">
        <v>0.148446266886348</v>
      </c>
      <c r="J1206" s="19" t="n">
        <v>0.155699436255228</v>
      </c>
      <c r="K1206" s="19" t="n">
        <v>0.0025749507830536</v>
      </c>
      <c r="L1206" s="19" t="n">
        <v>0.00932850022852493</v>
      </c>
      <c r="M1206" s="19"/>
      <c r="N1206" s="19" t="n">
        <v>0.109218893943429</v>
      </c>
      <c r="O1206" s="19" t="n">
        <v>0.0965274220696592</v>
      </c>
      <c r="P1206" s="19" t="n">
        <v>0.0642454665493216</v>
      </c>
      <c r="Q1206" s="19" t="n">
        <v>0.0338062109698558</v>
      </c>
      <c r="R1206" s="19" t="n">
        <v>0.168715075815512</v>
      </c>
      <c r="S1206" s="19"/>
      <c r="T1206" s="19" t="n">
        <v>0.0182827524479374</v>
      </c>
      <c r="U1206" s="19" t="n">
        <v>0.0250434005374315</v>
      </c>
      <c r="V1206" s="19" t="n">
        <v>0.0516613935615327</v>
      </c>
      <c r="W1206" s="19" t="n">
        <v>0.274080567184776</v>
      </c>
      <c r="X1206" s="19"/>
      <c r="Y1206" s="19" t="n">
        <v>0.180850311250447</v>
      </c>
      <c r="Z1206" s="19" t="n">
        <v>0.0412044274886755</v>
      </c>
      <c r="AA1206" s="19" t="n">
        <v>0.00942796211375119</v>
      </c>
      <c r="AB1206" s="19" t="n">
        <v>0.00837665052739683</v>
      </c>
      <c r="AC1206" s="19" t="n">
        <v>0.0400696922717301</v>
      </c>
      <c r="AD1206" s="19" t="n">
        <v>0.0294325969039036</v>
      </c>
      <c r="AE1206" s="19"/>
      <c r="AF1206" s="19" t="n">
        <v>0.0957330873088307</v>
      </c>
      <c r="AG1206" s="19"/>
      <c r="AH1206" s="19" t="n">
        <v>0.0918690876601355</v>
      </c>
      <c r="AI1206" s="19"/>
      <c r="AJ1206" s="19" t="n">
        <v>0.0275464812468962</v>
      </c>
      <c r="AK1206" s="19" t="n">
        <v>0.13443414899115</v>
      </c>
      <c r="AL1206" s="19" t="n">
        <v>0.0323810655692966</v>
      </c>
    </row>
    <row r="1207">
      <c r="B1207" t="s">
        <v>333</v>
      </c>
      <c r="C1207" s="19" t="n">
        <v>0.156440720369874</v>
      </c>
      <c r="D1207" s="19" t="n">
        <v>0.190092419254486</v>
      </c>
      <c r="E1207" s="19" t="n">
        <v>0.121100388341448</v>
      </c>
      <c r="F1207" s="19"/>
      <c r="G1207" s="19" t="n">
        <v>0.310557016161885</v>
      </c>
      <c r="H1207" s="19" t="n">
        <v>0.325924332617185</v>
      </c>
      <c r="I1207" s="19" t="n">
        <v>0.20089592013144</v>
      </c>
      <c r="J1207" s="19" t="n">
        <v>0.110456840901709</v>
      </c>
      <c r="K1207" s="19" t="n">
        <v>0.0519366534582043</v>
      </c>
      <c r="L1207" s="19" t="n">
        <v>0.0534336601588215</v>
      </c>
      <c r="M1207" s="19"/>
      <c r="N1207" s="19" t="n">
        <v>0.163942959408143</v>
      </c>
      <c r="O1207" s="19" t="n">
        <v>0.132728807584233</v>
      </c>
      <c r="P1207" s="19" t="n">
        <v>0.0969090677283604</v>
      </c>
      <c r="Q1207" s="19" t="n">
        <v>0.166398082839102</v>
      </c>
      <c r="R1207" s="19" t="n">
        <v>0.275842848753186</v>
      </c>
      <c r="S1207" s="19"/>
      <c r="T1207" s="19" t="n">
        <v>0.0691320407556477</v>
      </c>
      <c r="U1207" s="19" t="n">
        <v>0.0956273320875212</v>
      </c>
      <c r="V1207" s="19" t="n">
        <v>0.17182000634408</v>
      </c>
      <c r="W1207" s="19" t="n">
        <v>0.313889036643334</v>
      </c>
      <c r="X1207" s="19"/>
      <c r="Y1207" s="19" t="n">
        <v>0.268255019689</v>
      </c>
      <c r="Z1207" s="19" t="n">
        <v>0.124212310777892</v>
      </c>
      <c r="AA1207" s="19" t="n">
        <v>0.0447496253846003</v>
      </c>
      <c r="AB1207" s="19" t="n">
        <v>0.0199092371792384</v>
      </c>
      <c r="AC1207" s="19" t="n">
        <v>0.238918613458327</v>
      </c>
      <c r="AD1207" s="19" t="n">
        <v>0</v>
      </c>
      <c r="AE1207" s="19"/>
      <c r="AF1207" s="19" t="n">
        <v>0.153165813114087</v>
      </c>
      <c r="AG1207" s="19"/>
      <c r="AH1207" s="19" t="n">
        <v>0.160329765531003</v>
      </c>
      <c r="AI1207" s="19"/>
      <c r="AJ1207" s="19" t="n">
        <v>0.106913387740696</v>
      </c>
      <c r="AK1207" s="19" t="n">
        <v>0.19085960631445</v>
      </c>
      <c r="AL1207" s="19" t="n">
        <v>0.11375720280542</v>
      </c>
    </row>
    <row r="1208">
      <c r="B1208" t="s">
        <v>494</v>
      </c>
      <c r="C1208" s="19" t="n">
        <v>0.141148332407507</v>
      </c>
      <c r="D1208" s="19" t="n">
        <v>0.151809924210375</v>
      </c>
      <c r="E1208" s="19" t="n">
        <v>0.130749608280256</v>
      </c>
      <c r="F1208" s="19"/>
      <c r="G1208" s="19" t="n">
        <v>0.192606557744799</v>
      </c>
      <c r="H1208" s="19" t="n">
        <v>0.142767028244889</v>
      </c>
      <c r="I1208" s="19" t="n">
        <v>0.169721052755808</v>
      </c>
      <c r="J1208" s="19" t="n">
        <v>0.124387421196147</v>
      </c>
      <c r="K1208" s="19" t="n">
        <v>0.141221643867053</v>
      </c>
      <c r="L1208" s="19" t="n">
        <v>0.111076891670246</v>
      </c>
      <c r="M1208" s="19"/>
      <c r="N1208" s="19" t="n">
        <v>0.157566517048909</v>
      </c>
      <c r="O1208" s="19" t="n">
        <v>0.129942755806298</v>
      </c>
      <c r="P1208" s="19" t="n">
        <v>0.137562354520094</v>
      </c>
      <c r="Q1208" s="19" t="n">
        <v>0.146500798084956</v>
      </c>
      <c r="R1208" s="19" t="n">
        <v>0.152301202520439</v>
      </c>
      <c r="S1208" s="19"/>
      <c r="T1208" s="19" t="n">
        <v>0.12977482286734</v>
      </c>
      <c r="U1208" s="19" t="n">
        <v>0.170878704960549</v>
      </c>
      <c r="V1208" s="19" t="n">
        <v>0.156233199504274</v>
      </c>
      <c r="W1208" s="19" t="n">
        <v>0.110051140060603</v>
      </c>
      <c r="X1208" s="19"/>
      <c r="Y1208" s="19" t="n">
        <v>0.155527563813041</v>
      </c>
      <c r="Z1208" s="19" t="n">
        <v>0.0695879668442528</v>
      </c>
      <c r="AA1208" s="19" t="n">
        <v>0.104507454168525</v>
      </c>
      <c r="AB1208" s="19" t="n">
        <v>0.196561417442075</v>
      </c>
      <c r="AC1208" s="19" t="n">
        <v>0.201576403799414</v>
      </c>
      <c r="AD1208" s="19" t="n">
        <v>0.11618095639526</v>
      </c>
      <c r="AE1208" s="19"/>
      <c r="AF1208" s="19" t="n">
        <v>0.146054753935073</v>
      </c>
      <c r="AG1208" s="19"/>
      <c r="AH1208" s="19" t="n">
        <v>0.145299381671259</v>
      </c>
      <c r="AI1208" s="19"/>
      <c r="AJ1208" s="19" t="n">
        <v>0.169142820014109</v>
      </c>
      <c r="AK1208" s="19" t="n">
        <v>0.122827566062313</v>
      </c>
      <c r="AL1208" s="19" t="n">
        <v>0.15886341956585</v>
      </c>
    </row>
    <row r="1209">
      <c r="B1209" t="s">
        <v>335</v>
      </c>
      <c r="C1209" s="19" t="n">
        <v>0.200033527029336</v>
      </c>
      <c r="D1209" s="19" t="n">
        <v>0.191924181612643</v>
      </c>
      <c r="E1209" s="19" t="n">
        <v>0.208543455106689</v>
      </c>
      <c r="F1209" s="19"/>
      <c r="G1209" s="19" t="n">
        <v>0.174725004287909</v>
      </c>
      <c r="H1209" s="19" t="n">
        <v>0.173540360868009</v>
      </c>
      <c r="I1209" s="19" t="n">
        <v>0.196508025458793</v>
      </c>
      <c r="J1209" s="19" t="n">
        <v>0.250077943542505</v>
      </c>
      <c r="K1209" s="19" t="n">
        <v>0.212665830441919</v>
      </c>
      <c r="L1209" s="19" t="n">
        <v>0.187956220915559</v>
      </c>
      <c r="M1209" s="19"/>
      <c r="N1209" s="19" t="n">
        <v>0.19754652652023</v>
      </c>
      <c r="O1209" s="19" t="n">
        <v>0.204017541354882</v>
      </c>
      <c r="P1209" s="19" t="n">
        <v>0.168606906053181</v>
      </c>
      <c r="Q1209" s="19" t="n">
        <v>0.256023723532053</v>
      </c>
      <c r="R1209" s="19" t="n">
        <v>0.185043439280897</v>
      </c>
      <c r="S1209" s="19"/>
      <c r="T1209" s="19" t="n">
        <v>0.28931756392357</v>
      </c>
      <c r="U1209" s="19" t="n">
        <v>0.214264386191238</v>
      </c>
      <c r="V1209" s="19" t="n">
        <v>0.241714808760724</v>
      </c>
      <c r="W1209" s="19" t="n">
        <v>0.126187065503789</v>
      </c>
      <c r="X1209" s="19"/>
      <c r="Y1209" s="19" t="n">
        <v>0.15810764923583</v>
      </c>
      <c r="Z1209" s="19" t="n">
        <v>0.24711712783339</v>
      </c>
      <c r="AA1209" s="19" t="n">
        <v>0.181253064758617</v>
      </c>
      <c r="AB1209" s="19" t="n">
        <v>0.332543315609748</v>
      </c>
      <c r="AC1209" s="19" t="n">
        <v>0.245407640331491</v>
      </c>
      <c r="AD1209" s="19" t="n">
        <v>0.33660295820825</v>
      </c>
      <c r="AE1209" s="19"/>
      <c r="AF1209" s="19" t="n">
        <v>0.20313027941629</v>
      </c>
      <c r="AG1209" s="19"/>
      <c r="AH1209" s="19" t="n">
        <v>0.205378460478168</v>
      </c>
      <c r="AI1209" s="19"/>
      <c r="AJ1209" s="19" t="n">
        <v>0.243137807404047</v>
      </c>
      <c r="AK1209" s="19" t="n">
        <v>0.171299787946038</v>
      </c>
      <c r="AL1209" s="19" t="n">
        <v>0.230275576466321</v>
      </c>
    </row>
    <row r="1210">
      <c r="B1210" t="s">
        <v>336</v>
      </c>
      <c r="C1210" s="19" t="n">
        <v>0.347044662416769</v>
      </c>
      <c r="D1210" s="19" t="n">
        <v>0.286529505289587</v>
      </c>
      <c r="E1210" s="19" t="n">
        <v>0.40831091374206</v>
      </c>
      <c r="F1210" s="19"/>
      <c r="G1210" s="19" t="n">
        <v>0.128181730329284</v>
      </c>
      <c r="H1210" s="19" t="n">
        <v>0.163222151867692</v>
      </c>
      <c r="I1210" s="19" t="n">
        <v>0.246410975789591</v>
      </c>
      <c r="J1210" s="19" t="n">
        <v>0.262925708118169</v>
      </c>
      <c r="K1210" s="19" t="n">
        <v>0.514194376065922</v>
      </c>
      <c r="L1210" s="19" t="n">
        <v>0.568619217975073</v>
      </c>
      <c r="M1210" s="19"/>
      <c r="N1210" s="19" t="n">
        <v>0.317520493911691</v>
      </c>
      <c r="O1210" s="19" t="n">
        <v>0.358357689358428</v>
      </c>
      <c r="P1210" s="19" t="n">
        <v>0.424265705174257</v>
      </c>
      <c r="Q1210" s="19" t="n">
        <v>0.369286292842906</v>
      </c>
      <c r="R1210" s="19" t="n">
        <v>0.199176525928432</v>
      </c>
      <c r="S1210" s="19"/>
      <c r="T1210" s="19" t="n">
        <v>0.365441035670585</v>
      </c>
      <c r="U1210" s="19" t="n">
        <v>0.444369525374093</v>
      </c>
      <c r="V1210" s="19" t="n">
        <v>0.323340159471344</v>
      </c>
      <c r="W1210" s="19" t="n">
        <v>0.149200918096884</v>
      </c>
      <c r="X1210" s="19"/>
      <c r="Y1210" s="19" t="n">
        <v>0.19182136503313</v>
      </c>
      <c r="Z1210" s="19" t="n">
        <v>0.494429512533503</v>
      </c>
      <c r="AA1210" s="19" t="n">
        <v>0.585706059017845</v>
      </c>
      <c r="AB1210" s="19" t="n">
        <v>0.349462950016881</v>
      </c>
      <c r="AC1210" s="19" t="n">
        <v>0.147238511645596</v>
      </c>
      <c r="AD1210" s="19" t="n">
        <v>0.358597798868178</v>
      </c>
      <c r="AE1210" s="19"/>
      <c r="AF1210" s="19" t="n">
        <v>0.339107079104333</v>
      </c>
      <c r="AG1210" s="19"/>
      <c r="AH1210" s="19" t="n">
        <v>0.333952739761748</v>
      </c>
      <c r="AI1210" s="19"/>
      <c r="AJ1210" s="19" t="n">
        <v>0.420960782328062</v>
      </c>
      <c r="AK1210" s="19" t="n">
        <v>0.298908707039494</v>
      </c>
      <c r="AL1210" s="19" t="n">
        <v>0.392474465398833</v>
      </c>
    </row>
    <row r="1211">
      <c r="B1211" t="s">
        <v>56</v>
      </c>
      <c r="C1211" s="19" t="n">
        <v>0.0651228290487571</v>
      </c>
      <c r="D1211" s="19" t="n">
        <v>0.0487950026805377</v>
      </c>
      <c r="E1211" s="19" t="n">
        <v>0.0815976047927176</v>
      </c>
      <c r="F1211" s="19"/>
      <c r="G1211" s="19" t="n">
        <v>0.0652927378894171</v>
      </c>
      <c r="H1211" s="19" t="n">
        <v>0.0411895051304034</v>
      </c>
      <c r="I1211" s="19" t="n">
        <v>0.0380177589780208</v>
      </c>
      <c r="J1211" s="19" t="n">
        <v>0.0964526499862417</v>
      </c>
      <c r="K1211" s="19" t="n">
        <v>0.077406545383848</v>
      </c>
      <c r="L1211" s="19" t="n">
        <v>0.0695855090517752</v>
      </c>
      <c r="M1211" s="19"/>
      <c r="N1211" s="19" t="n">
        <v>0.0542046091675971</v>
      </c>
      <c r="O1211" s="19" t="n">
        <v>0.0784257838265005</v>
      </c>
      <c r="P1211" s="19" t="n">
        <v>0.108410499974785</v>
      </c>
      <c r="Q1211" s="19" t="n">
        <v>0.0279848917311265</v>
      </c>
      <c r="R1211" s="19" t="n">
        <v>0.0189209077015323</v>
      </c>
      <c r="S1211" s="19"/>
      <c r="T1211" s="19" t="n">
        <v>0.12805178433492</v>
      </c>
      <c r="U1211" s="19" t="n">
        <v>0.0498166508491669</v>
      </c>
      <c r="V1211" s="19" t="n">
        <v>0.0552304323580451</v>
      </c>
      <c r="W1211" s="19" t="n">
        <v>0.0265912725106142</v>
      </c>
      <c r="X1211" s="19"/>
      <c r="Y1211" s="19" t="n">
        <v>0.0454380909785522</v>
      </c>
      <c r="Z1211" s="19" t="n">
        <v>0.0234486545222864</v>
      </c>
      <c r="AA1211" s="19" t="n">
        <v>0.0743558345566626</v>
      </c>
      <c r="AB1211" s="19" t="n">
        <v>0.0931464292246604</v>
      </c>
      <c r="AC1211" s="19" t="n">
        <v>0.126789138493443</v>
      </c>
      <c r="AD1211" s="19" t="n">
        <v>0.159185689624408</v>
      </c>
      <c r="AE1211" s="19"/>
      <c r="AF1211" s="19" t="n">
        <v>0.062808987121386</v>
      </c>
      <c r="AG1211" s="19"/>
      <c r="AH1211" s="19" t="n">
        <v>0.0631705648976858</v>
      </c>
      <c r="AI1211" s="19"/>
      <c r="AJ1211" s="19" t="n">
        <v>0.0322987212661898</v>
      </c>
      <c r="AK1211" s="19" t="n">
        <v>0.0816701836465542</v>
      </c>
      <c r="AL1211" s="19" t="n">
        <v>0.0722482701942788</v>
      </c>
    </row>
    <row r="1212">
      <c r="C1212" s="19"/>
      <c r="D1212" s="19"/>
      <c r="E1212" s="19"/>
      <c r="F1212" s="19"/>
      <c r="G1212" s="19"/>
      <c r="H1212" s="19"/>
      <c r="I1212" s="19"/>
      <c r="J1212" s="19"/>
      <c r="K1212" s="19"/>
      <c r="L1212" s="19"/>
      <c r="M1212" s="19"/>
      <c r="N1212" s="19"/>
      <c r="O1212" s="19"/>
      <c r="P1212" s="19"/>
      <c r="Q1212" s="19"/>
      <c r="R1212" s="19"/>
      <c r="S1212" s="19"/>
      <c r="T1212" s="19"/>
      <c r="U1212" s="19"/>
      <c r="V1212" s="19"/>
      <c r="W1212" s="19"/>
      <c r="X1212" s="19"/>
      <c r="Y1212" s="19"/>
      <c r="Z1212" s="19"/>
      <c r="AA1212" s="19"/>
      <c r="AB1212" s="19"/>
      <c r="AC1212" s="19"/>
      <c r="AD1212" s="19"/>
      <c r="AE1212" s="19"/>
      <c r="AF1212" s="19"/>
      <c r="AG1212" s="19"/>
      <c r="AH1212" s="19"/>
      <c r="AI1212" s="19"/>
      <c r="AJ1212" s="19"/>
      <c r="AK1212" s="19"/>
      <c r="AL1212" s="19"/>
    </row>
    <row r="1213">
      <c r="B1213" s="7" t="s">
        <v>507</v>
      </c>
      <c r="C1213" s="19"/>
      <c r="D1213" s="19"/>
      <c r="E1213" s="19"/>
      <c r="F1213" s="19"/>
      <c r="G1213" s="19"/>
      <c r="H1213" s="19"/>
      <c r="I1213" s="19"/>
      <c r="J1213" s="19"/>
      <c r="K1213" s="19"/>
      <c r="L1213" s="19"/>
      <c r="M1213" s="19"/>
      <c r="N1213" s="19"/>
      <c r="O1213" s="19"/>
      <c r="P1213" s="19"/>
      <c r="Q1213" s="19"/>
      <c r="R1213" s="19"/>
      <c r="S1213" s="19"/>
      <c r="T1213" s="19"/>
      <c r="U1213" s="19"/>
      <c r="V1213" s="19"/>
      <c r="W1213" s="19"/>
      <c r="X1213" s="19"/>
      <c r="Y1213" s="19"/>
      <c r="Z1213" s="19"/>
      <c r="AA1213" s="19"/>
      <c r="AB1213" s="19"/>
      <c r="AC1213" s="19"/>
      <c r="AD1213" s="19"/>
      <c r="AE1213" s="19"/>
      <c r="AF1213" s="19"/>
      <c r="AG1213" s="19"/>
      <c r="AH1213" s="19"/>
      <c r="AI1213" s="19"/>
      <c r="AJ1213" s="19"/>
      <c r="AK1213" s="19"/>
      <c r="AL1213" s="19"/>
    </row>
    <row r="1214">
      <c r="B1214" s="26" t="s">
        <v>60</v>
      </c>
      <c r="C1214" s="19"/>
      <c r="D1214" s="19"/>
      <c r="E1214" s="19"/>
      <c r="F1214" s="19"/>
      <c r="G1214" s="19"/>
      <c r="H1214" s="19"/>
      <c r="I1214" s="19"/>
      <c r="J1214" s="19"/>
      <c r="K1214" s="19"/>
      <c r="L1214" s="19"/>
      <c r="M1214" s="19"/>
      <c r="N1214" s="19"/>
      <c r="O1214" s="19"/>
      <c r="P1214" s="19"/>
      <c r="Q1214" s="19"/>
      <c r="R1214" s="19"/>
      <c r="S1214" s="19"/>
      <c r="T1214" s="19"/>
      <c r="U1214" s="19"/>
      <c r="V1214" s="19"/>
      <c r="W1214" s="19"/>
      <c r="X1214" s="19"/>
      <c r="Y1214" s="19"/>
      <c r="Z1214" s="19"/>
      <c r="AA1214" s="19"/>
      <c r="AB1214" s="19"/>
      <c r="AC1214" s="19"/>
      <c r="AD1214" s="19"/>
      <c r="AE1214" s="19"/>
      <c r="AF1214" s="19"/>
      <c r="AG1214" s="19"/>
      <c r="AH1214" s="19"/>
      <c r="AI1214" s="19"/>
      <c r="AJ1214" s="19"/>
      <c r="AK1214" s="19"/>
      <c r="AL1214" s="19"/>
    </row>
    <row r="1215">
      <c r="B1215" t="s">
        <v>132</v>
      </c>
      <c r="C1215" s="19" t="n">
        <v>0.135482864785285</v>
      </c>
      <c r="D1215" s="19" t="n">
        <v>0.146831302680895</v>
      </c>
      <c r="E1215" s="19" t="n">
        <v>0.124385396732094</v>
      </c>
      <c r="F1215" s="19"/>
      <c r="G1215" s="19" t="n">
        <v>0.200495493596208</v>
      </c>
      <c r="H1215" s="19" t="n">
        <v>0.246413496355895</v>
      </c>
      <c r="I1215" s="19" t="n">
        <v>0.26306647143305</v>
      </c>
      <c r="J1215" s="19" t="n">
        <v>0.0757299510894965</v>
      </c>
      <c r="K1215" s="19" t="n">
        <v>0.0669932231792119</v>
      </c>
      <c r="L1215" s="19" t="n">
        <v>0.0367747278709492</v>
      </c>
      <c r="M1215" s="19"/>
      <c r="N1215" s="19" t="n">
        <v>0.191876327619466</v>
      </c>
      <c r="O1215" s="19" t="n">
        <v>0.102653877477141</v>
      </c>
      <c r="P1215" s="19" t="n">
        <v>0.102371361196432</v>
      </c>
      <c r="Q1215" s="19" t="n">
        <v>0.0734717396930877</v>
      </c>
      <c r="R1215" s="19" t="n">
        <v>0.279863800082371</v>
      </c>
      <c r="S1215" s="19"/>
      <c r="T1215" s="19" t="n">
        <v>0.0632413700010418</v>
      </c>
      <c r="U1215" s="19" t="n">
        <v>0.0874371159565382</v>
      </c>
      <c r="V1215" s="19" t="n">
        <v>0.127337901605791</v>
      </c>
      <c r="W1215" s="19" t="n">
        <v>0.298297038502761</v>
      </c>
      <c r="X1215" s="19"/>
      <c r="Y1215" s="19" t="n">
        <v>0.23777559207858</v>
      </c>
      <c r="Z1215" s="19" t="n">
        <v>0.0902383595239442</v>
      </c>
      <c r="AA1215" s="19" t="n">
        <v>0.0378974472755147</v>
      </c>
      <c r="AB1215" s="19" t="n">
        <v>0.0718799406771975</v>
      </c>
      <c r="AC1215" s="19" t="n">
        <v>0.0836441324605577</v>
      </c>
      <c r="AD1215" s="19" t="n">
        <v>0</v>
      </c>
      <c r="AE1215" s="19"/>
      <c r="AF1215" s="19" t="n">
        <v>0.119527268641294</v>
      </c>
      <c r="AG1215" s="19"/>
      <c r="AH1215" s="19" t="n">
        <v>0.138923648732633</v>
      </c>
      <c r="AI1215" s="19"/>
      <c r="AJ1215" s="19" t="n">
        <v>0.0434629789843743</v>
      </c>
      <c r="AK1215" s="19" t="n">
        <v>0.201210412928404</v>
      </c>
      <c r="AL1215" s="19" t="n">
        <v>0.0461227230769816</v>
      </c>
    </row>
    <row r="1216">
      <c r="B1216" t="s">
        <v>133</v>
      </c>
      <c r="C1216" s="19" t="n">
        <v>0.201025195829891</v>
      </c>
      <c r="D1216" s="19" t="n">
        <v>0.220299958256572</v>
      </c>
      <c r="E1216" s="19" t="n">
        <v>0.182119871280657</v>
      </c>
      <c r="F1216" s="19"/>
      <c r="G1216" s="19" t="n">
        <v>0.149726251639513</v>
      </c>
      <c r="H1216" s="19" t="n">
        <v>0.291314331416811</v>
      </c>
      <c r="I1216" s="19" t="n">
        <v>0.178620426913084</v>
      </c>
      <c r="J1216" s="19" t="n">
        <v>0.301442720542049</v>
      </c>
      <c r="K1216" s="19" t="n">
        <v>0.158929727806539</v>
      </c>
      <c r="L1216" s="19" t="n">
        <v>0.138114871638783</v>
      </c>
      <c r="M1216" s="19"/>
      <c r="N1216" s="19" t="n">
        <v>0.128212962977425</v>
      </c>
      <c r="O1216" s="19" t="n">
        <v>0.163437745786517</v>
      </c>
      <c r="P1216" s="19" t="n">
        <v>0.192356560688497</v>
      </c>
      <c r="Q1216" s="19" t="n">
        <v>0.222101775304131</v>
      </c>
      <c r="R1216" s="19" t="n">
        <v>0.294103167947956</v>
      </c>
      <c r="S1216" s="19"/>
      <c r="T1216" s="19" t="n">
        <v>0.106761121117575</v>
      </c>
      <c r="U1216" s="19" t="n">
        <v>0.144296516133739</v>
      </c>
      <c r="V1216" s="19" t="n">
        <v>0.237971934826253</v>
      </c>
      <c r="W1216" s="19" t="n">
        <v>0.339034542477958</v>
      </c>
      <c r="X1216" s="19"/>
      <c r="Y1216" s="19" t="n">
        <v>0.25949076652629</v>
      </c>
      <c r="Z1216" s="19" t="n">
        <v>0.248743452386047</v>
      </c>
      <c r="AA1216" s="19" t="n">
        <v>0.124501535615918</v>
      </c>
      <c r="AB1216" s="19" t="n">
        <v>0.207258840327576</v>
      </c>
      <c r="AC1216" s="19" t="n">
        <v>0.12438271485338</v>
      </c>
      <c r="AD1216" s="19" t="n">
        <v>0.0891354098286711</v>
      </c>
      <c r="AE1216" s="19"/>
      <c r="AF1216" s="19" t="n">
        <v>0.221875001173379</v>
      </c>
      <c r="AG1216" s="19"/>
      <c r="AH1216" s="19" t="n">
        <v>0.207917815298465</v>
      </c>
      <c r="AI1216" s="19"/>
      <c r="AJ1216" s="19" t="n">
        <v>0.194419064830585</v>
      </c>
      <c r="AK1216" s="19" t="n">
        <v>0.198661605295478</v>
      </c>
      <c r="AL1216" s="19" t="n">
        <v>0.234651609512716</v>
      </c>
    </row>
    <row r="1217">
      <c r="B1217" t="s">
        <v>134</v>
      </c>
      <c r="C1217" s="19" t="n">
        <v>0.209133691006893</v>
      </c>
      <c r="D1217" s="19" t="n">
        <v>0.212729067326869</v>
      </c>
      <c r="E1217" s="19" t="n">
        <v>0.205942535243757</v>
      </c>
      <c r="F1217" s="19"/>
      <c r="G1217" s="19" t="n">
        <v>0.307971138441861</v>
      </c>
      <c r="H1217" s="19" t="n">
        <v>0.204609084399727</v>
      </c>
      <c r="I1217" s="19" t="n">
        <v>0.246723607827889</v>
      </c>
      <c r="J1217" s="19" t="n">
        <v>0.184145853232456</v>
      </c>
      <c r="K1217" s="19" t="n">
        <v>0.183773911479644</v>
      </c>
      <c r="L1217" s="19" t="n">
        <v>0.180693286271194</v>
      </c>
      <c r="M1217" s="19"/>
      <c r="N1217" s="19" t="n">
        <v>0.186086344620411</v>
      </c>
      <c r="O1217" s="19" t="n">
        <v>0.201793388740861</v>
      </c>
      <c r="P1217" s="19" t="n">
        <v>0.201839828119107</v>
      </c>
      <c r="Q1217" s="19" t="n">
        <v>0.251069638758616</v>
      </c>
      <c r="R1217" s="19" t="n">
        <v>0.201139509635454</v>
      </c>
      <c r="S1217" s="19"/>
      <c r="T1217" s="19" t="n">
        <v>0.316349812498104</v>
      </c>
      <c r="U1217" s="19" t="n">
        <v>0.259130171161572</v>
      </c>
      <c r="V1217" s="19" t="n">
        <v>0.170709961858106</v>
      </c>
      <c r="W1217" s="19" t="n">
        <v>0.161047021614868</v>
      </c>
      <c r="X1217" s="19"/>
      <c r="Y1217" s="19" t="n">
        <v>0.202697489499366</v>
      </c>
      <c r="Z1217" s="19" t="n">
        <v>0.218677339596896</v>
      </c>
      <c r="AA1217" s="19" t="n">
        <v>0.188639768166332</v>
      </c>
      <c r="AB1217" s="19" t="n">
        <v>0.202854215297137</v>
      </c>
      <c r="AC1217" s="19" t="n">
        <v>0.360394084795509</v>
      </c>
      <c r="AD1217" s="19" t="n">
        <v>0.234548857950937</v>
      </c>
      <c r="AE1217" s="19"/>
      <c r="AF1217" s="19" t="n">
        <v>0.209892793453819</v>
      </c>
      <c r="AG1217" s="19"/>
      <c r="AH1217" s="19" t="n">
        <v>0.210154309542009</v>
      </c>
      <c r="AI1217" s="19"/>
      <c r="AJ1217" s="19" t="n">
        <v>0.250351806764696</v>
      </c>
      <c r="AK1217" s="19" t="n">
        <v>0.180284016323475</v>
      </c>
      <c r="AL1217" s="19" t="n">
        <v>0.245816669729114</v>
      </c>
    </row>
    <row r="1218">
      <c r="B1218" t="s">
        <v>135</v>
      </c>
      <c r="C1218" s="19" t="n">
        <v>0.0513321292108335</v>
      </c>
      <c r="D1218" s="19" t="n">
        <v>0.0588417331582171</v>
      </c>
      <c r="E1218" s="19" t="n">
        <v>0.0439137356468151</v>
      </c>
      <c r="F1218" s="19"/>
      <c r="G1218" s="19" t="n">
        <v>0.111588184317897</v>
      </c>
      <c r="H1218" s="19" t="n">
        <v>0.0819827923752614</v>
      </c>
      <c r="I1218" s="19" t="n">
        <v>0.0662431951585546</v>
      </c>
      <c r="J1218" s="19" t="n">
        <v>0.0644350971005324</v>
      </c>
      <c r="K1218" s="19" t="n">
        <v>0.0135330254251627</v>
      </c>
      <c r="L1218" s="19" t="n">
        <v>0.0133387394793971</v>
      </c>
      <c r="M1218" s="19"/>
      <c r="N1218" s="19" t="n">
        <v>0.0212087060858603</v>
      </c>
      <c r="O1218" s="19" t="n">
        <v>0.0762455845397805</v>
      </c>
      <c r="P1218" s="19" t="n">
        <v>0.0324865555571772</v>
      </c>
      <c r="Q1218" s="19" t="n">
        <v>0.0652754343235853</v>
      </c>
      <c r="R1218" s="19" t="n">
        <v>0.0381552792530782</v>
      </c>
      <c r="S1218" s="19"/>
      <c r="T1218" s="19" t="n">
        <v>0.0418899627357459</v>
      </c>
      <c r="U1218" s="19" t="n">
        <v>0.0635321938032582</v>
      </c>
      <c r="V1218" s="19" t="n">
        <v>0.101040098091552</v>
      </c>
      <c r="W1218" s="19" t="n">
        <v>0.0393981353954496</v>
      </c>
      <c r="X1218" s="19"/>
      <c r="Y1218" s="19" t="n">
        <v>0.0641124937242651</v>
      </c>
      <c r="Z1218" s="19" t="n">
        <v>0.0312112229571969</v>
      </c>
      <c r="AA1218" s="19" t="n">
        <v>0.0161194903206935</v>
      </c>
      <c r="AB1218" s="19" t="n">
        <v>0.0666563738286957</v>
      </c>
      <c r="AC1218" s="19" t="n">
        <v>0.158227413158201</v>
      </c>
      <c r="AD1218" s="19" t="n">
        <v>0</v>
      </c>
      <c r="AE1218" s="19"/>
      <c r="AF1218" s="19" t="n">
        <v>0.0490461980405455</v>
      </c>
      <c r="AG1218" s="19"/>
      <c r="AH1218" s="19" t="n">
        <v>0.0522326914572426</v>
      </c>
      <c r="AI1218" s="19"/>
      <c r="AJ1218" s="19" t="n">
        <v>0.0626678031126318</v>
      </c>
      <c r="AK1218" s="19" t="n">
        <v>0.0482064666474967</v>
      </c>
      <c r="AL1218" s="19" t="n">
        <v>0.0342341447162993</v>
      </c>
    </row>
    <row r="1219">
      <c r="B1219" t="s">
        <v>136</v>
      </c>
      <c r="C1219" s="19" t="n">
        <v>0.0274182614457331</v>
      </c>
      <c r="D1219" s="19" t="n">
        <v>0.0268969196322854</v>
      </c>
      <c r="E1219" s="19" t="n">
        <v>0.0279937974573069</v>
      </c>
      <c r="F1219" s="19"/>
      <c r="G1219" s="19" t="n">
        <v>0.0259800218284937</v>
      </c>
      <c r="H1219" s="19" t="n">
        <v>0.0446340281670554</v>
      </c>
      <c r="I1219" s="19" t="n">
        <v>0.0272169229523367</v>
      </c>
      <c r="J1219" s="19" t="n">
        <v>0.0173726535645022</v>
      </c>
      <c r="K1219" s="19" t="n">
        <v>0.0567531847576464</v>
      </c>
      <c r="L1219" s="19" t="n">
        <v>0.00333008040754614</v>
      </c>
      <c r="M1219" s="19"/>
      <c r="N1219" s="19" t="n">
        <v>0</v>
      </c>
      <c r="O1219" s="19" t="n">
        <v>0.0328920325501658</v>
      </c>
      <c r="P1219" s="19" t="n">
        <v>0.0420810516240796</v>
      </c>
      <c r="Q1219" s="19" t="n">
        <v>0.0205724109740863</v>
      </c>
      <c r="R1219" s="19" t="n">
        <v>0.016031967541069</v>
      </c>
      <c r="S1219" s="19"/>
      <c r="T1219" s="19" t="n">
        <v>0.0138092825935846</v>
      </c>
      <c r="U1219" s="19" t="n">
        <v>0.0321488482734349</v>
      </c>
      <c r="V1219" s="19" t="n">
        <v>0.0294056304538873</v>
      </c>
      <c r="W1219" s="19" t="n">
        <v>0.0142359221632623</v>
      </c>
      <c r="X1219" s="19"/>
      <c r="Y1219" s="19" t="n">
        <v>0.0251635429469872</v>
      </c>
      <c r="Z1219" s="19" t="n">
        <v>0.0315676191126847</v>
      </c>
      <c r="AA1219" s="19" t="n">
        <v>0.0107643536573713</v>
      </c>
      <c r="AB1219" s="19" t="n">
        <v>0.0740169987422577</v>
      </c>
      <c r="AC1219" s="19" t="n">
        <v>0.0465564807588155</v>
      </c>
      <c r="AD1219" s="19" t="n">
        <v>0</v>
      </c>
      <c r="AE1219" s="19"/>
      <c r="AF1219" s="19" t="n">
        <v>0.0278512620793723</v>
      </c>
      <c r="AG1219" s="19"/>
      <c r="AH1219" s="19" t="n">
        <v>0.0273543996744661</v>
      </c>
      <c r="AI1219" s="19"/>
      <c r="AJ1219" s="19" t="n">
        <v>0.0284534999194184</v>
      </c>
      <c r="AK1219" s="19" t="n">
        <v>0.0245967255634354</v>
      </c>
      <c r="AL1219" s="19" t="n">
        <v>0.0401953963080929</v>
      </c>
    </row>
    <row r="1220">
      <c r="B1220" t="s">
        <v>56</v>
      </c>
      <c r="C1220" s="19" t="n">
        <v>0.375607857721364</v>
      </c>
      <c r="D1220" s="19" t="n">
        <v>0.334401018945161</v>
      </c>
      <c r="E1220" s="19" t="n">
        <v>0.41564466363937</v>
      </c>
      <c r="F1220" s="19"/>
      <c r="G1220" s="19" t="n">
        <v>0.204238910176027</v>
      </c>
      <c r="H1220" s="19" t="n">
        <v>0.131046267285251</v>
      </c>
      <c r="I1220" s="19" t="n">
        <v>0.218129375715086</v>
      </c>
      <c r="J1220" s="19" t="n">
        <v>0.356873724470964</v>
      </c>
      <c r="K1220" s="19" t="n">
        <v>0.520016927351797</v>
      </c>
      <c r="L1220" s="19" t="n">
        <v>0.62774829433213</v>
      </c>
      <c r="M1220" s="19"/>
      <c r="N1220" s="19" t="n">
        <v>0.472615658696837</v>
      </c>
      <c r="O1220" s="19" t="n">
        <v>0.422977370905535</v>
      </c>
      <c r="P1220" s="19" t="n">
        <v>0.428864642814708</v>
      </c>
      <c r="Q1220" s="19" t="n">
        <v>0.367509000946493</v>
      </c>
      <c r="R1220" s="19" t="n">
        <v>0.170706275540072</v>
      </c>
      <c r="S1220" s="19"/>
      <c r="T1220" s="19" t="n">
        <v>0.457948451053949</v>
      </c>
      <c r="U1220" s="19" t="n">
        <v>0.413455154671458</v>
      </c>
      <c r="V1220" s="19" t="n">
        <v>0.33353447316441</v>
      </c>
      <c r="W1220" s="19" t="n">
        <v>0.147987339845702</v>
      </c>
      <c r="X1220" s="19"/>
      <c r="Y1220" s="19" t="n">
        <v>0.210760115224512</v>
      </c>
      <c r="Z1220" s="19" t="n">
        <v>0.37956200642323</v>
      </c>
      <c r="AA1220" s="19" t="n">
        <v>0.62207740496417</v>
      </c>
      <c r="AB1220" s="19" t="n">
        <v>0.377333631127137</v>
      </c>
      <c r="AC1220" s="19" t="n">
        <v>0.226795173973536</v>
      </c>
      <c r="AD1220" s="19" t="n">
        <v>0.676315732220392</v>
      </c>
      <c r="AE1220" s="19"/>
      <c r="AF1220" s="19" t="n">
        <v>0.37180747661159</v>
      </c>
      <c r="AG1220" s="19"/>
      <c r="AH1220" s="19" t="n">
        <v>0.363417135295184</v>
      </c>
      <c r="AI1220" s="19"/>
      <c r="AJ1220" s="19" t="n">
        <v>0.420644846388294</v>
      </c>
      <c r="AK1220" s="19" t="n">
        <v>0.347040773241711</v>
      </c>
      <c r="AL1220" s="19" t="n">
        <v>0.398979456656797</v>
      </c>
    </row>
    <row r="1221">
      <c r="C1221" s="19"/>
      <c r="D1221" s="19"/>
      <c r="E1221" s="19"/>
      <c r="F1221" s="19"/>
      <c r="G1221" s="19"/>
      <c r="H1221" s="19"/>
      <c r="I1221" s="19"/>
      <c r="J1221" s="19"/>
      <c r="K1221" s="19"/>
      <c r="L1221" s="19"/>
      <c r="M1221" s="19"/>
      <c r="N1221" s="19"/>
      <c r="O1221" s="19"/>
      <c r="P1221" s="19"/>
      <c r="Q1221" s="19"/>
      <c r="R1221" s="19"/>
      <c r="S1221" s="19"/>
      <c r="T1221" s="19"/>
      <c r="U1221" s="19"/>
      <c r="V1221" s="19"/>
      <c r="W1221" s="19"/>
      <c r="X1221" s="19"/>
      <c r="Y1221" s="19"/>
      <c r="Z1221" s="19"/>
      <c r="AA1221" s="19"/>
      <c r="AB1221" s="19"/>
      <c r="AC1221" s="19"/>
      <c r="AD1221" s="19"/>
      <c r="AE1221" s="19"/>
      <c r="AF1221" s="19"/>
      <c r="AG1221" s="19"/>
      <c r="AH1221" s="19"/>
      <c r="AI1221" s="19"/>
      <c r="AJ1221" s="19"/>
      <c r="AK1221" s="19"/>
      <c r="AL1221" s="19"/>
    </row>
    <row r="1222">
      <c r="B1222" s="7" t="s">
        <v>508</v>
      </c>
      <c r="C1222" s="19"/>
      <c r="D1222" s="19"/>
      <c r="E1222" s="19"/>
      <c r="F1222" s="19"/>
      <c r="G1222" s="19"/>
      <c r="H1222" s="19"/>
      <c r="I1222" s="19"/>
      <c r="J1222" s="19"/>
      <c r="K1222" s="19"/>
      <c r="L1222" s="19"/>
      <c r="M1222" s="19"/>
      <c r="N1222" s="19"/>
      <c r="O1222" s="19"/>
      <c r="P1222" s="19"/>
      <c r="Q1222" s="19"/>
      <c r="R1222" s="19"/>
      <c r="S1222" s="19"/>
      <c r="T1222" s="19"/>
      <c r="U1222" s="19"/>
      <c r="V1222" s="19"/>
      <c r="W1222" s="19"/>
      <c r="X1222" s="19"/>
      <c r="Y1222" s="19"/>
      <c r="Z1222" s="19"/>
      <c r="AA1222" s="19"/>
      <c r="AB1222" s="19"/>
      <c r="AC1222" s="19"/>
      <c r="AD1222" s="19"/>
      <c r="AE1222" s="19"/>
      <c r="AF1222" s="19"/>
      <c r="AG1222" s="19"/>
      <c r="AH1222" s="19"/>
      <c r="AI1222" s="19"/>
      <c r="AJ1222" s="19"/>
      <c r="AK1222" s="19"/>
      <c r="AL1222" s="19"/>
    </row>
    <row r="1223">
      <c r="B1223" s="26" t="s">
        <v>60</v>
      </c>
      <c r="C1223" s="19"/>
      <c r="D1223" s="19"/>
      <c r="E1223" s="19"/>
      <c r="F1223" s="19"/>
      <c r="G1223" s="19"/>
      <c r="H1223" s="19"/>
      <c r="I1223" s="19"/>
      <c r="J1223" s="19"/>
      <c r="K1223" s="19"/>
      <c r="L1223" s="19"/>
      <c r="M1223" s="19"/>
      <c r="N1223" s="19"/>
      <c r="O1223" s="19"/>
      <c r="P1223" s="19"/>
      <c r="Q1223" s="19"/>
      <c r="R1223" s="19"/>
      <c r="S1223" s="19"/>
      <c r="T1223" s="19"/>
      <c r="U1223" s="19"/>
      <c r="V1223" s="19"/>
      <c r="W1223" s="19"/>
      <c r="X1223" s="19"/>
      <c r="Y1223" s="19"/>
      <c r="Z1223" s="19"/>
      <c r="AA1223" s="19"/>
      <c r="AB1223" s="19"/>
      <c r="AC1223" s="19"/>
      <c r="AD1223" s="19"/>
      <c r="AE1223" s="19"/>
      <c r="AF1223" s="19"/>
      <c r="AG1223" s="19"/>
      <c r="AH1223" s="19"/>
      <c r="AI1223" s="19"/>
      <c r="AJ1223" s="19"/>
      <c r="AK1223" s="19"/>
      <c r="AL1223" s="19"/>
    </row>
    <row r="1224">
      <c r="B1224" t="s">
        <v>132</v>
      </c>
      <c r="C1224" s="19" t="n">
        <v>0.115020106193469</v>
      </c>
      <c r="D1224" s="19" t="n">
        <v>0.155760799806142</v>
      </c>
      <c r="E1224" s="19" t="n">
        <v>0.0744548982253296</v>
      </c>
      <c r="F1224" s="19"/>
      <c r="G1224" s="19" t="n">
        <v>0.118149983971604</v>
      </c>
      <c r="H1224" s="19" t="n">
        <v>0.185275127635987</v>
      </c>
      <c r="I1224" s="19" t="n">
        <v>0.202570339340201</v>
      </c>
      <c r="J1224" s="19" t="n">
        <v>0.151187073439453</v>
      </c>
      <c r="K1224" s="19" t="n">
        <v>0.0391952205676407</v>
      </c>
      <c r="L1224" s="19" t="n">
        <v>0.0358955260426658</v>
      </c>
      <c r="M1224" s="19"/>
      <c r="N1224" s="19" t="n">
        <v>0.173798790322469</v>
      </c>
      <c r="O1224" s="19" t="n">
        <v>0.106446943398071</v>
      </c>
      <c r="P1224" s="19" t="n">
        <v>0.0946431920775526</v>
      </c>
      <c r="Q1224" s="19" t="n">
        <v>0.0634748044590185</v>
      </c>
      <c r="R1224" s="19" t="n">
        <v>0.185597561237541</v>
      </c>
      <c r="S1224" s="19"/>
      <c r="T1224" s="19" t="n">
        <v>0.0658198572993607</v>
      </c>
      <c r="U1224" s="19" t="n">
        <v>0.0428803719614815</v>
      </c>
      <c r="V1224" s="19" t="n">
        <v>0.0901945338248573</v>
      </c>
      <c r="W1224" s="19" t="n">
        <v>0.299399383011496</v>
      </c>
      <c r="X1224" s="19"/>
      <c r="Y1224" s="19" t="n">
        <v>0.207107825499929</v>
      </c>
      <c r="Z1224" s="19" t="n">
        <v>0.0840406204312635</v>
      </c>
      <c r="AA1224" s="19" t="n">
        <v>0.0249354136505281</v>
      </c>
      <c r="AB1224" s="19" t="n">
        <v>0.0732157769064578</v>
      </c>
      <c r="AC1224" s="19" t="n">
        <v>0.0335186957771335</v>
      </c>
      <c r="AD1224" s="19" t="n">
        <v>0</v>
      </c>
      <c r="AE1224" s="19"/>
      <c r="AF1224" s="19" t="n">
        <v>0.11815189040778</v>
      </c>
      <c r="AG1224" s="19"/>
      <c r="AH1224" s="19" t="n">
        <v>0.120029263274574</v>
      </c>
      <c r="AI1224" s="19"/>
      <c r="AJ1224" s="19" t="n">
        <v>0.0425525088125504</v>
      </c>
      <c r="AK1224" s="19" t="n">
        <v>0.164157311305193</v>
      </c>
      <c r="AL1224" s="19" t="n">
        <v>0.0594863269513495</v>
      </c>
    </row>
    <row r="1225">
      <c r="B1225" t="s">
        <v>133</v>
      </c>
      <c r="C1225" s="19" t="n">
        <v>0.215550698911594</v>
      </c>
      <c r="D1225" s="19" t="n">
        <v>0.240548157890057</v>
      </c>
      <c r="E1225" s="19" t="n">
        <v>0.190944141408175</v>
      </c>
      <c r="F1225" s="19"/>
      <c r="G1225" s="19" t="n">
        <v>0.324948543024044</v>
      </c>
      <c r="H1225" s="19" t="n">
        <v>0.394383714969461</v>
      </c>
      <c r="I1225" s="19" t="n">
        <v>0.210780091203711</v>
      </c>
      <c r="J1225" s="19" t="n">
        <v>0.187162969576452</v>
      </c>
      <c r="K1225" s="19" t="n">
        <v>0.137286294097094</v>
      </c>
      <c r="L1225" s="19" t="n">
        <v>0.12778188055866</v>
      </c>
      <c r="M1225" s="19"/>
      <c r="N1225" s="19" t="n">
        <v>0.08163644074</v>
      </c>
      <c r="O1225" s="19" t="n">
        <v>0.195003234557884</v>
      </c>
      <c r="P1225" s="19" t="n">
        <v>0.196781409430678</v>
      </c>
      <c r="Q1225" s="19" t="n">
        <v>0.225177841973391</v>
      </c>
      <c r="R1225" s="19" t="n">
        <v>0.337400416099695</v>
      </c>
      <c r="S1225" s="19"/>
      <c r="T1225" s="19" t="n">
        <v>0.158125004330204</v>
      </c>
      <c r="U1225" s="19" t="n">
        <v>0.177275764643361</v>
      </c>
      <c r="V1225" s="19" t="n">
        <v>0.310680673808048</v>
      </c>
      <c r="W1225" s="19" t="n">
        <v>0.295388509849553</v>
      </c>
      <c r="X1225" s="19"/>
      <c r="Y1225" s="19" t="n">
        <v>0.272666864262603</v>
      </c>
      <c r="Z1225" s="19" t="n">
        <v>0.269113259317453</v>
      </c>
      <c r="AA1225" s="19" t="n">
        <v>0.122690176871855</v>
      </c>
      <c r="AB1225" s="19" t="n">
        <v>0.21274470443583</v>
      </c>
      <c r="AC1225" s="19" t="n">
        <v>0.251969051492305</v>
      </c>
      <c r="AD1225" s="19" t="n">
        <v>0.0727027155681312</v>
      </c>
      <c r="AE1225" s="19"/>
      <c r="AF1225" s="19" t="n">
        <v>0.228029278287731</v>
      </c>
      <c r="AG1225" s="19"/>
      <c r="AH1225" s="19" t="n">
        <v>0.222158269014095</v>
      </c>
      <c r="AI1225" s="19"/>
      <c r="AJ1225" s="19" t="n">
        <v>0.23355214581599</v>
      </c>
      <c r="AK1225" s="19" t="n">
        <v>0.209430818883764</v>
      </c>
      <c r="AL1225" s="19" t="n">
        <v>0.194935582506417</v>
      </c>
    </row>
    <row r="1226">
      <c r="B1226" t="s">
        <v>134</v>
      </c>
      <c r="C1226" s="19" t="n">
        <v>0.219133568474412</v>
      </c>
      <c r="D1226" s="19" t="n">
        <v>0.197859836405232</v>
      </c>
      <c r="E1226" s="19" t="n">
        <v>0.240861100680223</v>
      </c>
      <c r="F1226" s="19"/>
      <c r="G1226" s="19" t="n">
        <v>0.25575302615486</v>
      </c>
      <c r="H1226" s="19" t="n">
        <v>0.217411296759571</v>
      </c>
      <c r="I1226" s="19" t="n">
        <v>0.243620430671672</v>
      </c>
      <c r="J1226" s="19" t="n">
        <v>0.173161775184879</v>
      </c>
      <c r="K1226" s="19" t="n">
        <v>0.258908277725342</v>
      </c>
      <c r="L1226" s="19" t="n">
        <v>0.192571113967444</v>
      </c>
      <c r="M1226" s="19"/>
      <c r="N1226" s="19" t="n">
        <v>0.230142900557616</v>
      </c>
      <c r="O1226" s="19" t="n">
        <v>0.204827832275888</v>
      </c>
      <c r="P1226" s="19" t="n">
        <v>0.224394792437528</v>
      </c>
      <c r="Q1226" s="19" t="n">
        <v>0.277552255428792</v>
      </c>
      <c r="R1226" s="19" t="n">
        <v>0.169465593380484</v>
      </c>
      <c r="S1226" s="19"/>
      <c r="T1226" s="19" t="n">
        <v>0.229325366018122</v>
      </c>
      <c r="U1226" s="19" t="n">
        <v>0.304479831248583</v>
      </c>
      <c r="V1226" s="19" t="n">
        <v>0.165290107444246</v>
      </c>
      <c r="W1226" s="19" t="n">
        <v>0.191293803914721</v>
      </c>
      <c r="X1226" s="19"/>
      <c r="Y1226" s="19" t="n">
        <v>0.211106468581879</v>
      </c>
      <c r="Z1226" s="19" t="n">
        <v>0.234432896506892</v>
      </c>
      <c r="AA1226" s="19" t="n">
        <v>0.211668303029524</v>
      </c>
      <c r="AB1226" s="19" t="n">
        <v>0.22237872494342</v>
      </c>
      <c r="AC1226" s="19" t="n">
        <v>0.339910728345603</v>
      </c>
      <c r="AD1226" s="19" t="n">
        <v>0.175046150203068</v>
      </c>
      <c r="AE1226" s="19"/>
      <c r="AF1226" s="19" t="n">
        <v>0.207023095180913</v>
      </c>
      <c r="AG1226" s="19"/>
      <c r="AH1226" s="19" t="n">
        <v>0.216819784352428</v>
      </c>
      <c r="AI1226" s="19"/>
      <c r="AJ1226" s="19" t="n">
        <v>0.252498096766856</v>
      </c>
      <c r="AK1226" s="19" t="n">
        <v>0.19316631898482</v>
      </c>
      <c r="AL1226" s="19" t="n">
        <v>0.263609127845478</v>
      </c>
    </row>
    <row r="1227">
      <c r="B1227" t="s">
        <v>135</v>
      </c>
      <c r="C1227" s="19" t="n">
        <v>0.068456277994362</v>
      </c>
      <c r="D1227" s="19" t="n">
        <v>0.0669556051549818</v>
      </c>
      <c r="E1227" s="19" t="n">
        <v>0.0700925001003439</v>
      </c>
      <c r="F1227" s="19"/>
      <c r="G1227" s="19" t="n">
        <v>0.0858869484455327</v>
      </c>
      <c r="H1227" s="19" t="n">
        <v>0.0346639270824609</v>
      </c>
      <c r="I1227" s="19" t="n">
        <v>0.0588159304086733</v>
      </c>
      <c r="J1227" s="19" t="n">
        <v>0.123669156075366</v>
      </c>
      <c r="K1227" s="19" t="n">
        <v>0.0869977812555143</v>
      </c>
      <c r="L1227" s="19" t="n">
        <v>0.040276972956665</v>
      </c>
      <c r="M1227" s="19"/>
      <c r="N1227" s="19" t="n">
        <v>0.0212530195692149</v>
      </c>
      <c r="O1227" s="19" t="n">
        <v>0.0689147282268551</v>
      </c>
      <c r="P1227" s="19" t="n">
        <v>0.0632156490073074</v>
      </c>
      <c r="Q1227" s="19" t="n">
        <v>0.0713486643656272</v>
      </c>
      <c r="R1227" s="19" t="n">
        <v>0.0964738046005469</v>
      </c>
      <c r="S1227" s="19"/>
      <c r="T1227" s="19" t="n">
        <v>0.073312100142852</v>
      </c>
      <c r="U1227" s="19" t="n">
        <v>0.083593122251283</v>
      </c>
      <c r="V1227" s="19" t="n">
        <v>0.0951160259579007</v>
      </c>
      <c r="W1227" s="19" t="n">
        <v>0.0338621962446553</v>
      </c>
      <c r="X1227" s="19"/>
      <c r="Y1227" s="19" t="n">
        <v>0.0715620617356827</v>
      </c>
      <c r="Z1227" s="19" t="n">
        <v>0.0398114488747258</v>
      </c>
      <c r="AA1227" s="19" t="n">
        <v>0.0513791400129343</v>
      </c>
      <c r="AB1227" s="19" t="n">
        <v>0.0889537959082336</v>
      </c>
      <c r="AC1227" s="19" t="n">
        <v>0.129118318936729</v>
      </c>
      <c r="AD1227" s="19" t="n">
        <v>0</v>
      </c>
      <c r="AE1227" s="19"/>
      <c r="AF1227" s="19" t="n">
        <v>0.0772181703790327</v>
      </c>
      <c r="AG1227" s="19"/>
      <c r="AH1227" s="19" t="n">
        <v>0.0704077643797153</v>
      </c>
      <c r="AI1227" s="19"/>
      <c r="AJ1227" s="19" t="n">
        <v>0.0649987189971272</v>
      </c>
      <c r="AK1227" s="19" t="n">
        <v>0.066348447893533</v>
      </c>
      <c r="AL1227" s="19" t="n">
        <v>0.0909790224117209</v>
      </c>
    </row>
    <row r="1228">
      <c r="B1228" t="s">
        <v>136</v>
      </c>
      <c r="C1228" s="19" t="n">
        <v>0.0301369827817042</v>
      </c>
      <c r="D1228" s="19" t="n">
        <v>0.0368717119268308</v>
      </c>
      <c r="E1228" s="19" t="n">
        <v>0.0234529932427012</v>
      </c>
      <c r="F1228" s="19"/>
      <c r="G1228" s="19" t="n">
        <v>0.0192058438113537</v>
      </c>
      <c r="H1228" s="19" t="n">
        <v>0.03721966626727</v>
      </c>
      <c r="I1228" s="19" t="n">
        <v>0.0592428431351168</v>
      </c>
      <c r="J1228" s="19" t="n">
        <v>0.0265793510333544</v>
      </c>
      <c r="K1228" s="19" t="n">
        <v>0.0248020196159396</v>
      </c>
      <c r="L1228" s="19" t="n">
        <v>0.0164436289220502</v>
      </c>
      <c r="M1228" s="19"/>
      <c r="N1228" s="19" t="n">
        <v>0.0212087060858603</v>
      </c>
      <c r="O1228" s="19" t="n">
        <v>0.0246084912697299</v>
      </c>
      <c r="P1228" s="19" t="n">
        <v>0.0388372511369181</v>
      </c>
      <c r="Q1228" s="19" t="n">
        <v>0.0232079002756306</v>
      </c>
      <c r="R1228" s="19" t="n">
        <v>0.0378547833423299</v>
      </c>
      <c r="S1228" s="19"/>
      <c r="T1228" s="19" t="n">
        <v>0.0360838815640103</v>
      </c>
      <c r="U1228" s="19" t="n">
        <v>0.025147308695091</v>
      </c>
      <c r="V1228" s="19" t="n">
        <v>0.0267582375296771</v>
      </c>
      <c r="W1228" s="19" t="n">
        <v>0.0230941550020044</v>
      </c>
      <c r="X1228" s="19"/>
      <c r="Y1228" s="19" t="n">
        <v>0.0251740548189747</v>
      </c>
      <c r="Z1228" s="19" t="n">
        <v>0.0282091881132481</v>
      </c>
      <c r="AA1228" s="19" t="n">
        <v>0.0170785922422826</v>
      </c>
      <c r="AB1228" s="19" t="n">
        <v>0.0733759772418135</v>
      </c>
      <c r="AC1228" s="19" t="n">
        <v>0.0249524320071418</v>
      </c>
      <c r="AD1228" s="19" t="n">
        <v>0.0914431998667994</v>
      </c>
      <c r="AE1228" s="19"/>
      <c r="AF1228" s="19" t="n">
        <v>0.0218311257010784</v>
      </c>
      <c r="AG1228" s="19"/>
      <c r="AH1228" s="19" t="n">
        <v>0.0300843950339474</v>
      </c>
      <c r="AI1228" s="19"/>
      <c r="AJ1228" s="19" t="n">
        <v>0.0113851494975308</v>
      </c>
      <c r="AK1228" s="19" t="n">
        <v>0.0375861219648601</v>
      </c>
      <c r="AL1228" s="19" t="n">
        <v>0.0455383383389698</v>
      </c>
    </row>
    <row r="1229">
      <c r="B1229" t="s">
        <v>56</v>
      </c>
      <c r="C1229" s="19" t="n">
        <v>0.351702365644458</v>
      </c>
      <c r="D1229" s="19" t="n">
        <v>0.302003888816757</v>
      </c>
      <c r="E1229" s="19" t="n">
        <v>0.400194366343227</v>
      </c>
      <c r="F1229" s="19"/>
      <c r="G1229" s="19" t="n">
        <v>0.196055654592605</v>
      </c>
      <c r="H1229" s="19" t="n">
        <v>0.131046267285251</v>
      </c>
      <c r="I1229" s="19" t="n">
        <v>0.224970365240626</v>
      </c>
      <c r="J1229" s="19" t="n">
        <v>0.338239674690496</v>
      </c>
      <c r="K1229" s="19" t="n">
        <v>0.452810406738469</v>
      </c>
      <c r="L1229" s="19" t="n">
        <v>0.587030877552515</v>
      </c>
      <c r="M1229" s="19"/>
      <c r="N1229" s="19" t="n">
        <v>0.47196014272484</v>
      </c>
      <c r="O1229" s="19" t="n">
        <v>0.400198770271572</v>
      </c>
      <c r="P1229" s="19" t="n">
        <v>0.382127705910016</v>
      </c>
      <c r="Q1229" s="19" t="n">
        <v>0.339238533497541</v>
      </c>
      <c r="R1229" s="19" t="n">
        <v>0.173207841339404</v>
      </c>
      <c r="S1229" s="19"/>
      <c r="T1229" s="19" t="n">
        <v>0.437333790645451</v>
      </c>
      <c r="U1229" s="19" t="n">
        <v>0.366623601200201</v>
      </c>
      <c r="V1229" s="19" t="n">
        <v>0.311960421435271</v>
      </c>
      <c r="W1229" s="19" t="n">
        <v>0.15696195197757</v>
      </c>
      <c r="X1229" s="19"/>
      <c r="Y1229" s="19" t="n">
        <v>0.212382725100932</v>
      </c>
      <c r="Z1229" s="19" t="n">
        <v>0.344392586756417</v>
      </c>
      <c r="AA1229" s="19" t="n">
        <v>0.572248374192876</v>
      </c>
      <c r="AB1229" s="19" t="n">
        <v>0.329331020564245</v>
      </c>
      <c r="AC1229" s="19" t="n">
        <v>0.220530773441088</v>
      </c>
      <c r="AD1229" s="19" t="n">
        <v>0.660807934362002</v>
      </c>
      <c r="AE1229" s="19"/>
      <c r="AF1229" s="19" t="n">
        <v>0.347746440043465</v>
      </c>
      <c r="AG1229" s="19"/>
      <c r="AH1229" s="19" t="n">
        <v>0.34050052394524</v>
      </c>
      <c r="AI1229" s="19"/>
      <c r="AJ1229" s="19" t="n">
        <v>0.395013380109946</v>
      </c>
      <c r="AK1229" s="19" t="n">
        <v>0.329310980967829</v>
      </c>
      <c r="AL1229" s="19" t="n">
        <v>0.345451601946065</v>
      </c>
    </row>
    <row r="1230">
      <c r="C1230" s="19"/>
      <c r="D1230" s="19"/>
      <c r="E1230" s="19"/>
      <c r="F1230" s="19"/>
      <c r="G1230" s="19"/>
      <c r="H1230" s="19"/>
      <c r="I1230" s="19"/>
      <c r="J1230" s="19"/>
      <c r="K1230" s="19"/>
      <c r="L1230" s="19"/>
      <c r="M1230" s="19"/>
      <c r="N1230" s="19"/>
      <c r="O1230" s="19"/>
      <c r="P1230" s="19"/>
      <c r="Q1230" s="19"/>
      <c r="R1230" s="19"/>
      <c r="S1230" s="19"/>
      <c r="T1230" s="19"/>
      <c r="U1230" s="19"/>
      <c r="V1230" s="19"/>
      <c r="W1230" s="19"/>
      <c r="X1230" s="19"/>
      <c r="Y1230" s="19"/>
      <c r="Z1230" s="19"/>
      <c r="AA1230" s="19"/>
      <c r="AB1230" s="19"/>
      <c r="AC1230" s="19"/>
      <c r="AD1230" s="19"/>
      <c r="AE1230" s="19"/>
      <c r="AF1230" s="19"/>
      <c r="AG1230" s="19"/>
      <c r="AH1230" s="19"/>
      <c r="AI1230" s="19"/>
      <c r="AJ1230" s="19"/>
      <c r="AK1230" s="19"/>
      <c r="AL1230" s="19"/>
    </row>
    <row r="1231">
      <c r="B1231" s="7" t="s">
        <v>509</v>
      </c>
      <c r="C1231" s="19"/>
      <c r="D1231" s="19"/>
      <c r="E1231" s="19"/>
      <c r="F1231" s="19"/>
      <c r="G1231" s="19"/>
      <c r="H1231" s="19"/>
      <c r="I1231" s="19"/>
      <c r="J1231" s="19"/>
      <c r="K1231" s="19"/>
      <c r="L1231" s="19"/>
      <c r="M1231" s="19"/>
      <c r="N1231" s="19"/>
      <c r="O1231" s="19"/>
      <c r="P1231" s="19"/>
      <c r="Q1231" s="19"/>
      <c r="R1231" s="19"/>
      <c r="S1231" s="19"/>
      <c r="T1231" s="19"/>
      <c r="U1231" s="19"/>
      <c r="V1231" s="19"/>
      <c r="W1231" s="19"/>
      <c r="X1231" s="19"/>
      <c r="Y1231" s="19"/>
      <c r="Z1231" s="19"/>
      <c r="AA1231" s="19"/>
      <c r="AB1231" s="19"/>
      <c r="AC1231" s="19"/>
      <c r="AD1231" s="19"/>
      <c r="AE1231" s="19"/>
      <c r="AF1231" s="19"/>
      <c r="AG1231" s="19"/>
      <c r="AH1231" s="19"/>
      <c r="AI1231" s="19"/>
      <c r="AJ1231" s="19"/>
      <c r="AK1231" s="19"/>
      <c r="AL1231" s="19"/>
    </row>
    <row r="1232">
      <c r="B1232" s="26" t="s">
        <v>60</v>
      </c>
      <c r="C1232" s="19"/>
      <c r="D1232" s="19"/>
      <c r="E1232" s="19"/>
      <c r="F1232" s="19"/>
      <c r="G1232" s="19"/>
      <c r="H1232" s="19"/>
      <c r="I1232" s="19"/>
      <c r="J1232" s="19"/>
      <c r="K1232" s="19"/>
      <c r="L1232" s="19"/>
      <c r="M1232" s="19"/>
      <c r="N1232" s="19"/>
      <c r="O1232" s="19"/>
      <c r="P1232" s="19"/>
      <c r="Q1232" s="19"/>
      <c r="R1232" s="19"/>
      <c r="S1232" s="19"/>
      <c r="T1232" s="19"/>
      <c r="U1232" s="19"/>
      <c r="V1232" s="19"/>
      <c r="W1232" s="19"/>
      <c r="X1232" s="19"/>
      <c r="Y1232" s="19"/>
      <c r="Z1232" s="19"/>
      <c r="AA1232" s="19"/>
      <c r="AB1232" s="19"/>
      <c r="AC1232" s="19"/>
      <c r="AD1232" s="19"/>
      <c r="AE1232" s="19"/>
      <c r="AF1232" s="19"/>
      <c r="AG1232" s="19"/>
      <c r="AH1232" s="19"/>
      <c r="AI1232" s="19"/>
      <c r="AJ1232" s="19"/>
      <c r="AK1232" s="19"/>
      <c r="AL1232" s="19"/>
    </row>
    <row r="1233">
      <c r="B1233" t="s">
        <v>132</v>
      </c>
      <c r="C1233" s="19" t="n">
        <v>0.112943457231106</v>
      </c>
      <c r="D1233" s="19" t="n">
        <v>0.142532939256286</v>
      </c>
      <c r="E1233" s="19" t="n">
        <v>0.0835388754261212</v>
      </c>
      <c r="F1233" s="19"/>
      <c r="G1233" s="19" t="n">
        <v>0.169875101120707</v>
      </c>
      <c r="H1233" s="19" t="n">
        <v>0.219256565174767</v>
      </c>
      <c r="I1233" s="19" t="n">
        <v>0.167120011082698</v>
      </c>
      <c r="J1233" s="19" t="n">
        <v>0.106183869268743</v>
      </c>
      <c r="K1233" s="19" t="n">
        <v>0.0556120294887289</v>
      </c>
      <c r="L1233" s="19" t="n">
        <v>0.0264346217290572</v>
      </c>
      <c r="M1233" s="19"/>
      <c r="N1233" s="19" t="n">
        <v>0.0768783097308232</v>
      </c>
      <c r="O1233" s="19" t="n">
        <v>0.100982113500359</v>
      </c>
      <c r="P1233" s="19" t="n">
        <v>0.118715257023326</v>
      </c>
      <c r="Q1233" s="19" t="n">
        <v>0.0836475752750782</v>
      </c>
      <c r="R1233" s="19" t="n">
        <v>0.173187748472413</v>
      </c>
      <c r="S1233" s="19"/>
      <c r="T1233" s="19" t="n">
        <v>0.0595205042847273</v>
      </c>
      <c r="U1233" s="19" t="n">
        <v>0.0676721109764053</v>
      </c>
      <c r="V1233" s="19" t="n">
        <v>0.0950991699629771</v>
      </c>
      <c r="W1233" s="19" t="n">
        <v>0.253334000834987</v>
      </c>
      <c r="X1233" s="19"/>
      <c r="Y1233" s="19" t="n">
        <v>0.175775788911718</v>
      </c>
      <c r="Z1233" s="19" t="n">
        <v>0.0622504555905576</v>
      </c>
      <c r="AA1233" s="19" t="n">
        <v>0.0367831871432522</v>
      </c>
      <c r="AB1233" s="19" t="n">
        <v>0.111066932142735</v>
      </c>
      <c r="AC1233" s="19" t="n">
        <v>0.0898495611605719</v>
      </c>
      <c r="AD1233" s="19" t="n">
        <v>0.0914431998667994</v>
      </c>
      <c r="AE1233" s="19"/>
      <c r="AF1233" s="19" t="n">
        <v>0.116394592177603</v>
      </c>
      <c r="AG1233" s="19"/>
      <c r="AH1233" s="19" t="n">
        <v>0.116518272866412</v>
      </c>
      <c r="AI1233" s="19"/>
      <c r="AJ1233" s="19" t="n">
        <v>0.0653012984414407</v>
      </c>
      <c r="AK1233" s="19" t="n">
        <v>0.147353046396093</v>
      </c>
      <c r="AL1233" s="19" t="n">
        <v>0.0645300940089057</v>
      </c>
    </row>
    <row r="1234">
      <c r="B1234" t="s">
        <v>133</v>
      </c>
      <c r="C1234" s="19" t="n">
        <v>0.281298354779798</v>
      </c>
      <c r="D1234" s="19" t="n">
        <v>0.281204044850353</v>
      </c>
      <c r="E1234" s="19" t="n">
        <v>0.281942323740119</v>
      </c>
      <c r="F1234" s="19"/>
      <c r="G1234" s="19" t="n">
        <v>0.293066049852621</v>
      </c>
      <c r="H1234" s="19" t="n">
        <v>0.374683907778658</v>
      </c>
      <c r="I1234" s="19" t="n">
        <v>0.342666981560353</v>
      </c>
      <c r="J1234" s="19" t="n">
        <v>0.283824652899045</v>
      </c>
      <c r="K1234" s="19" t="n">
        <v>0.23642987672207</v>
      </c>
      <c r="L1234" s="19" t="n">
        <v>0.202257498374185</v>
      </c>
      <c r="M1234" s="19"/>
      <c r="N1234" s="19" t="n">
        <v>0.192423913483426</v>
      </c>
      <c r="O1234" s="19" t="n">
        <v>0.245330544778998</v>
      </c>
      <c r="P1234" s="19" t="n">
        <v>0.252524221447393</v>
      </c>
      <c r="Q1234" s="19" t="n">
        <v>0.305694064963406</v>
      </c>
      <c r="R1234" s="19" t="n">
        <v>0.407424959127902</v>
      </c>
      <c r="S1234" s="19"/>
      <c r="T1234" s="19" t="n">
        <v>0.223024245523558</v>
      </c>
      <c r="U1234" s="19" t="n">
        <v>0.274335240545449</v>
      </c>
      <c r="V1234" s="19" t="n">
        <v>0.341212809427833</v>
      </c>
      <c r="W1234" s="19" t="n">
        <v>0.321099837630375</v>
      </c>
      <c r="X1234" s="19"/>
      <c r="Y1234" s="19" t="n">
        <v>0.327202957410115</v>
      </c>
      <c r="Z1234" s="19" t="n">
        <v>0.269607940618711</v>
      </c>
      <c r="AA1234" s="19" t="n">
        <v>0.190695570924864</v>
      </c>
      <c r="AB1234" s="19" t="n">
        <v>0.33808174345893</v>
      </c>
      <c r="AC1234" s="19" t="n">
        <v>0.343735453002784</v>
      </c>
      <c r="AD1234" s="19" t="n">
        <v>0.171933765815439</v>
      </c>
      <c r="AE1234" s="19"/>
      <c r="AF1234" s="19" t="n">
        <v>0.282458418353133</v>
      </c>
      <c r="AG1234" s="19"/>
      <c r="AH1234" s="19" t="n">
        <v>0.290420070733374</v>
      </c>
      <c r="AI1234" s="19"/>
      <c r="AJ1234" s="19" t="n">
        <v>0.276033279896494</v>
      </c>
      <c r="AK1234" s="19" t="n">
        <v>0.278383640621404</v>
      </c>
      <c r="AL1234" s="19" t="n">
        <v>0.313927304903933</v>
      </c>
    </row>
    <row r="1235">
      <c r="B1235" t="s">
        <v>134</v>
      </c>
      <c r="C1235" s="19" t="n">
        <v>0.208062501894043</v>
      </c>
      <c r="D1235" s="19" t="n">
        <v>0.200733179860784</v>
      </c>
      <c r="E1235" s="19" t="n">
        <v>0.215807149683005</v>
      </c>
      <c r="F1235" s="19"/>
      <c r="G1235" s="19" t="n">
        <v>0.240270175843425</v>
      </c>
      <c r="H1235" s="19" t="n">
        <v>0.197852237503938</v>
      </c>
      <c r="I1235" s="19" t="n">
        <v>0.215328946527567</v>
      </c>
      <c r="J1235" s="19" t="n">
        <v>0.229985588306808</v>
      </c>
      <c r="K1235" s="19" t="n">
        <v>0.206644874502754</v>
      </c>
      <c r="L1235" s="19" t="n">
        <v>0.182960015285574</v>
      </c>
      <c r="M1235" s="19"/>
      <c r="N1235" s="19" t="n">
        <v>0.252127116023328</v>
      </c>
      <c r="O1235" s="19" t="n">
        <v>0.190309996580072</v>
      </c>
      <c r="P1235" s="19" t="n">
        <v>0.195419680331866</v>
      </c>
      <c r="Q1235" s="19" t="n">
        <v>0.250184832432238</v>
      </c>
      <c r="R1235" s="19" t="n">
        <v>0.192534773019552</v>
      </c>
      <c r="S1235" s="19"/>
      <c r="T1235" s="19" t="n">
        <v>0.232789315427378</v>
      </c>
      <c r="U1235" s="19" t="n">
        <v>0.236986564093349</v>
      </c>
      <c r="V1235" s="19" t="n">
        <v>0.186849880928053</v>
      </c>
      <c r="W1235" s="19" t="n">
        <v>0.225105539822318</v>
      </c>
      <c r="X1235" s="19"/>
      <c r="Y1235" s="19" t="n">
        <v>0.209721051764523</v>
      </c>
      <c r="Z1235" s="19" t="n">
        <v>0.288778151795457</v>
      </c>
      <c r="AA1235" s="19" t="n">
        <v>0.19690488663798</v>
      </c>
      <c r="AB1235" s="19" t="n">
        <v>0.160925379589389</v>
      </c>
      <c r="AC1235" s="19" t="n">
        <v>0.262257307326016</v>
      </c>
      <c r="AD1235" s="19" t="n">
        <v>0.174842528447144</v>
      </c>
      <c r="AE1235" s="19"/>
      <c r="AF1235" s="19" t="n">
        <v>0.209242940296061</v>
      </c>
      <c r="AG1235" s="19"/>
      <c r="AH1235" s="19" t="n">
        <v>0.205762546913012</v>
      </c>
      <c r="AI1235" s="19"/>
      <c r="AJ1235" s="19" t="n">
        <v>0.220727291671531</v>
      </c>
      <c r="AK1235" s="19" t="n">
        <v>0.198381877958139</v>
      </c>
      <c r="AL1235" s="19" t="n">
        <v>0.223948453194938</v>
      </c>
    </row>
    <row r="1236">
      <c r="B1236" t="s">
        <v>135</v>
      </c>
      <c r="C1236" s="19" t="n">
        <v>0.0366080586055282</v>
      </c>
      <c r="D1236" s="19" t="n">
        <v>0.0522051432994504</v>
      </c>
      <c r="E1236" s="19" t="n">
        <v>0.0210636490184801</v>
      </c>
      <c r="F1236" s="19"/>
      <c r="G1236" s="19" t="n">
        <v>0.0697946196662927</v>
      </c>
      <c r="H1236" s="19" t="n">
        <v>0.0554591654079388</v>
      </c>
      <c r="I1236" s="19" t="n">
        <v>0.0510936288517041</v>
      </c>
      <c r="J1236" s="19" t="n">
        <v>0.0416912543241882</v>
      </c>
      <c r="K1236" s="19" t="n">
        <v>0.0166294101082705</v>
      </c>
      <c r="L1236" s="19" t="n">
        <v>0.0110276183175247</v>
      </c>
      <c r="M1236" s="19"/>
      <c r="N1236" s="19" t="n">
        <v>0.0351591258109869</v>
      </c>
      <c r="O1236" s="19" t="n">
        <v>0.0335089320022519</v>
      </c>
      <c r="P1236" s="19" t="n">
        <v>0.0408628893072115</v>
      </c>
      <c r="Q1236" s="19" t="n">
        <v>0.0324183205891418</v>
      </c>
      <c r="R1236" s="19" t="n">
        <v>0.0404356236948529</v>
      </c>
      <c r="S1236" s="19"/>
      <c r="T1236" s="19" t="n">
        <v>0.0130592795901031</v>
      </c>
      <c r="U1236" s="19" t="n">
        <v>0.040344351553061</v>
      </c>
      <c r="V1236" s="19" t="n">
        <v>0.0602768307897541</v>
      </c>
      <c r="W1236" s="19" t="n">
        <v>0.0431398856624893</v>
      </c>
      <c r="X1236" s="19"/>
      <c r="Y1236" s="19" t="n">
        <v>0.0569439547874695</v>
      </c>
      <c r="Z1236" s="19" t="n">
        <v>0.0174077522793693</v>
      </c>
      <c r="AA1236" s="19" t="n">
        <v>0.0126813423497172</v>
      </c>
      <c r="AB1236" s="19" t="n">
        <v>0.0183427667737073</v>
      </c>
      <c r="AC1236" s="19" t="n">
        <v>0.0792503716409244</v>
      </c>
      <c r="AD1236" s="19" t="n">
        <v>0</v>
      </c>
      <c r="AE1236" s="19"/>
      <c r="AF1236" s="19" t="n">
        <v>0.0409410090827795</v>
      </c>
      <c r="AG1236" s="19"/>
      <c r="AH1236" s="19" t="n">
        <v>0.0358915133410667</v>
      </c>
      <c r="AI1236" s="19"/>
      <c r="AJ1236" s="19" t="n">
        <v>0.0448593246535053</v>
      </c>
      <c r="AK1236" s="19" t="n">
        <v>0.0305269187809382</v>
      </c>
      <c r="AL1236" s="19" t="n">
        <v>0.0456807157935499</v>
      </c>
    </row>
    <row r="1237">
      <c r="B1237" t="s">
        <v>136</v>
      </c>
      <c r="C1237" s="19" t="n">
        <v>0.0177795634861601</v>
      </c>
      <c r="D1237" s="19" t="n">
        <v>0.0234767389023654</v>
      </c>
      <c r="E1237" s="19" t="n">
        <v>0.0121102396387577</v>
      </c>
      <c r="F1237" s="19"/>
      <c r="G1237" s="19" t="n">
        <v>0.0424204157241205</v>
      </c>
      <c r="H1237" s="19" t="n">
        <v>0.0180469022255461</v>
      </c>
      <c r="I1237" s="19" t="n">
        <v>0.0151459366515295</v>
      </c>
      <c r="J1237" s="19" t="n">
        <v>0.00538765421356152</v>
      </c>
      <c r="K1237" s="19" t="n">
        <v>0.0302412683224165</v>
      </c>
      <c r="L1237" s="19" t="n">
        <v>0.0090785669503155</v>
      </c>
      <c r="M1237" s="19"/>
      <c r="N1237" s="19" t="n">
        <v>0</v>
      </c>
      <c r="O1237" s="19" t="n">
        <v>0.0250056861039464</v>
      </c>
      <c r="P1237" s="19" t="n">
        <v>0.0211419591433029</v>
      </c>
      <c r="Q1237" s="19" t="n">
        <v>0.0163278418738158</v>
      </c>
      <c r="R1237" s="19" t="n">
        <v>0.010484365106734</v>
      </c>
      <c r="S1237" s="19"/>
      <c r="T1237" s="19" t="n">
        <v>0.0339378723079348</v>
      </c>
      <c r="U1237" s="19" t="n">
        <v>0.0135383049955175</v>
      </c>
      <c r="V1237" s="19" t="n">
        <v>0.0194531137713849</v>
      </c>
      <c r="W1237" s="19" t="n">
        <v>0.00830968181343054</v>
      </c>
      <c r="X1237" s="19"/>
      <c r="Y1237" s="19" t="n">
        <v>0.017830689616843</v>
      </c>
      <c r="Z1237" s="19" t="n">
        <v>0.0157119261819728</v>
      </c>
      <c r="AA1237" s="19" t="n">
        <v>0.00934623361208849</v>
      </c>
      <c r="AB1237" s="19" t="n">
        <v>0.0435252792480466</v>
      </c>
      <c r="AC1237" s="19" t="n">
        <v>0.0249524320071418</v>
      </c>
      <c r="AD1237" s="19" t="n">
        <v>0</v>
      </c>
      <c r="AE1237" s="19"/>
      <c r="AF1237" s="19" t="n">
        <v>0.0153822162519175</v>
      </c>
      <c r="AG1237" s="19"/>
      <c r="AH1237" s="19" t="n">
        <v>0.0181697033077844</v>
      </c>
      <c r="AI1237" s="19"/>
      <c r="AJ1237" s="19" t="n">
        <v>0.00870722603614238</v>
      </c>
      <c r="AK1237" s="19" t="n">
        <v>0.0207248217606296</v>
      </c>
      <c r="AL1237" s="19" t="n">
        <v>0.0289551767666178</v>
      </c>
    </row>
    <row r="1238">
      <c r="B1238" t="s">
        <v>56</v>
      </c>
      <c r="C1238" s="19" t="n">
        <v>0.343308064003364</v>
      </c>
      <c r="D1238" s="19" t="n">
        <v>0.299847953830762</v>
      </c>
      <c r="E1238" s="19" t="n">
        <v>0.385537762493517</v>
      </c>
      <c r="F1238" s="19"/>
      <c r="G1238" s="19" t="n">
        <v>0.184573637792833</v>
      </c>
      <c r="H1238" s="19" t="n">
        <v>0.134701221909152</v>
      </c>
      <c r="I1238" s="19" t="n">
        <v>0.208644495326148</v>
      </c>
      <c r="J1238" s="19" t="n">
        <v>0.332926980987654</v>
      </c>
      <c r="K1238" s="19" t="n">
        <v>0.45444254085576</v>
      </c>
      <c r="L1238" s="19" t="n">
        <v>0.568241679343343</v>
      </c>
      <c r="M1238" s="19"/>
      <c r="N1238" s="19" t="n">
        <v>0.443411534951436</v>
      </c>
      <c r="O1238" s="19" t="n">
        <v>0.404862727034372</v>
      </c>
      <c r="P1238" s="19" t="n">
        <v>0.371335992746901</v>
      </c>
      <c r="Q1238" s="19" t="n">
        <v>0.31172736486632</v>
      </c>
      <c r="R1238" s="19" t="n">
        <v>0.175932530578546</v>
      </c>
      <c r="S1238" s="19"/>
      <c r="T1238" s="19" t="n">
        <v>0.437668782866299</v>
      </c>
      <c r="U1238" s="19" t="n">
        <v>0.367123427836218</v>
      </c>
      <c r="V1238" s="19" t="n">
        <v>0.297108195119997</v>
      </c>
      <c r="W1238" s="19" t="n">
        <v>0.1490110542364</v>
      </c>
      <c r="X1238" s="19"/>
      <c r="Y1238" s="19" t="n">
        <v>0.212525557509332</v>
      </c>
      <c r="Z1238" s="19" t="n">
        <v>0.346243773533932</v>
      </c>
      <c r="AA1238" s="19" t="n">
        <v>0.553588779332098</v>
      </c>
      <c r="AB1238" s="19" t="n">
        <v>0.328057898787191</v>
      </c>
      <c r="AC1238" s="19" t="n">
        <v>0.199954874862562</v>
      </c>
      <c r="AD1238" s="19" t="n">
        <v>0.561780505870617</v>
      </c>
      <c r="AE1238" s="19"/>
      <c r="AF1238" s="19" t="n">
        <v>0.335580823838506</v>
      </c>
      <c r="AG1238" s="19"/>
      <c r="AH1238" s="19" t="n">
        <v>0.333237892838351</v>
      </c>
      <c r="AI1238" s="19"/>
      <c r="AJ1238" s="19" t="n">
        <v>0.384371579300887</v>
      </c>
      <c r="AK1238" s="19" t="n">
        <v>0.324629694482796</v>
      </c>
      <c r="AL1238" s="19" t="n">
        <v>0.322958255332056</v>
      </c>
    </row>
    <row r="1239">
      <c r="C1239" s="19"/>
      <c r="D1239" s="19"/>
      <c r="E1239" s="19"/>
      <c r="F1239" s="19"/>
      <c r="G1239" s="19"/>
      <c r="H1239" s="19"/>
      <c r="I1239" s="19"/>
      <c r="J1239" s="19"/>
      <c r="K1239" s="19"/>
      <c r="L1239" s="19"/>
      <c r="M1239" s="19"/>
      <c r="N1239" s="19"/>
      <c r="O1239" s="19"/>
      <c r="P1239" s="19"/>
      <c r="Q1239" s="19"/>
      <c r="R1239" s="19"/>
      <c r="S1239" s="19"/>
      <c r="T1239" s="19"/>
      <c r="U1239" s="19"/>
      <c r="V1239" s="19"/>
      <c r="W1239" s="19"/>
      <c r="X1239" s="19"/>
      <c r="Y1239" s="19"/>
      <c r="Z1239" s="19"/>
      <c r="AA1239" s="19"/>
      <c r="AB1239" s="19"/>
      <c r="AC1239" s="19"/>
      <c r="AD1239" s="19"/>
      <c r="AE1239" s="19"/>
      <c r="AF1239" s="19"/>
      <c r="AG1239" s="19"/>
      <c r="AH1239" s="19"/>
      <c r="AI1239" s="19"/>
      <c r="AJ1239" s="19"/>
      <c r="AK1239" s="19"/>
      <c r="AL1239" s="19"/>
    </row>
    <row r="1240">
      <c r="B1240" s="7" t="s">
        <v>510</v>
      </c>
      <c r="C1240" s="19"/>
      <c r="D1240" s="19"/>
      <c r="E1240" s="19"/>
      <c r="F1240" s="19"/>
      <c r="G1240" s="19"/>
      <c r="H1240" s="19"/>
      <c r="I1240" s="19"/>
      <c r="J1240" s="19"/>
      <c r="K1240" s="19"/>
      <c r="L1240" s="19"/>
      <c r="M1240" s="19"/>
      <c r="N1240" s="19"/>
      <c r="O1240" s="19"/>
      <c r="P1240" s="19"/>
      <c r="Q1240" s="19"/>
      <c r="R1240" s="19"/>
      <c r="S1240" s="19"/>
      <c r="T1240" s="19"/>
      <c r="U1240" s="19"/>
      <c r="V1240" s="19"/>
      <c r="W1240" s="19"/>
      <c r="X1240" s="19"/>
      <c r="Y1240" s="19"/>
      <c r="Z1240" s="19"/>
      <c r="AA1240" s="19"/>
      <c r="AB1240" s="19"/>
      <c r="AC1240" s="19"/>
      <c r="AD1240" s="19"/>
      <c r="AE1240" s="19"/>
      <c r="AF1240" s="19"/>
      <c r="AG1240" s="19"/>
      <c r="AH1240" s="19"/>
      <c r="AI1240" s="19"/>
      <c r="AJ1240" s="19"/>
      <c r="AK1240" s="19"/>
      <c r="AL1240" s="19"/>
    </row>
    <row r="1241">
      <c r="B1241" s="26" t="s">
        <v>60</v>
      </c>
      <c r="C1241" s="19"/>
      <c r="D1241" s="19"/>
      <c r="E1241" s="19"/>
      <c r="F1241" s="19"/>
      <c r="G1241" s="19"/>
      <c r="H1241" s="19"/>
      <c r="I1241" s="19"/>
      <c r="J1241" s="19"/>
      <c r="K1241" s="19"/>
      <c r="L1241" s="19"/>
      <c r="M1241" s="19"/>
      <c r="N1241" s="19"/>
      <c r="O1241" s="19"/>
      <c r="P1241" s="19"/>
      <c r="Q1241" s="19"/>
      <c r="R1241" s="19"/>
      <c r="S1241" s="19"/>
      <c r="T1241" s="19"/>
      <c r="U1241" s="19"/>
      <c r="V1241" s="19"/>
      <c r="W1241" s="19"/>
      <c r="X1241" s="19"/>
      <c r="Y1241" s="19"/>
      <c r="Z1241" s="19"/>
      <c r="AA1241" s="19"/>
      <c r="AB1241" s="19"/>
      <c r="AC1241" s="19"/>
      <c r="AD1241" s="19"/>
      <c r="AE1241" s="19"/>
      <c r="AF1241" s="19"/>
      <c r="AG1241" s="19"/>
      <c r="AH1241" s="19"/>
      <c r="AI1241" s="19"/>
      <c r="AJ1241" s="19"/>
      <c r="AK1241" s="19"/>
      <c r="AL1241" s="19"/>
    </row>
    <row r="1242">
      <c r="B1242" t="s">
        <v>132</v>
      </c>
      <c r="C1242" s="19" t="n">
        <v>0.100190957314996</v>
      </c>
      <c r="D1242" s="19" t="n">
        <v>0.136218241273765</v>
      </c>
      <c r="E1242" s="19" t="n">
        <v>0.0643158829038109</v>
      </c>
      <c r="F1242" s="19"/>
      <c r="G1242" s="19" t="n">
        <v>0.141884239015863</v>
      </c>
      <c r="H1242" s="19" t="n">
        <v>0.199737211683796</v>
      </c>
      <c r="I1242" s="19" t="n">
        <v>0.162307479575371</v>
      </c>
      <c r="J1242" s="19" t="n">
        <v>0.110649553074537</v>
      </c>
      <c r="K1242" s="19" t="n">
        <v>0.0375322243640934</v>
      </c>
      <c r="L1242" s="19" t="n">
        <v>0.0111412177671064</v>
      </c>
      <c r="M1242" s="19"/>
      <c r="N1242" s="19" t="n">
        <v>0.113219611213285</v>
      </c>
      <c r="O1242" s="19" t="n">
        <v>0.0895608577953432</v>
      </c>
      <c r="P1242" s="19" t="n">
        <v>0.0495699479900018</v>
      </c>
      <c r="Q1242" s="19" t="n">
        <v>0.0906551405180709</v>
      </c>
      <c r="R1242" s="19" t="n">
        <v>0.200611274107195</v>
      </c>
      <c r="S1242" s="19"/>
      <c r="T1242" s="19" t="n">
        <v>0.0545244656509239</v>
      </c>
      <c r="U1242" s="19" t="n">
        <v>0.0442045531582948</v>
      </c>
      <c r="V1242" s="19" t="n">
        <v>0.103768950447824</v>
      </c>
      <c r="W1242" s="19" t="n">
        <v>0.242710921363863</v>
      </c>
      <c r="X1242" s="19"/>
      <c r="Y1242" s="19" t="n">
        <v>0.18288544999234</v>
      </c>
      <c r="Z1242" s="19" t="n">
        <v>0.0807136317374659</v>
      </c>
      <c r="AA1242" s="19" t="n">
        <v>0.0204007936647845</v>
      </c>
      <c r="AB1242" s="19" t="n">
        <v>0.0413476427945996</v>
      </c>
      <c r="AC1242" s="19" t="n">
        <v>0.0501222415862294</v>
      </c>
      <c r="AD1242" s="19" t="n">
        <v>0</v>
      </c>
      <c r="AE1242" s="19"/>
      <c r="AF1242" s="19" t="n">
        <v>0.0898409440300411</v>
      </c>
      <c r="AG1242" s="19"/>
      <c r="AH1242" s="19" t="n">
        <v>0.103045716039803</v>
      </c>
      <c r="AI1242" s="19"/>
      <c r="AJ1242" s="19" t="n">
        <v>0.049126991308577</v>
      </c>
      <c r="AK1242" s="19" t="n">
        <v>0.13854755100676</v>
      </c>
      <c r="AL1242" s="19" t="n">
        <v>0.0399575733274067</v>
      </c>
    </row>
    <row r="1243">
      <c r="B1243" t="s">
        <v>133</v>
      </c>
      <c r="C1243" s="19" t="n">
        <v>0.199673180178685</v>
      </c>
      <c r="D1243" s="19" t="n">
        <v>0.211892876578527</v>
      </c>
      <c r="E1243" s="19" t="n">
        <v>0.187828803418159</v>
      </c>
      <c r="F1243" s="19"/>
      <c r="G1243" s="19" t="n">
        <v>0.246124644399063</v>
      </c>
      <c r="H1243" s="19" t="n">
        <v>0.309062401388749</v>
      </c>
      <c r="I1243" s="19" t="n">
        <v>0.246496505608836</v>
      </c>
      <c r="J1243" s="19" t="n">
        <v>0.188604181089689</v>
      </c>
      <c r="K1243" s="19" t="n">
        <v>0.133130930769245</v>
      </c>
      <c r="L1243" s="19" t="n">
        <v>0.129575577731618</v>
      </c>
      <c r="M1243" s="19"/>
      <c r="N1243" s="19" t="n">
        <v>0.171732256248186</v>
      </c>
      <c r="O1243" s="19" t="n">
        <v>0.154984824753265</v>
      </c>
      <c r="P1243" s="19" t="n">
        <v>0.220832268056599</v>
      </c>
      <c r="Q1243" s="19" t="n">
        <v>0.172451641660537</v>
      </c>
      <c r="R1243" s="19" t="n">
        <v>0.286366433733598</v>
      </c>
      <c r="S1243" s="19"/>
      <c r="T1243" s="19" t="n">
        <v>0.131302265808229</v>
      </c>
      <c r="U1243" s="19" t="n">
        <v>0.143229058741953</v>
      </c>
      <c r="V1243" s="19" t="n">
        <v>0.200244486561893</v>
      </c>
      <c r="W1243" s="19" t="n">
        <v>0.322775356724547</v>
      </c>
      <c r="X1243" s="19"/>
      <c r="Y1243" s="19" t="n">
        <v>0.260457315526635</v>
      </c>
      <c r="Z1243" s="19" t="n">
        <v>0.169041994889274</v>
      </c>
      <c r="AA1243" s="19" t="n">
        <v>0.104447453331614</v>
      </c>
      <c r="AB1243" s="19" t="n">
        <v>0.230300968924945</v>
      </c>
      <c r="AC1243" s="19" t="n">
        <v>0.273054540229046</v>
      </c>
      <c r="AD1243" s="19" t="n">
        <v>0.0281821960777218</v>
      </c>
      <c r="AE1243" s="19"/>
      <c r="AF1243" s="19" t="n">
        <v>0.222748139217131</v>
      </c>
      <c r="AG1243" s="19"/>
      <c r="AH1243" s="19" t="n">
        <v>0.208218095286922</v>
      </c>
      <c r="AI1243" s="19"/>
      <c r="AJ1243" s="19" t="n">
        <v>0.202700033650859</v>
      </c>
      <c r="AK1243" s="19" t="n">
        <v>0.201393486984867</v>
      </c>
      <c r="AL1243" s="19" t="n">
        <v>0.180662539220437</v>
      </c>
    </row>
    <row r="1244">
      <c r="B1244" t="s">
        <v>134</v>
      </c>
      <c r="C1244" s="19" t="n">
        <v>0.22901374087924</v>
      </c>
      <c r="D1244" s="19" t="n">
        <v>0.210618178579563</v>
      </c>
      <c r="E1244" s="19" t="n">
        <v>0.247878928191961</v>
      </c>
      <c r="F1244" s="19"/>
      <c r="G1244" s="19" t="n">
        <v>0.258512742972597</v>
      </c>
      <c r="H1244" s="19" t="n">
        <v>0.216358008185525</v>
      </c>
      <c r="I1244" s="19" t="n">
        <v>0.228562210176253</v>
      </c>
      <c r="J1244" s="19" t="n">
        <v>0.282057777587619</v>
      </c>
      <c r="K1244" s="19" t="n">
        <v>0.203006008208199</v>
      </c>
      <c r="L1244" s="19" t="n">
        <v>0.207700974601323</v>
      </c>
      <c r="M1244" s="19"/>
      <c r="N1244" s="19" t="n">
        <v>0.21081330920076</v>
      </c>
      <c r="O1244" s="19" t="n">
        <v>0.254919114659975</v>
      </c>
      <c r="P1244" s="19" t="n">
        <v>0.193041520377979</v>
      </c>
      <c r="Q1244" s="19" t="n">
        <v>0.292780444240863</v>
      </c>
      <c r="R1244" s="19" t="n">
        <v>0.182980810728828</v>
      </c>
      <c r="S1244" s="19"/>
      <c r="T1244" s="19" t="n">
        <v>0.223709068002891</v>
      </c>
      <c r="U1244" s="19" t="n">
        <v>0.27997574586817</v>
      </c>
      <c r="V1244" s="19" t="n">
        <v>0.251801908023506</v>
      </c>
      <c r="W1244" s="19" t="n">
        <v>0.208942676410181</v>
      </c>
      <c r="X1244" s="19"/>
      <c r="Y1244" s="19" t="n">
        <v>0.225656500074295</v>
      </c>
      <c r="Z1244" s="19" t="n">
        <v>0.282968156735251</v>
      </c>
      <c r="AA1244" s="19" t="n">
        <v>0.223181266246291</v>
      </c>
      <c r="AB1244" s="19" t="n">
        <v>0.19227575071054</v>
      </c>
      <c r="AC1244" s="19" t="n">
        <v>0.292865515003962</v>
      </c>
      <c r="AD1244" s="19" t="n">
        <v>0.247328990499315</v>
      </c>
      <c r="AE1244" s="19"/>
      <c r="AF1244" s="19" t="n">
        <v>0.222483654941428</v>
      </c>
      <c r="AG1244" s="19"/>
      <c r="AH1244" s="19" t="n">
        <v>0.231212218872657</v>
      </c>
      <c r="AI1244" s="19"/>
      <c r="AJ1244" s="19" t="n">
        <v>0.247675126671361</v>
      </c>
      <c r="AK1244" s="19" t="n">
        <v>0.210271980000563</v>
      </c>
      <c r="AL1244" s="19" t="n">
        <v>0.277736561350153</v>
      </c>
    </row>
    <row r="1245">
      <c r="B1245" t="s">
        <v>135</v>
      </c>
      <c r="C1245" s="19" t="n">
        <v>0.0857285506340452</v>
      </c>
      <c r="D1245" s="19" t="n">
        <v>0.0934907800088042</v>
      </c>
      <c r="E1245" s="19" t="n">
        <v>0.0781244233777835</v>
      </c>
      <c r="F1245" s="19"/>
      <c r="G1245" s="19" t="n">
        <v>0.125434671911313</v>
      </c>
      <c r="H1245" s="19" t="n">
        <v>0.0942928859993892</v>
      </c>
      <c r="I1245" s="19" t="n">
        <v>0.10795550976079</v>
      </c>
      <c r="J1245" s="19" t="n">
        <v>0.0620760963498963</v>
      </c>
      <c r="K1245" s="19" t="n">
        <v>0.0991552994876564</v>
      </c>
      <c r="L1245" s="19" t="n">
        <v>0.0555932594609749</v>
      </c>
      <c r="M1245" s="19"/>
      <c r="N1245" s="19" t="n">
        <v>0.0373882248215258</v>
      </c>
      <c r="O1245" s="19" t="n">
        <v>0.0869326886117327</v>
      </c>
      <c r="P1245" s="19" t="n">
        <v>0.0956814160475613</v>
      </c>
      <c r="Q1245" s="19" t="n">
        <v>0.0684837575792626</v>
      </c>
      <c r="R1245" s="19" t="n">
        <v>0.11034298089303</v>
      </c>
      <c r="S1245" s="19"/>
      <c r="T1245" s="19" t="n">
        <v>0.0684706972347399</v>
      </c>
      <c r="U1245" s="19" t="n">
        <v>0.142858730624761</v>
      </c>
      <c r="V1245" s="19" t="n">
        <v>0.0893486390721257</v>
      </c>
      <c r="W1245" s="19" t="n">
        <v>0.0554577552804303</v>
      </c>
      <c r="X1245" s="19"/>
      <c r="Y1245" s="19" t="n">
        <v>0.0910946306596556</v>
      </c>
      <c r="Z1245" s="19" t="n">
        <v>0.0855199279134487</v>
      </c>
      <c r="AA1245" s="19" t="n">
        <v>0.0692017119531833</v>
      </c>
      <c r="AB1245" s="19" t="n">
        <v>0.1163430557449</v>
      </c>
      <c r="AC1245" s="19" t="n">
        <v>0.106104002547659</v>
      </c>
      <c r="AD1245" s="19" t="n">
        <v>0.0317368703630067</v>
      </c>
      <c r="AE1245" s="19"/>
      <c r="AF1245" s="19" t="n">
        <v>0.0874866398590296</v>
      </c>
      <c r="AG1245" s="19"/>
      <c r="AH1245" s="19" t="n">
        <v>0.0861294330645105</v>
      </c>
      <c r="AI1245" s="19"/>
      <c r="AJ1245" s="19" t="n">
        <v>0.0823077605685998</v>
      </c>
      <c r="AK1245" s="19" t="n">
        <v>0.0816881146875083</v>
      </c>
      <c r="AL1245" s="19" t="n">
        <v>0.119065169551745</v>
      </c>
    </row>
    <row r="1246">
      <c r="B1246" t="s">
        <v>136</v>
      </c>
      <c r="C1246" s="19" t="n">
        <v>0.0441634082899306</v>
      </c>
      <c r="D1246" s="19" t="n">
        <v>0.0545490627856771</v>
      </c>
      <c r="E1246" s="19" t="n">
        <v>0.0338514848578813</v>
      </c>
      <c r="F1246" s="19"/>
      <c r="G1246" s="19" t="n">
        <v>0.0256732976632598</v>
      </c>
      <c r="H1246" s="19" t="n">
        <v>0.0489811009150086</v>
      </c>
      <c r="I1246" s="19" t="n">
        <v>0.0541955167351237</v>
      </c>
      <c r="J1246" s="19" t="n">
        <v>0.0445776514104534</v>
      </c>
      <c r="K1246" s="19" t="n">
        <v>0.0530628148884146</v>
      </c>
      <c r="L1246" s="19" t="n">
        <v>0.0354182475978494</v>
      </c>
      <c r="M1246" s="19"/>
      <c r="N1246" s="19" t="n">
        <v>0.0212087060858603</v>
      </c>
      <c r="O1246" s="19" t="n">
        <v>0.0330418498564978</v>
      </c>
      <c r="P1246" s="19" t="n">
        <v>0.0675252363655682</v>
      </c>
      <c r="Q1246" s="19" t="n">
        <v>0.0491899529511124</v>
      </c>
      <c r="R1246" s="19" t="n">
        <v>0.0333789523227975</v>
      </c>
      <c r="S1246" s="19"/>
      <c r="T1246" s="19" t="n">
        <v>0.0694361594985411</v>
      </c>
      <c r="U1246" s="19" t="n">
        <v>0.0279767887313962</v>
      </c>
      <c r="V1246" s="19" t="n">
        <v>0.0528681886773576</v>
      </c>
      <c r="W1246" s="19" t="n">
        <v>0.0370285033687319</v>
      </c>
      <c r="X1246" s="19"/>
      <c r="Y1246" s="19" t="n">
        <v>0.035875842689724</v>
      </c>
      <c r="Z1246" s="19" t="n">
        <v>0.0282091881132481</v>
      </c>
      <c r="AA1246" s="19" t="n">
        <v>0.040150534199685</v>
      </c>
      <c r="AB1246" s="19" t="n">
        <v>0.0780337701911755</v>
      </c>
      <c r="AC1246" s="19" t="n">
        <v>0.0460068277296053</v>
      </c>
      <c r="AD1246" s="19" t="n">
        <v>0.0597063295037927</v>
      </c>
      <c r="AE1246" s="19"/>
      <c r="AF1246" s="19" t="n">
        <v>0.0410774007534807</v>
      </c>
      <c r="AG1246" s="19"/>
      <c r="AH1246" s="19" t="n">
        <v>0.0442456422703825</v>
      </c>
      <c r="AI1246" s="19"/>
      <c r="AJ1246" s="19" t="n">
        <v>0.0259229213311623</v>
      </c>
      <c r="AK1246" s="19" t="n">
        <v>0.0512007712898428</v>
      </c>
      <c r="AL1246" s="19" t="n">
        <v>0.0603244265197258</v>
      </c>
    </row>
    <row r="1247">
      <c r="B1247" t="s">
        <v>56</v>
      </c>
      <c r="C1247" s="19" t="n">
        <v>0.341230162703103</v>
      </c>
      <c r="D1247" s="19" t="n">
        <v>0.293230860773664</v>
      </c>
      <c r="E1247" s="19" t="n">
        <v>0.388000477250404</v>
      </c>
      <c r="F1247" s="19"/>
      <c r="G1247" s="19" t="n">
        <v>0.202370404037905</v>
      </c>
      <c r="H1247" s="19" t="n">
        <v>0.131568391827532</v>
      </c>
      <c r="I1247" s="19" t="n">
        <v>0.200482778143627</v>
      </c>
      <c r="J1247" s="19" t="n">
        <v>0.312034740487805</v>
      </c>
      <c r="K1247" s="19" t="n">
        <v>0.474112722282392</v>
      </c>
      <c r="L1247" s="19" t="n">
        <v>0.560570722841129</v>
      </c>
      <c r="M1247" s="19"/>
      <c r="N1247" s="19" t="n">
        <v>0.445637892430383</v>
      </c>
      <c r="O1247" s="19" t="n">
        <v>0.380560664323186</v>
      </c>
      <c r="P1247" s="19" t="n">
        <v>0.37334961116229</v>
      </c>
      <c r="Q1247" s="19" t="n">
        <v>0.326439063050154</v>
      </c>
      <c r="R1247" s="19" t="n">
        <v>0.186319548214552</v>
      </c>
      <c r="S1247" s="19"/>
      <c r="T1247" s="19" t="n">
        <v>0.452557343804675</v>
      </c>
      <c r="U1247" s="19" t="n">
        <v>0.361755122875424</v>
      </c>
      <c r="V1247" s="19" t="n">
        <v>0.301967827217293</v>
      </c>
      <c r="W1247" s="19" t="n">
        <v>0.133084786852246</v>
      </c>
      <c r="X1247" s="19"/>
      <c r="Y1247" s="19" t="n">
        <v>0.204030261057351</v>
      </c>
      <c r="Z1247" s="19" t="n">
        <v>0.353547100611312</v>
      </c>
      <c r="AA1247" s="19" t="n">
        <v>0.542618240604443</v>
      </c>
      <c r="AB1247" s="19" t="n">
        <v>0.34169881163384</v>
      </c>
      <c r="AC1247" s="19" t="n">
        <v>0.231846872903499</v>
      </c>
      <c r="AD1247" s="19" t="n">
        <v>0.633045613556164</v>
      </c>
      <c r="AE1247" s="19"/>
      <c r="AF1247" s="19" t="n">
        <v>0.33636322119889</v>
      </c>
      <c r="AG1247" s="19"/>
      <c r="AH1247" s="19" t="n">
        <v>0.327148894465725</v>
      </c>
      <c r="AI1247" s="19"/>
      <c r="AJ1247" s="19" t="n">
        <v>0.392267166469441</v>
      </c>
      <c r="AK1247" s="19" t="n">
        <v>0.316898096030459</v>
      </c>
      <c r="AL1247" s="19" t="n">
        <v>0.322253730030533</v>
      </c>
    </row>
    <row r="1248">
      <c r="C1248" s="19"/>
      <c r="D1248" s="19"/>
      <c r="E1248" s="19"/>
      <c r="F1248" s="19"/>
      <c r="G1248" s="19"/>
      <c r="H1248" s="19"/>
      <c r="I1248" s="19"/>
      <c r="J1248" s="19"/>
      <c r="K1248" s="19"/>
      <c r="L1248" s="19"/>
      <c r="M1248" s="19"/>
      <c r="N1248" s="19"/>
      <c r="O1248" s="19"/>
      <c r="P1248" s="19"/>
      <c r="Q1248" s="19"/>
      <c r="R1248" s="19"/>
      <c r="S1248" s="19"/>
      <c r="T1248" s="19"/>
      <c r="U1248" s="19"/>
      <c r="V1248" s="19"/>
      <c r="W1248" s="19"/>
      <c r="X1248" s="19"/>
      <c r="Y1248" s="19"/>
      <c r="Z1248" s="19"/>
      <c r="AA1248" s="19"/>
      <c r="AB1248" s="19"/>
      <c r="AC1248" s="19"/>
      <c r="AD1248" s="19"/>
      <c r="AE1248" s="19"/>
      <c r="AF1248" s="19"/>
      <c r="AG1248" s="19"/>
      <c r="AH1248" s="19"/>
      <c r="AI1248" s="19"/>
      <c r="AJ1248" s="19"/>
      <c r="AK1248" s="19"/>
      <c r="AL1248" s="19"/>
    </row>
    <row r="1249">
      <c r="B1249" s="7" t="s">
        <v>511</v>
      </c>
      <c r="C1249" s="19"/>
      <c r="D1249" s="19"/>
      <c r="E1249" s="19"/>
      <c r="F1249" s="19"/>
      <c r="G1249" s="19"/>
      <c r="H1249" s="19"/>
      <c r="I1249" s="19"/>
      <c r="J1249" s="19"/>
      <c r="K1249" s="19"/>
      <c r="L1249" s="19"/>
      <c r="M1249" s="19"/>
      <c r="N1249" s="19"/>
      <c r="O1249" s="19"/>
      <c r="P1249" s="19"/>
      <c r="Q1249" s="19"/>
      <c r="R1249" s="19"/>
      <c r="S1249" s="19"/>
      <c r="T1249" s="19"/>
      <c r="U1249" s="19"/>
      <c r="V1249" s="19"/>
      <c r="W1249" s="19"/>
      <c r="X1249" s="19"/>
      <c r="Y1249" s="19"/>
      <c r="Z1249" s="19"/>
      <c r="AA1249" s="19"/>
      <c r="AB1249" s="19"/>
      <c r="AC1249" s="19"/>
      <c r="AD1249" s="19"/>
      <c r="AE1249" s="19"/>
      <c r="AF1249" s="19"/>
      <c r="AG1249" s="19"/>
      <c r="AH1249" s="19"/>
      <c r="AI1249" s="19"/>
      <c r="AJ1249" s="19"/>
      <c r="AK1249" s="19"/>
      <c r="AL1249" s="19"/>
    </row>
    <row r="1250">
      <c r="B1250" s="26" t="s">
        <v>60</v>
      </c>
      <c r="C1250" s="19"/>
      <c r="D1250" s="19"/>
      <c r="E1250" s="19"/>
      <c r="F1250" s="19"/>
      <c r="G1250" s="19"/>
      <c r="H1250" s="19"/>
      <c r="I1250" s="19"/>
      <c r="J1250" s="19"/>
      <c r="K1250" s="19"/>
      <c r="L1250" s="19"/>
      <c r="M1250" s="19"/>
      <c r="N1250" s="19"/>
      <c r="O1250" s="19"/>
      <c r="P1250" s="19"/>
      <c r="Q1250" s="19"/>
      <c r="R1250" s="19"/>
      <c r="S1250" s="19"/>
      <c r="T1250" s="19"/>
      <c r="U1250" s="19"/>
      <c r="V1250" s="19"/>
      <c r="W1250" s="19"/>
      <c r="X1250" s="19"/>
      <c r="Y1250" s="19"/>
      <c r="Z1250" s="19"/>
      <c r="AA1250" s="19"/>
      <c r="AB1250" s="19"/>
      <c r="AC1250" s="19"/>
      <c r="AD1250" s="19"/>
      <c r="AE1250" s="19"/>
      <c r="AF1250" s="19"/>
      <c r="AG1250" s="19"/>
      <c r="AH1250" s="19"/>
      <c r="AI1250" s="19"/>
      <c r="AJ1250" s="19"/>
      <c r="AK1250" s="19"/>
      <c r="AL1250" s="19"/>
    </row>
    <row r="1251">
      <c r="B1251" t="s">
        <v>132</v>
      </c>
      <c r="C1251" s="19" t="n">
        <v>0.102960576008866</v>
      </c>
      <c r="D1251" s="19" t="n">
        <v>0.132868845045519</v>
      </c>
      <c r="E1251" s="19" t="n">
        <v>0.0732173194940044</v>
      </c>
      <c r="F1251" s="19"/>
      <c r="G1251" s="19" t="n">
        <v>0.169093425398599</v>
      </c>
      <c r="H1251" s="19" t="n">
        <v>0.133260701972051</v>
      </c>
      <c r="I1251" s="19" t="n">
        <v>0.215800780836859</v>
      </c>
      <c r="J1251" s="19" t="n">
        <v>0.122281862924251</v>
      </c>
      <c r="K1251" s="19" t="n">
        <v>0.0237898804706198</v>
      </c>
      <c r="L1251" s="19" t="n">
        <v>0.0213056885216108</v>
      </c>
      <c r="M1251" s="19"/>
      <c r="N1251" s="19" t="n">
        <v>0.119583737796389</v>
      </c>
      <c r="O1251" s="19" t="n">
        <v>0.106696952054958</v>
      </c>
      <c r="P1251" s="19" t="n">
        <v>0.0989729850232538</v>
      </c>
      <c r="Q1251" s="19" t="n">
        <v>0.0583392020127642</v>
      </c>
      <c r="R1251" s="19" t="n">
        <v>0.140729912402757</v>
      </c>
      <c r="S1251" s="19"/>
      <c r="T1251" s="19" t="n">
        <v>0.056986495308028</v>
      </c>
      <c r="U1251" s="19" t="n">
        <v>0.0444289187960405</v>
      </c>
      <c r="V1251" s="19" t="n">
        <v>0.0898861973389589</v>
      </c>
      <c r="W1251" s="19" t="n">
        <v>0.258747699383242</v>
      </c>
      <c r="X1251" s="19"/>
      <c r="Y1251" s="19" t="n">
        <v>0.188291195358171</v>
      </c>
      <c r="Z1251" s="19" t="n">
        <v>0.0270899567099067</v>
      </c>
      <c r="AA1251" s="19" t="n">
        <v>0.0242240920613049</v>
      </c>
      <c r="AB1251" s="19" t="n">
        <v>0.060346637753993</v>
      </c>
      <c r="AC1251" s="19" t="n">
        <v>0.0666890597457336</v>
      </c>
      <c r="AD1251" s="19" t="n">
        <v>0</v>
      </c>
      <c r="AE1251" s="19"/>
      <c r="AF1251" s="19" t="n">
        <v>0.095312570384671</v>
      </c>
      <c r="AG1251" s="19"/>
      <c r="AH1251" s="19" t="n">
        <v>0.107459865030091</v>
      </c>
      <c r="AI1251" s="19"/>
      <c r="AJ1251" s="19" t="n">
        <v>0.0470139651343862</v>
      </c>
      <c r="AK1251" s="19" t="n">
        <v>0.146926705850963</v>
      </c>
      <c r="AL1251" s="19" t="n">
        <v>0.0259883117954614</v>
      </c>
    </row>
    <row r="1252">
      <c r="B1252" t="s">
        <v>133</v>
      </c>
      <c r="C1252" s="19" t="n">
        <v>0.161781831807421</v>
      </c>
      <c r="D1252" s="19" t="n">
        <v>0.198329632946884</v>
      </c>
      <c r="E1252" s="19" t="n">
        <v>0.125505935461369</v>
      </c>
      <c r="F1252" s="19"/>
      <c r="G1252" s="19" t="n">
        <v>0.214567606895716</v>
      </c>
      <c r="H1252" s="19" t="n">
        <v>0.289478306578199</v>
      </c>
      <c r="I1252" s="19" t="n">
        <v>0.193491790946063</v>
      </c>
      <c r="J1252" s="19" t="n">
        <v>0.170854656958411</v>
      </c>
      <c r="K1252" s="19" t="n">
        <v>0.0727350034772297</v>
      </c>
      <c r="L1252" s="19" t="n">
        <v>0.0888957702107099</v>
      </c>
      <c r="M1252" s="19"/>
      <c r="N1252" s="19" t="n">
        <v>0.157309367233948</v>
      </c>
      <c r="O1252" s="19" t="n">
        <v>0.147277719600666</v>
      </c>
      <c r="P1252" s="19" t="n">
        <v>0.118367066556027</v>
      </c>
      <c r="Q1252" s="19" t="n">
        <v>0.148586646831045</v>
      </c>
      <c r="R1252" s="19" t="n">
        <v>0.270282153335386</v>
      </c>
      <c r="S1252" s="19"/>
      <c r="T1252" s="19" t="n">
        <v>0.0764231901440984</v>
      </c>
      <c r="U1252" s="19" t="n">
        <v>0.134843145393982</v>
      </c>
      <c r="V1252" s="19" t="n">
        <v>0.19856543333846</v>
      </c>
      <c r="W1252" s="19" t="n">
        <v>0.270895343017023</v>
      </c>
      <c r="X1252" s="19"/>
      <c r="Y1252" s="19" t="n">
        <v>0.223146002740674</v>
      </c>
      <c r="Z1252" s="19" t="n">
        <v>0.207352308752307</v>
      </c>
      <c r="AA1252" s="19" t="n">
        <v>0.0739912209056379</v>
      </c>
      <c r="AB1252" s="19" t="n">
        <v>0.129804520434181</v>
      </c>
      <c r="AC1252" s="19" t="n">
        <v>0.222005682264993</v>
      </c>
      <c r="AD1252" s="19" t="n">
        <v>0.0152915443424291</v>
      </c>
      <c r="AE1252" s="19"/>
      <c r="AF1252" s="19" t="n">
        <v>0.176882043388914</v>
      </c>
      <c r="AG1252" s="19"/>
      <c r="AH1252" s="19" t="n">
        <v>0.165097180762875</v>
      </c>
      <c r="AI1252" s="19"/>
      <c r="AJ1252" s="19" t="n">
        <v>0.15791496975947</v>
      </c>
      <c r="AK1252" s="19" t="n">
        <v>0.165563265154133</v>
      </c>
      <c r="AL1252" s="19" t="n">
        <v>0.152263045128857</v>
      </c>
    </row>
    <row r="1253">
      <c r="B1253" t="s">
        <v>134</v>
      </c>
      <c r="C1253" s="19" t="n">
        <v>0.224640312082824</v>
      </c>
      <c r="D1253" s="19" t="n">
        <v>0.210838254558653</v>
      </c>
      <c r="E1253" s="19" t="n">
        <v>0.238897901372468</v>
      </c>
      <c r="F1253" s="19"/>
      <c r="G1253" s="19" t="n">
        <v>0.255111944465864</v>
      </c>
      <c r="H1253" s="19" t="n">
        <v>0.292427189107512</v>
      </c>
      <c r="I1253" s="19" t="n">
        <v>0.165671349892729</v>
      </c>
      <c r="J1253" s="19" t="n">
        <v>0.210505063416895</v>
      </c>
      <c r="K1253" s="19" t="n">
        <v>0.261921450182678</v>
      </c>
      <c r="L1253" s="19" t="n">
        <v>0.190544019021898</v>
      </c>
      <c r="M1253" s="19"/>
      <c r="N1253" s="19" t="n">
        <v>0.22908209057454</v>
      </c>
      <c r="O1253" s="19" t="n">
        <v>0.209881144303944</v>
      </c>
      <c r="P1253" s="19" t="n">
        <v>0.238555801310941</v>
      </c>
      <c r="Q1253" s="19" t="n">
        <v>0.281595907383558</v>
      </c>
      <c r="R1253" s="19" t="n">
        <v>0.167121955579802</v>
      </c>
      <c r="S1253" s="19"/>
      <c r="T1253" s="19" t="n">
        <v>0.263558892143205</v>
      </c>
      <c r="U1253" s="19" t="n">
        <v>0.258427257301983</v>
      </c>
      <c r="V1253" s="19" t="n">
        <v>0.185448150332799</v>
      </c>
      <c r="W1253" s="19" t="n">
        <v>0.196456408086271</v>
      </c>
      <c r="X1253" s="19"/>
      <c r="Y1253" s="19" t="n">
        <v>0.212526589668997</v>
      </c>
      <c r="Z1253" s="19" t="n">
        <v>0.266086128665543</v>
      </c>
      <c r="AA1253" s="19" t="n">
        <v>0.208714402178686</v>
      </c>
      <c r="AB1253" s="19" t="n">
        <v>0.266390043261186</v>
      </c>
      <c r="AC1253" s="19" t="n">
        <v>0.307374768168557</v>
      </c>
      <c r="AD1253" s="19" t="n">
        <v>0.145409931543241</v>
      </c>
      <c r="AE1253" s="19"/>
      <c r="AF1253" s="19" t="n">
        <v>0.21819657564992</v>
      </c>
      <c r="AG1253" s="19"/>
      <c r="AH1253" s="19" t="n">
        <v>0.223853029658261</v>
      </c>
      <c r="AI1253" s="19"/>
      <c r="AJ1253" s="19" t="n">
        <v>0.277022548090097</v>
      </c>
      <c r="AK1253" s="19" t="n">
        <v>0.189469086539638</v>
      </c>
      <c r="AL1253" s="19" t="n">
        <v>0.262820574900842</v>
      </c>
    </row>
    <row r="1254">
      <c r="B1254" t="s">
        <v>135</v>
      </c>
      <c r="C1254" s="19" t="n">
        <v>0.0987948846462064</v>
      </c>
      <c r="D1254" s="19" t="n">
        <v>0.0857790848362706</v>
      </c>
      <c r="E1254" s="19" t="n">
        <v>0.112019414452311</v>
      </c>
      <c r="F1254" s="19"/>
      <c r="G1254" s="19" t="n">
        <v>0.126421089956</v>
      </c>
      <c r="H1254" s="19" t="n">
        <v>0.0758017970164653</v>
      </c>
      <c r="I1254" s="19" t="n">
        <v>0.152714936080146</v>
      </c>
      <c r="J1254" s="19" t="n">
        <v>0.0867805053935973</v>
      </c>
      <c r="K1254" s="19" t="n">
        <v>0.0928261291450838</v>
      </c>
      <c r="L1254" s="19" t="n">
        <v>0.0788118369695244</v>
      </c>
      <c r="M1254" s="19"/>
      <c r="N1254" s="19" t="n">
        <v>0.0203712263444195</v>
      </c>
      <c r="O1254" s="19" t="n">
        <v>0.100706450613544</v>
      </c>
      <c r="P1254" s="19" t="n">
        <v>0.0793495409743481</v>
      </c>
      <c r="Q1254" s="19" t="n">
        <v>0.125554891033031</v>
      </c>
      <c r="R1254" s="19" t="n">
        <v>0.137227385632427</v>
      </c>
      <c r="S1254" s="19"/>
      <c r="T1254" s="19" t="n">
        <v>0.0700595532171478</v>
      </c>
      <c r="U1254" s="19" t="n">
        <v>0.116114429434491</v>
      </c>
      <c r="V1254" s="19" t="n">
        <v>0.141479897088686</v>
      </c>
      <c r="W1254" s="19" t="n">
        <v>0.0810060051767492</v>
      </c>
      <c r="X1254" s="19"/>
      <c r="Y1254" s="19" t="n">
        <v>0.100155226494069</v>
      </c>
      <c r="Z1254" s="19" t="n">
        <v>0.086599824811749</v>
      </c>
      <c r="AA1254" s="19" t="n">
        <v>0.0906559874520119</v>
      </c>
      <c r="AB1254" s="19" t="n">
        <v>0.120096095207829</v>
      </c>
      <c r="AC1254" s="19" t="n">
        <v>0.135013192606493</v>
      </c>
      <c r="AD1254" s="19" t="n">
        <v>0.0576147929816254</v>
      </c>
      <c r="AE1254" s="19"/>
      <c r="AF1254" s="19" t="n">
        <v>0.101111077871699</v>
      </c>
      <c r="AG1254" s="19"/>
      <c r="AH1254" s="19" t="n">
        <v>0.101600063733878</v>
      </c>
      <c r="AI1254" s="19"/>
      <c r="AJ1254" s="19" t="n">
        <v>0.0993344568580956</v>
      </c>
      <c r="AK1254" s="19" t="n">
        <v>0.0945668396946887</v>
      </c>
      <c r="AL1254" s="19" t="n">
        <v>0.121044566337551</v>
      </c>
    </row>
    <row r="1255">
      <c r="B1255" t="s">
        <v>136</v>
      </c>
      <c r="C1255" s="19" t="n">
        <v>0.0694529674076311</v>
      </c>
      <c r="D1255" s="19" t="n">
        <v>0.0761749527835807</v>
      </c>
      <c r="E1255" s="19" t="n">
        <v>0.0609049425847359</v>
      </c>
      <c r="F1255" s="19"/>
      <c r="G1255" s="19" t="n">
        <v>0.0502322954909881</v>
      </c>
      <c r="H1255" s="19" t="n">
        <v>0.0862819912551772</v>
      </c>
      <c r="I1255" s="19" t="n">
        <v>0.0862409283343264</v>
      </c>
      <c r="J1255" s="19" t="n">
        <v>0.0948533349253466</v>
      </c>
      <c r="K1255" s="19" t="n">
        <v>0.0730833045789744</v>
      </c>
      <c r="L1255" s="19" t="n">
        <v>0.0352358590008741</v>
      </c>
      <c r="M1255" s="19"/>
      <c r="N1255" s="19" t="n">
        <v>0.0212087060858603</v>
      </c>
      <c r="O1255" s="19" t="n">
        <v>0.056469879448829</v>
      </c>
      <c r="P1255" s="19" t="n">
        <v>0.0813718107961931</v>
      </c>
      <c r="Q1255" s="19" t="n">
        <v>0.0580391450897916</v>
      </c>
      <c r="R1255" s="19" t="n">
        <v>0.109436658539447</v>
      </c>
      <c r="S1255" s="19"/>
      <c r="T1255" s="19" t="n">
        <v>0.0798290396900925</v>
      </c>
      <c r="U1255" s="19" t="n">
        <v>0.0699795299300369</v>
      </c>
      <c r="V1255" s="19" t="n">
        <v>0.0994149490391452</v>
      </c>
      <c r="W1255" s="19" t="n">
        <v>0.0590934998951516</v>
      </c>
      <c r="X1255" s="19"/>
      <c r="Y1255" s="19" t="n">
        <v>0.0794355744706021</v>
      </c>
      <c r="Z1255" s="19" t="n">
        <v>0.0681258319580074</v>
      </c>
      <c r="AA1255" s="19" t="n">
        <v>0.0378865541718311</v>
      </c>
      <c r="AB1255" s="19" t="n">
        <v>0.0921140258307094</v>
      </c>
      <c r="AC1255" s="19" t="n">
        <v>0.0689624223516617</v>
      </c>
      <c r="AD1255" s="19" t="n">
        <v>0.0914431998667994</v>
      </c>
      <c r="AE1255" s="19"/>
      <c r="AF1255" s="19" t="n">
        <v>0.0647784082778204</v>
      </c>
      <c r="AG1255" s="19"/>
      <c r="AH1255" s="19" t="n">
        <v>0.068694803981629</v>
      </c>
      <c r="AI1255" s="19"/>
      <c r="AJ1255" s="19" t="n">
        <v>0.0323905361237857</v>
      </c>
      <c r="AK1255" s="19" t="n">
        <v>0.0825708376302874</v>
      </c>
      <c r="AL1255" s="19" t="n">
        <v>0.108968427875177</v>
      </c>
    </row>
    <row r="1256">
      <c r="B1256" t="s">
        <v>56</v>
      </c>
      <c r="C1256" s="19" t="n">
        <v>0.342369428047051</v>
      </c>
      <c r="D1256" s="19" t="n">
        <v>0.296009229829092</v>
      </c>
      <c r="E1256" s="19" t="n">
        <v>0.389454486635111</v>
      </c>
      <c r="F1256" s="19"/>
      <c r="G1256" s="19" t="n">
        <v>0.184573637792833</v>
      </c>
      <c r="H1256" s="19" t="n">
        <v>0.122750014070596</v>
      </c>
      <c r="I1256" s="19" t="n">
        <v>0.186080213909876</v>
      </c>
      <c r="J1256" s="19" t="n">
        <v>0.314724576381499</v>
      </c>
      <c r="K1256" s="19" t="n">
        <v>0.475644232145415</v>
      </c>
      <c r="L1256" s="19" t="n">
        <v>0.585206826275383</v>
      </c>
      <c r="M1256" s="19"/>
      <c r="N1256" s="19" t="n">
        <v>0.452444871964843</v>
      </c>
      <c r="O1256" s="19" t="n">
        <v>0.378967853978059</v>
      </c>
      <c r="P1256" s="19" t="n">
        <v>0.383382795339237</v>
      </c>
      <c r="Q1256" s="19" t="n">
        <v>0.327884207649811</v>
      </c>
      <c r="R1256" s="19" t="n">
        <v>0.175201934510182</v>
      </c>
      <c r="S1256" s="19"/>
      <c r="T1256" s="19" t="n">
        <v>0.453142829497429</v>
      </c>
      <c r="U1256" s="19" t="n">
        <v>0.376206719143467</v>
      </c>
      <c r="V1256" s="19" t="n">
        <v>0.28520537286195</v>
      </c>
      <c r="W1256" s="19" t="n">
        <v>0.133801044441563</v>
      </c>
      <c r="X1256" s="19"/>
      <c r="Y1256" s="19" t="n">
        <v>0.196445411267488</v>
      </c>
      <c r="Z1256" s="19" t="n">
        <v>0.344745949102487</v>
      </c>
      <c r="AA1256" s="19" t="n">
        <v>0.564527743230528</v>
      </c>
      <c r="AB1256" s="19" t="n">
        <v>0.331248677512101</v>
      </c>
      <c r="AC1256" s="19" t="n">
        <v>0.199954874862562</v>
      </c>
      <c r="AD1256" s="19" t="n">
        <v>0.690240531265905</v>
      </c>
      <c r="AE1256" s="19"/>
      <c r="AF1256" s="19" t="n">
        <v>0.343719324426975</v>
      </c>
      <c r="AG1256" s="19"/>
      <c r="AH1256" s="19" t="n">
        <v>0.333295056833265</v>
      </c>
      <c r="AI1256" s="19"/>
      <c r="AJ1256" s="19" t="n">
        <v>0.386323524034165</v>
      </c>
      <c r="AK1256" s="19" t="n">
        <v>0.32090326513029</v>
      </c>
      <c r="AL1256" s="19" t="n">
        <v>0.328915073962112</v>
      </c>
    </row>
    <row r="1257">
      <c r="C1257" s="19"/>
      <c r="D1257" s="19"/>
      <c r="E1257" s="19"/>
      <c r="F1257" s="19"/>
      <c r="G1257" s="19"/>
      <c r="H1257" s="19"/>
      <c r="I1257" s="19"/>
      <c r="J1257" s="19"/>
      <c r="K1257" s="19"/>
      <c r="L1257" s="19"/>
      <c r="M1257" s="19"/>
      <c r="N1257" s="19"/>
      <c r="O1257" s="19"/>
      <c r="P1257" s="19"/>
      <c r="Q1257" s="19"/>
      <c r="R1257" s="19"/>
      <c r="S1257" s="19"/>
      <c r="T1257" s="19"/>
      <c r="U1257" s="19"/>
      <c r="V1257" s="19"/>
      <c r="W1257" s="19"/>
      <c r="X1257" s="19"/>
      <c r="Y1257" s="19"/>
      <c r="Z1257" s="19"/>
      <c r="AA1257" s="19"/>
      <c r="AB1257" s="19"/>
      <c r="AC1257" s="19"/>
      <c r="AD1257" s="19"/>
      <c r="AE1257" s="19"/>
      <c r="AF1257" s="19"/>
      <c r="AG1257" s="19"/>
      <c r="AH1257" s="19"/>
      <c r="AI1257" s="19"/>
      <c r="AJ1257" s="19"/>
      <c r="AK1257" s="19"/>
      <c r="AL1257" s="19"/>
    </row>
    <row r="1258">
      <c r="B1258" s="7" t="s">
        <v>512</v>
      </c>
      <c r="C1258" s="19"/>
      <c r="D1258" s="19"/>
      <c r="E1258" s="19"/>
      <c r="F1258" s="19"/>
      <c r="G1258" s="19"/>
      <c r="H1258" s="19"/>
      <c r="I1258" s="19"/>
      <c r="J1258" s="19"/>
      <c r="K1258" s="19"/>
      <c r="L1258" s="19"/>
      <c r="M1258" s="19"/>
      <c r="N1258" s="19"/>
      <c r="O1258" s="19"/>
      <c r="P1258" s="19"/>
      <c r="Q1258" s="19"/>
      <c r="R1258" s="19"/>
      <c r="S1258" s="19"/>
      <c r="T1258" s="19"/>
      <c r="U1258" s="19"/>
      <c r="V1258" s="19"/>
      <c r="W1258" s="19"/>
      <c r="X1258" s="19"/>
      <c r="Y1258" s="19"/>
      <c r="Z1258" s="19"/>
      <c r="AA1258" s="19"/>
      <c r="AB1258" s="19"/>
      <c r="AC1258" s="19"/>
      <c r="AD1258" s="19"/>
      <c r="AE1258" s="19"/>
      <c r="AF1258" s="19"/>
      <c r="AG1258" s="19"/>
      <c r="AH1258" s="19"/>
      <c r="AI1258" s="19"/>
      <c r="AJ1258" s="19"/>
      <c r="AK1258" s="19"/>
      <c r="AL1258" s="19"/>
    </row>
    <row r="1259">
      <c r="B1259" s="26" t="s">
        <v>60</v>
      </c>
      <c r="C1259" s="19"/>
      <c r="D1259" s="19"/>
      <c r="E1259" s="19"/>
      <c r="F1259" s="19"/>
      <c r="G1259" s="19"/>
      <c r="H1259" s="19"/>
      <c r="I1259" s="19"/>
      <c r="J1259" s="19"/>
      <c r="K1259" s="19"/>
      <c r="L1259" s="19"/>
      <c r="M1259" s="19"/>
      <c r="N1259" s="19"/>
      <c r="O1259" s="19"/>
      <c r="P1259" s="19"/>
      <c r="Q1259" s="19"/>
      <c r="R1259" s="19"/>
      <c r="S1259" s="19"/>
      <c r="T1259" s="19"/>
      <c r="U1259" s="19"/>
      <c r="V1259" s="19"/>
      <c r="W1259" s="19"/>
      <c r="X1259" s="19"/>
      <c r="Y1259" s="19"/>
      <c r="Z1259" s="19"/>
      <c r="AA1259" s="19"/>
      <c r="AB1259" s="19"/>
      <c r="AC1259" s="19"/>
      <c r="AD1259" s="19"/>
      <c r="AE1259" s="19"/>
      <c r="AF1259" s="19"/>
      <c r="AG1259" s="19"/>
      <c r="AH1259" s="19"/>
      <c r="AI1259" s="19"/>
      <c r="AJ1259" s="19"/>
      <c r="AK1259" s="19"/>
      <c r="AL1259" s="19"/>
    </row>
    <row r="1260">
      <c r="B1260" t="s">
        <v>132</v>
      </c>
      <c r="C1260" s="19" t="n">
        <v>0.0886024165190267</v>
      </c>
      <c r="D1260" s="19" t="n">
        <v>0.110167724056399</v>
      </c>
      <c r="E1260" s="19" t="n">
        <v>0.0671841503103631</v>
      </c>
      <c r="F1260" s="19"/>
      <c r="G1260" s="19" t="n">
        <v>0.083645806950726</v>
      </c>
      <c r="H1260" s="19" t="n">
        <v>0.135802990761259</v>
      </c>
      <c r="I1260" s="19" t="n">
        <v>0.169837623227826</v>
      </c>
      <c r="J1260" s="19" t="n">
        <v>0.112843810845405</v>
      </c>
      <c r="K1260" s="19" t="n">
        <v>0.036621774996395</v>
      </c>
      <c r="L1260" s="19" t="n">
        <v>0.0240522623058054</v>
      </c>
      <c r="M1260" s="19"/>
      <c r="N1260" s="19" t="n">
        <v>0.0830506317781548</v>
      </c>
      <c r="O1260" s="19" t="n">
        <v>0.100473481618974</v>
      </c>
      <c r="P1260" s="19" t="n">
        <v>0.0581492654160614</v>
      </c>
      <c r="Q1260" s="19" t="n">
        <v>0.0493308029042312</v>
      </c>
      <c r="R1260" s="19" t="n">
        <v>0.158993470832204</v>
      </c>
      <c r="S1260" s="19"/>
      <c r="T1260" s="19" t="n">
        <v>0.0304145932087496</v>
      </c>
      <c r="U1260" s="19" t="n">
        <v>0.0586153792118084</v>
      </c>
      <c r="V1260" s="19" t="n">
        <v>0.0867061560938443</v>
      </c>
      <c r="W1260" s="19" t="n">
        <v>0.202137625648875</v>
      </c>
      <c r="X1260" s="19"/>
      <c r="Y1260" s="19" t="n">
        <v>0.15332581067999</v>
      </c>
      <c r="Z1260" s="19" t="n">
        <v>0.0149238847763819</v>
      </c>
      <c r="AA1260" s="19" t="n">
        <v>0.0240964513157755</v>
      </c>
      <c r="AB1260" s="19" t="n">
        <v>0.0787690535774759</v>
      </c>
      <c r="AC1260" s="19" t="n">
        <v>0.0689796497426786</v>
      </c>
      <c r="AD1260" s="19" t="n">
        <v>0</v>
      </c>
      <c r="AE1260" s="19"/>
      <c r="AF1260" s="19" t="n">
        <v>0.0853670455867586</v>
      </c>
      <c r="AG1260" s="19"/>
      <c r="AH1260" s="19" t="n">
        <v>0.0920502620809179</v>
      </c>
      <c r="AI1260" s="19"/>
      <c r="AJ1260" s="19" t="n">
        <v>0.0419602676756089</v>
      </c>
      <c r="AK1260" s="19" t="n">
        <v>0.118253271024167</v>
      </c>
      <c r="AL1260" s="19" t="n">
        <v>0.0640268687500634</v>
      </c>
    </row>
    <row r="1261">
      <c r="B1261" t="s">
        <v>133</v>
      </c>
      <c r="C1261" s="19" t="n">
        <v>0.166462205532452</v>
      </c>
      <c r="D1261" s="19" t="n">
        <v>0.19193299695823</v>
      </c>
      <c r="E1261" s="19" t="n">
        <v>0.141285844368861</v>
      </c>
      <c r="F1261" s="19"/>
      <c r="G1261" s="19" t="n">
        <v>0.268791997928994</v>
      </c>
      <c r="H1261" s="19" t="n">
        <v>0.253570954943902</v>
      </c>
      <c r="I1261" s="19" t="n">
        <v>0.168437817265495</v>
      </c>
      <c r="J1261" s="19" t="n">
        <v>0.202808791577305</v>
      </c>
      <c r="K1261" s="19" t="n">
        <v>0.061265975127499</v>
      </c>
      <c r="L1261" s="19" t="n">
        <v>0.112903570905869</v>
      </c>
      <c r="M1261" s="19"/>
      <c r="N1261" s="19" t="n">
        <v>0.15251788896829</v>
      </c>
      <c r="O1261" s="19" t="n">
        <v>0.164165724744193</v>
      </c>
      <c r="P1261" s="19" t="n">
        <v>0.166056931907684</v>
      </c>
      <c r="Q1261" s="19" t="n">
        <v>0.141239517757218</v>
      </c>
      <c r="R1261" s="19" t="n">
        <v>0.204267081166897</v>
      </c>
      <c r="S1261" s="19"/>
      <c r="T1261" s="19" t="n">
        <v>0.121025920729017</v>
      </c>
      <c r="U1261" s="19" t="n">
        <v>0.112340275361741</v>
      </c>
      <c r="V1261" s="19" t="n">
        <v>0.193167536036483</v>
      </c>
      <c r="W1261" s="19" t="n">
        <v>0.286829799901642</v>
      </c>
      <c r="X1261" s="19"/>
      <c r="Y1261" s="19" t="n">
        <v>0.230229801424641</v>
      </c>
      <c r="Z1261" s="19" t="n">
        <v>0.194109995346171</v>
      </c>
      <c r="AA1261" s="19" t="n">
        <v>0.0987879191858414</v>
      </c>
      <c r="AB1261" s="19" t="n">
        <v>0.104238972225587</v>
      </c>
      <c r="AC1261" s="19" t="n">
        <v>0.178976866005902</v>
      </c>
      <c r="AD1261" s="19" t="n">
        <v>0.0307993422008193</v>
      </c>
      <c r="AE1261" s="19"/>
      <c r="AF1261" s="19" t="n">
        <v>0.166906877718404</v>
      </c>
      <c r="AG1261" s="19"/>
      <c r="AH1261" s="19" t="n">
        <v>0.173327670725196</v>
      </c>
      <c r="AI1261" s="19"/>
      <c r="AJ1261" s="19" t="n">
        <v>0.137310721265932</v>
      </c>
      <c r="AK1261" s="19" t="n">
        <v>0.190129749946821</v>
      </c>
      <c r="AL1261" s="19" t="n">
        <v>0.122066122507177</v>
      </c>
    </row>
    <row r="1262">
      <c r="B1262" t="s">
        <v>134</v>
      </c>
      <c r="C1262" s="19" t="n">
        <v>0.251510861281766</v>
      </c>
      <c r="D1262" s="19" t="n">
        <v>0.232555330834045</v>
      </c>
      <c r="E1262" s="19" t="n">
        <v>0.270980643652056</v>
      </c>
      <c r="F1262" s="19"/>
      <c r="G1262" s="19" t="n">
        <v>0.349150132707409</v>
      </c>
      <c r="H1262" s="19" t="n">
        <v>0.323302661594692</v>
      </c>
      <c r="I1262" s="19" t="n">
        <v>0.297171898478797</v>
      </c>
      <c r="J1262" s="19" t="n">
        <v>0.214624275080299</v>
      </c>
      <c r="K1262" s="19" t="n">
        <v>0.253737689383305</v>
      </c>
      <c r="L1262" s="19" t="n">
        <v>0.156454972613838</v>
      </c>
      <c r="M1262" s="19"/>
      <c r="N1262" s="19" t="n">
        <v>0.225544612952709</v>
      </c>
      <c r="O1262" s="19" t="n">
        <v>0.229627148639917</v>
      </c>
      <c r="P1262" s="19" t="n">
        <v>0.258427353805173</v>
      </c>
      <c r="Q1262" s="19" t="n">
        <v>0.290678581877744</v>
      </c>
      <c r="R1262" s="19" t="n">
        <v>0.250922626043832</v>
      </c>
      <c r="S1262" s="19"/>
      <c r="T1262" s="19" t="n">
        <v>0.254225423974095</v>
      </c>
      <c r="U1262" s="19" t="n">
        <v>0.300869122588345</v>
      </c>
      <c r="V1262" s="19" t="n">
        <v>0.233935494484085</v>
      </c>
      <c r="W1262" s="19" t="n">
        <v>0.228395139289012</v>
      </c>
      <c r="X1262" s="19"/>
      <c r="Y1262" s="19" t="n">
        <v>0.272785417808889</v>
      </c>
      <c r="Z1262" s="19" t="n">
        <v>0.33537850381804</v>
      </c>
      <c r="AA1262" s="19" t="n">
        <v>0.170917434873486</v>
      </c>
      <c r="AB1262" s="19" t="n">
        <v>0.237546229285397</v>
      </c>
      <c r="AC1262" s="19" t="n">
        <v>0.447227791777293</v>
      </c>
      <c r="AD1262" s="19" t="n">
        <v>0.190028338460528</v>
      </c>
      <c r="AE1262" s="19"/>
      <c r="AF1262" s="19" t="n">
        <v>0.246887855838335</v>
      </c>
      <c r="AG1262" s="19"/>
      <c r="AH1262" s="19" t="n">
        <v>0.254743086411633</v>
      </c>
      <c r="AI1262" s="19"/>
      <c r="AJ1262" s="19" t="n">
        <v>0.292281416451441</v>
      </c>
      <c r="AK1262" s="19" t="n">
        <v>0.224186723702084</v>
      </c>
      <c r="AL1262" s="19" t="n">
        <v>0.280941493952213</v>
      </c>
    </row>
    <row r="1263">
      <c r="B1263" t="s">
        <v>135</v>
      </c>
      <c r="C1263" s="19" t="n">
        <v>0.0658637518059092</v>
      </c>
      <c r="D1263" s="19" t="n">
        <v>0.0633534874428658</v>
      </c>
      <c r="E1263" s="19" t="n">
        <v>0.0665521180905011</v>
      </c>
      <c r="F1263" s="19"/>
      <c r="G1263" s="19" t="n">
        <v>0.0924366383936249</v>
      </c>
      <c r="H1263" s="19" t="n">
        <v>0.0859003380972383</v>
      </c>
      <c r="I1263" s="19" t="n">
        <v>0.0766757387754338</v>
      </c>
      <c r="J1263" s="19" t="n">
        <v>0.0611887804804187</v>
      </c>
      <c r="K1263" s="19" t="n">
        <v>0.046185579312417</v>
      </c>
      <c r="L1263" s="19" t="n">
        <v>0.0510486552936602</v>
      </c>
      <c r="M1263" s="19"/>
      <c r="N1263" s="19" t="n">
        <v>0.0152643339521988</v>
      </c>
      <c r="O1263" s="19" t="n">
        <v>0.0518266785361488</v>
      </c>
      <c r="P1263" s="19" t="n">
        <v>0.0692809045136632</v>
      </c>
      <c r="Q1263" s="19" t="n">
        <v>0.0835037299218327</v>
      </c>
      <c r="R1263" s="19" t="n">
        <v>0.0918700718521005</v>
      </c>
      <c r="S1263" s="19"/>
      <c r="T1263" s="19" t="n">
        <v>0.0538421785086241</v>
      </c>
      <c r="U1263" s="19" t="n">
        <v>0.0456320017820849</v>
      </c>
      <c r="V1263" s="19" t="n">
        <v>0.0956906036229553</v>
      </c>
      <c r="W1263" s="19" t="n">
        <v>0.0900299134004258</v>
      </c>
      <c r="X1263" s="19"/>
      <c r="Y1263" s="19" t="n">
        <v>0.0755739955912648</v>
      </c>
      <c r="Z1263" s="19" t="n">
        <v>0.0253206408657571</v>
      </c>
      <c r="AA1263" s="19" t="n">
        <v>0.0527105896904485</v>
      </c>
      <c r="AB1263" s="19" t="n">
        <v>0.0888757639452179</v>
      </c>
      <c r="AC1263" s="19" t="n">
        <v>0.0873784961009421</v>
      </c>
      <c r="AD1263" s="19" t="n">
        <v>0.0294325969039036</v>
      </c>
      <c r="AE1263" s="19"/>
      <c r="AF1263" s="19" t="n">
        <v>0.0653796095873553</v>
      </c>
      <c r="AG1263" s="19"/>
      <c r="AH1263" s="19" t="n">
        <v>0.0638171711969096</v>
      </c>
      <c r="AI1263" s="19"/>
      <c r="AJ1263" s="19" t="n">
        <v>0.0570335342214649</v>
      </c>
      <c r="AK1263" s="19" t="n">
        <v>0.0656349412377403</v>
      </c>
      <c r="AL1263" s="19" t="n">
        <v>0.0942424058782269</v>
      </c>
    </row>
    <row r="1264">
      <c r="B1264" t="s">
        <v>136</v>
      </c>
      <c r="C1264" s="19" t="n">
        <v>0.0445423306254278</v>
      </c>
      <c r="D1264" s="19" t="n">
        <v>0.051743988961445</v>
      </c>
      <c r="E1264" s="19" t="n">
        <v>0.037418990129017</v>
      </c>
      <c r="F1264" s="19"/>
      <c r="G1264" s="19" t="n">
        <v>0.0255703494553706</v>
      </c>
      <c r="H1264" s="19" t="n">
        <v>0.0260452921032172</v>
      </c>
      <c r="I1264" s="19" t="n">
        <v>0.0498681200081667</v>
      </c>
      <c r="J1264" s="19" t="n">
        <v>0.0633669132789244</v>
      </c>
      <c r="K1264" s="19" t="n">
        <v>0.0552905439264065</v>
      </c>
      <c r="L1264" s="19" t="n">
        <v>0.0409730207298636</v>
      </c>
      <c r="M1264" s="19"/>
      <c r="N1264" s="19" t="n">
        <v>0.0440778384907141</v>
      </c>
      <c r="O1264" s="19" t="n">
        <v>0.0563141228267393</v>
      </c>
      <c r="P1264" s="19" t="n">
        <v>0.0295187159032596</v>
      </c>
      <c r="Q1264" s="19" t="n">
        <v>0.0323863965174298</v>
      </c>
      <c r="R1264" s="19" t="n">
        <v>0.0603984922083554</v>
      </c>
      <c r="S1264" s="19"/>
      <c r="T1264" s="19" t="n">
        <v>0.0876853925833451</v>
      </c>
      <c r="U1264" s="19" t="n">
        <v>0.0422362943933932</v>
      </c>
      <c r="V1264" s="19" t="n">
        <v>0.0482978353473026</v>
      </c>
      <c r="W1264" s="19" t="n">
        <v>0.0357095940522081</v>
      </c>
      <c r="X1264" s="19"/>
      <c r="Y1264" s="19" t="n">
        <v>0.0419166652523959</v>
      </c>
      <c r="Z1264" s="19" t="n">
        <v>0.0244093914973077</v>
      </c>
      <c r="AA1264" s="19" t="n">
        <v>0.037303689142195</v>
      </c>
      <c r="AB1264" s="19" t="n">
        <v>0.0563705107001156</v>
      </c>
      <c r="AC1264" s="19" t="n">
        <v>0.0249524320071418</v>
      </c>
      <c r="AD1264" s="19" t="n">
        <v>0.133727642277674</v>
      </c>
      <c r="AE1264" s="19"/>
      <c r="AF1264" s="19" t="n">
        <v>0.0426116179898079</v>
      </c>
      <c r="AG1264" s="19"/>
      <c r="AH1264" s="19" t="n">
        <v>0.044076475409539</v>
      </c>
      <c r="AI1264" s="19"/>
      <c r="AJ1264" s="19" t="n">
        <v>0.0203037626566001</v>
      </c>
      <c r="AK1264" s="19" t="n">
        <v>0.0556522820183121</v>
      </c>
      <c r="AL1264" s="19" t="n">
        <v>0.0560755206546591</v>
      </c>
    </row>
    <row r="1265">
      <c r="B1265" t="s">
        <v>56</v>
      </c>
      <c r="C1265" s="19" t="n">
        <v>0.383018434235418</v>
      </c>
      <c r="D1265" s="19" t="n">
        <v>0.350246471747015</v>
      </c>
      <c r="E1265" s="19" t="n">
        <v>0.416578253449202</v>
      </c>
      <c r="F1265" s="19"/>
      <c r="G1265" s="19" t="n">
        <v>0.180405074563876</v>
      </c>
      <c r="H1265" s="19" t="n">
        <v>0.175377762499691</v>
      </c>
      <c r="I1265" s="19" t="n">
        <v>0.238008802244282</v>
      </c>
      <c r="J1265" s="19" t="n">
        <v>0.345167428737648</v>
      </c>
      <c r="K1265" s="19" t="n">
        <v>0.546898437253978</v>
      </c>
      <c r="L1265" s="19" t="n">
        <v>0.614567518150964</v>
      </c>
      <c r="M1265" s="19"/>
      <c r="N1265" s="19" t="n">
        <v>0.479544693857934</v>
      </c>
      <c r="O1265" s="19" t="n">
        <v>0.397592843634029</v>
      </c>
      <c r="P1265" s="19" t="n">
        <v>0.418566828454159</v>
      </c>
      <c r="Q1265" s="19" t="n">
        <v>0.402860971021544</v>
      </c>
      <c r="R1265" s="19" t="n">
        <v>0.233548257896612</v>
      </c>
      <c r="S1265" s="19"/>
      <c r="T1265" s="19" t="n">
        <v>0.452806490996169</v>
      </c>
      <c r="U1265" s="19" t="n">
        <v>0.440306926662627</v>
      </c>
      <c r="V1265" s="19" t="n">
        <v>0.34220237441533</v>
      </c>
      <c r="W1265" s="19" t="n">
        <v>0.156897927707837</v>
      </c>
      <c r="X1265" s="19"/>
      <c r="Y1265" s="19" t="n">
        <v>0.226168309242819</v>
      </c>
      <c r="Z1265" s="19" t="n">
        <v>0.405857583696342</v>
      </c>
      <c r="AA1265" s="19" t="n">
        <v>0.616183915792254</v>
      </c>
      <c r="AB1265" s="19" t="n">
        <v>0.434199470266206</v>
      </c>
      <c r="AC1265" s="19" t="n">
        <v>0.192484764366042</v>
      </c>
      <c r="AD1265" s="19" t="n">
        <v>0.616012080157076</v>
      </c>
      <c r="AE1265" s="19"/>
      <c r="AF1265" s="19" t="n">
        <v>0.39284699327934</v>
      </c>
      <c r="AG1265" s="19"/>
      <c r="AH1265" s="19" t="n">
        <v>0.371985334175804</v>
      </c>
      <c r="AI1265" s="19"/>
      <c r="AJ1265" s="19" t="n">
        <v>0.451110297728952</v>
      </c>
      <c r="AK1265" s="19" t="n">
        <v>0.346143032070876</v>
      </c>
      <c r="AL1265" s="19" t="n">
        <v>0.38264758825766</v>
      </c>
    </row>
    <row r="1266">
      <c r="C1266" s="19"/>
      <c r="D1266" s="19"/>
      <c r="E1266" s="19"/>
      <c r="F1266" s="19"/>
      <c r="G1266" s="19"/>
      <c r="H1266" s="19"/>
      <c r="I1266" s="19"/>
      <c r="J1266" s="19"/>
      <c r="K1266" s="19"/>
      <c r="L1266" s="19"/>
      <c r="M1266" s="19"/>
      <c r="N1266" s="19"/>
      <c r="O1266" s="19"/>
      <c r="P1266" s="19"/>
      <c r="Q1266" s="19"/>
      <c r="R1266" s="19"/>
      <c r="S1266" s="19"/>
      <c r="T1266" s="19"/>
      <c r="U1266" s="19"/>
      <c r="V1266" s="19"/>
      <c r="W1266" s="19"/>
      <c r="X1266" s="19"/>
      <c r="Y1266" s="19"/>
      <c r="Z1266" s="19"/>
      <c r="AA1266" s="19"/>
      <c r="AB1266" s="19"/>
      <c r="AC1266" s="19"/>
      <c r="AD1266" s="19"/>
      <c r="AE1266" s="19"/>
      <c r="AF1266" s="19"/>
      <c r="AG1266" s="19"/>
      <c r="AH1266" s="19"/>
      <c r="AI1266" s="19"/>
      <c r="AJ1266" s="19"/>
      <c r="AK1266" s="19"/>
      <c r="AL1266" s="19"/>
    </row>
    <row r="1267">
      <c r="B1267" s="7" t="s">
        <v>513</v>
      </c>
      <c r="C1267" s="19"/>
      <c r="D1267" s="19"/>
      <c r="E1267" s="19"/>
      <c r="F1267" s="19"/>
      <c r="G1267" s="19"/>
      <c r="H1267" s="19"/>
      <c r="I1267" s="19"/>
      <c r="J1267" s="19"/>
      <c r="K1267" s="19"/>
      <c r="L1267" s="19"/>
      <c r="M1267" s="19"/>
      <c r="N1267" s="19"/>
      <c r="O1267" s="19"/>
      <c r="P1267" s="19"/>
      <c r="Q1267" s="19"/>
      <c r="R1267" s="19"/>
      <c r="S1267" s="19"/>
      <c r="T1267" s="19"/>
      <c r="U1267" s="19"/>
      <c r="V1267" s="19"/>
      <c r="W1267" s="19"/>
      <c r="X1267" s="19"/>
      <c r="Y1267" s="19"/>
      <c r="Z1267" s="19"/>
      <c r="AA1267" s="19"/>
      <c r="AB1267" s="19"/>
      <c r="AC1267" s="19"/>
      <c r="AD1267" s="19"/>
      <c r="AE1267" s="19"/>
      <c r="AF1267" s="19"/>
      <c r="AG1267" s="19"/>
      <c r="AH1267" s="19"/>
      <c r="AI1267" s="19"/>
      <c r="AJ1267" s="19"/>
      <c r="AK1267" s="19"/>
      <c r="AL1267" s="19"/>
    </row>
    <row r="1268">
      <c r="B1268" s="26" t="s">
        <v>60</v>
      </c>
      <c r="C1268" s="19"/>
      <c r="D1268" s="19"/>
      <c r="E1268" s="19"/>
      <c r="F1268" s="19"/>
      <c r="G1268" s="19"/>
      <c r="H1268" s="19"/>
      <c r="I1268" s="19"/>
      <c r="J1268" s="19"/>
      <c r="K1268" s="19"/>
      <c r="L1268" s="19"/>
      <c r="M1268" s="19"/>
      <c r="N1268" s="19"/>
      <c r="O1268" s="19"/>
      <c r="P1268" s="19"/>
      <c r="Q1268" s="19"/>
      <c r="R1268" s="19"/>
      <c r="S1268" s="19"/>
      <c r="T1268" s="19"/>
      <c r="U1268" s="19"/>
      <c r="V1268" s="19"/>
      <c r="W1268" s="19"/>
      <c r="X1268" s="19"/>
      <c r="Y1268" s="19"/>
      <c r="Z1268" s="19"/>
      <c r="AA1268" s="19"/>
      <c r="AB1268" s="19"/>
      <c r="AC1268" s="19"/>
      <c r="AD1268" s="19"/>
      <c r="AE1268" s="19"/>
      <c r="AF1268" s="19"/>
      <c r="AG1268" s="19"/>
      <c r="AH1268" s="19"/>
      <c r="AI1268" s="19"/>
      <c r="AJ1268" s="19"/>
      <c r="AK1268" s="19"/>
      <c r="AL1268" s="19"/>
    </row>
    <row r="1269">
      <c r="B1269" t="s">
        <v>132</v>
      </c>
      <c r="C1269" s="19" t="n">
        <v>0.0943103860707502</v>
      </c>
      <c r="D1269" s="19" t="n">
        <v>0.106646901133345</v>
      </c>
      <c r="E1269" s="19" t="n">
        <v>0.0821432125304986</v>
      </c>
      <c r="F1269" s="19"/>
      <c r="G1269" s="19" t="n">
        <v>0.178076118507529</v>
      </c>
      <c r="H1269" s="19" t="n">
        <v>0.0781922137798661</v>
      </c>
      <c r="I1269" s="19" t="n">
        <v>0.158814729458787</v>
      </c>
      <c r="J1269" s="19" t="n">
        <v>0.137073524095886</v>
      </c>
      <c r="K1269" s="19" t="n">
        <v>0.0474783025744344</v>
      </c>
      <c r="L1269" s="19" t="n">
        <v>0.0307230209655117</v>
      </c>
      <c r="M1269" s="19"/>
      <c r="N1269" s="19" t="n">
        <v>0.0565700826733596</v>
      </c>
      <c r="O1269" s="19" t="n">
        <v>0.129099938818218</v>
      </c>
      <c r="P1269" s="19" t="n">
        <v>0.0749369784639096</v>
      </c>
      <c r="Q1269" s="19" t="n">
        <v>0.0542809641109336</v>
      </c>
      <c r="R1269" s="19" t="n">
        <v>0.124784036785636</v>
      </c>
      <c r="S1269" s="19"/>
      <c r="T1269" s="19" t="n">
        <v>0.036690104394275</v>
      </c>
      <c r="U1269" s="19" t="n">
        <v>0.0542569109730386</v>
      </c>
      <c r="V1269" s="19" t="n">
        <v>0.0621073696306591</v>
      </c>
      <c r="W1269" s="19" t="n">
        <v>0.232367122673981</v>
      </c>
      <c r="X1269" s="19"/>
      <c r="Y1269" s="19" t="n">
        <v>0.163161188959416</v>
      </c>
      <c r="Z1269" s="19" t="n">
        <v>0.0270899567099067</v>
      </c>
      <c r="AA1269" s="19" t="n">
        <v>0.0297644328017638</v>
      </c>
      <c r="AB1269" s="19" t="n">
        <v>0.0599442010048089</v>
      </c>
      <c r="AC1269" s="19" t="n">
        <v>0.0520277721250493</v>
      </c>
      <c r="AD1269" s="19" t="n">
        <v>0.0597063295037927</v>
      </c>
      <c r="AE1269" s="19"/>
      <c r="AF1269" s="19" t="n">
        <v>0.0983016692753461</v>
      </c>
      <c r="AG1269" s="19"/>
      <c r="AH1269" s="19" t="n">
        <v>0.0983286064971816</v>
      </c>
      <c r="AI1269" s="19"/>
      <c r="AJ1269" s="19" t="n">
        <v>0.0413458725810616</v>
      </c>
      <c r="AK1269" s="19" t="n">
        <v>0.13438884375948</v>
      </c>
      <c r="AL1269" s="19" t="n">
        <v>0.0301714118614974</v>
      </c>
    </row>
    <row r="1270">
      <c r="B1270" t="s">
        <v>133</v>
      </c>
      <c r="C1270" s="19" t="n">
        <v>0.201815558725672</v>
      </c>
      <c r="D1270" s="19" t="n">
        <v>0.237548261590804</v>
      </c>
      <c r="E1270" s="19" t="n">
        <v>0.166433955334148</v>
      </c>
      <c r="F1270" s="19"/>
      <c r="G1270" s="19" t="n">
        <v>0.271853412834937</v>
      </c>
      <c r="H1270" s="19" t="n">
        <v>0.339350361744413</v>
      </c>
      <c r="I1270" s="19" t="n">
        <v>0.260216749358237</v>
      </c>
      <c r="J1270" s="19" t="n">
        <v>0.171989051453328</v>
      </c>
      <c r="K1270" s="19" t="n">
        <v>0.105029229736012</v>
      </c>
      <c r="L1270" s="19" t="n">
        <v>0.128973482177164</v>
      </c>
      <c r="M1270" s="19"/>
      <c r="N1270" s="19" t="n">
        <v>0.234416837950219</v>
      </c>
      <c r="O1270" s="19" t="n">
        <v>0.186761349280592</v>
      </c>
      <c r="P1270" s="19" t="n">
        <v>0.19972047894495</v>
      </c>
      <c r="Q1270" s="19" t="n">
        <v>0.160029283013645</v>
      </c>
      <c r="R1270" s="19" t="n">
        <v>0.258176761223641</v>
      </c>
      <c r="S1270" s="19"/>
      <c r="T1270" s="19" t="n">
        <v>0.124118169925738</v>
      </c>
      <c r="U1270" s="19" t="n">
        <v>0.160595595800438</v>
      </c>
      <c r="V1270" s="19" t="n">
        <v>0.237075689259082</v>
      </c>
      <c r="W1270" s="19" t="n">
        <v>0.313872769735519</v>
      </c>
      <c r="X1270" s="19"/>
      <c r="Y1270" s="19" t="n">
        <v>0.26194430006205</v>
      </c>
      <c r="Z1270" s="19" t="n">
        <v>0.212379380989665</v>
      </c>
      <c r="AA1270" s="19" t="n">
        <v>0.120117349448326</v>
      </c>
      <c r="AB1270" s="19" t="n">
        <v>0.17010135869621</v>
      </c>
      <c r="AC1270" s="19" t="n">
        <v>0.290323266166021</v>
      </c>
      <c r="AD1270" s="19" t="n">
        <v>0.0307993422008193</v>
      </c>
      <c r="AE1270" s="19"/>
      <c r="AF1270" s="19" t="n">
        <v>0.196999195918379</v>
      </c>
      <c r="AG1270" s="19"/>
      <c r="AH1270" s="19" t="n">
        <v>0.210591795056566</v>
      </c>
      <c r="AI1270" s="19"/>
      <c r="AJ1270" s="19" t="n">
        <v>0.187492073263091</v>
      </c>
      <c r="AK1270" s="19" t="n">
        <v>0.217419648575157</v>
      </c>
      <c r="AL1270" s="19" t="n">
        <v>0.157526972485918</v>
      </c>
    </row>
    <row r="1271">
      <c r="B1271" t="s">
        <v>134</v>
      </c>
      <c r="C1271" s="19" t="n">
        <v>0.220064026299863</v>
      </c>
      <c r="D1271" s="19" t="n">
        <v>0.20013134930714</v>
      </c>
      <c r="E1271" s="19" t="n">
        <v>0.24045070107598</v>
      </c>
      <c r="F1271" s="19"/>
      <c r="G1271" s="19" t="n">
        <v>0.209428357994302</v>
      </c>
      <c r="H1271" s="19" t="n">
        <v>0.288071573837806</v>
      </c>
      <c r="I1271" s="19" t="n">
        <v>0.211696611802684</v>
      </c>
      <c r="J1271" s="19" t="n">
        <v>0.214843252377858</v>
      </c>
      <c r="K1271" s="19" t="n">
        <v>0.243120039913505</v>
      </c>
      <c r="L1271" s="19" t="n">
        <v>0.172475161480905</v>
      </c>
      <c r="M1271" s="19"/>
      <c r="N1271" s="19" t="n">
        <v>0.170126213075574</v>
      </c>
      <c r="O1271" s="19" t="n">
        <v>0.170754609109359</v>
      </c>
      <c r="P1271" s="19" t="n">
        <v>0.249410628632535</v>
      </c>
      <c r="Q1271" s="19" t="n">
        <v>0.296748736040037</v>
      </c>
      <c r="R1271" s="19" t="n">
        <v>0.205077956383551</v>
      </c>
      <c r="S1271" s="19"/>
      <c r="T1271" s="19" t="n">
        <v>0.219176622202865</v>
      </c>
      <c r="U1271" s="19" t="n">
        <v>0.249515944638254</v>
      </c>
      <c r="V1271" s="19" t="n">
        <v>0.262880358755244</v>
      </c>
      <c r="W1271" s="19" t="n">
        <v>0.191742484695314</v>
      </c>
      <c r="X1271" s="19"/>
      <c r="Y1271" s="19" t="n">
        <v>0.22239069208264</v>
      </c>
      <c r="Z1271" s="19" t="n">
        <v>0.302887586826264</v>
      </c>
      <c r="AA1271" s="19" t="n">
        <v>0.183059089295785</v>
      </c>
      <c r="AB1271" s="19" t="n">
        <v>0.228268920992561</v>
      </c>
      <c r="AC1271" s="19" t="n">
        <v>0.319537678004697</v>
      </c>
      <c r="AD1271" s="19" t="n">
        <v>0.158229720692865</v>
      </c>
      <c r="AE1271" s="19"/>
      <c r="AF1271" s="19" t="n">
        <v>0.214974084648944</v>
      </c>
      <c r="AG1271" s="19"/>
      <c r="AH1271" s="19" t="n">
        <v>0.220579265271084</v>
      </c>
      <c r="AI1271" s="19"/>
      <c r="AJ1271" s="19" t="n">
        <v>0.25643707667078</v>
      </c>
      <c r="AK1271" s="19" t="n">
        <v>0.19168185738726</v>
      </c>
      <c r="AL1271" s="19" t="n">
        <v>0.268965105648786</v>
      </c>
    </row>
    <row r="1272">
      <c r="B1272" t="s">
        <v>135</v>
      </c>
      <c r="C1272" s="19" t="n">
        <v>0.0629722212966453</v>
      </c>
      <c r="D1272" s="19" t="n">
        <v>0.0649679594756298</v>
      </c>
      <c r="E1272" s="19" t="n">
        <v>0.0591434925408884</v>
      </c>
      <c r="F1272" s="19"/>
      <c r="G1272" s="19" t="n">
        <v>0.111456348275965</v>
      </c>
      <c r="H1272" s="19" t="n">
        <v>0.0846128908540344</v>
      </c>
      <c r="I1272" s="19" t="n">
        <v>0.0648310339076972</v>
      </c>
      <c r="J1272" s="19" t="n">
        <v>0.0669954918594786</v>
      </c>
      <c r="K1272" s="19" t="n">
        <v>0.0511347555909972</v>
      </c>
      <c r="L1272" s="19" t="n">
        <v>0.0328623272192555</v>
      </c>
      <c r="M1272" s="19"/>
      <c r="N1272" s="19" t="n">
        <v>0.0152643339521988</v>
      </c>
      <c r="O1272" s="19" t="n">
        <v>0.0559975071549126</v>
      </c>
      <c r="P1272" s="19" t="n">
        <v>0.0467726541163</v>
      </c>
      <c r="Q1272" s="19" t="n">
        <v>0.0717265497824131</v>
      </c>
      <c r="R1272" s="19" t="n">
        <v>0.115034139483279</v>
      </c>
      <c r="S1272" s="19"/>
      <c r="T1272" s="19" t="n">
        <v>0.0651904946092789</v>
      </c>
      <c r="U1272" s="19" t="n">
        <v>0.068685015193185</v>
      </c>
      <c r="V1272" s="19" t="n">
        <v>0.0543273792566937</v>
      </c>
      <c r="W1272" s="19" t="n">
        <v>0.0693188768767894</v>
      </c>
      <c r="X1272" s="19"/>
      <c r="Y1272" s="19" t="n">
        <v>0.0869188948951386</v>
      </c>
      <c r="Z1272" s="19" t="n">
        <v>0.0304242012333655</v>
      </c>
      <c r="AA1272" s="19" t="n">
        <v>0.040868879872746</v>
      </c>
      <c r="AB1272" s="19" t="n">
        <v>0.0480797823623693</v>
      </c>
      <c r="AC1272" s="19" t="n">
        <v>0.0779635955381241</v>
      </c>
      <c r="AD1272" s="19" t="n">
        <v>0.0294325969039036</v>
      </c>
      <c r="AE1272" s="19"/>
      <c r="AF1272" s="19" t="n">
        <v>0.0628957243750725</v>
      </c>
      <c r="AG1272" s="19"/>
      <c r="AH1272" s="19" t="n">
        <v>0.0592320340968753</v>
      </c>
      <c r="AI1272" s="19"/>
      <c r="AJ1272" s="19" t="n">
        <v>0.0583266841889766</v>
      </c>
      <c r="AK1272" s="19" t="n">
        <v>0.0550597765032393</v>
      </c>
      <c r="AL1272" s="19" t="n">
        <v>0.121957258564617</v>
      </c>
    </row>
    <row r="1273">
      <c r="B1273" t="s">
        <v>136</v>
      </c>
      <c r="C1273" s="19" t="n">
        <v>0.0425165644676252</v>
      </c>
      <c r="D1273" s="19" t="n">
        <v>0.0571540928283542</v>
      </c>
      <c r="E1273" s="19" t="n">
        <v>0.0279444133019759</v>
      </c>
      <c r="F1273" s="19"/>
      <c r="G1273" s="19" t="n">
        <v>0.0192058438113537</v>
      </c>
      <c r="H1273" s="19" t="n">
        <v>0.0396365724628914</v>
      </c>
      <c r="I1273" s="19" t="n">
        <v>0.0530349087821767</v>
      </c>
      <c r="J1273" s="19" t="n">
        <v>0.0605843165533249</v>
      </c>
      <c r="K1273" s="19" t="n">
        <v>0.0418973804375766</v>
      </c>
      <c r="L1273" s="19" t="n">
        <v>0.035162975439886</v>
      </c>
      <c r="M1273" s="19"/>
      <c r="N1273" s="19" t="n">
        <v>0.0440778384907141</v>
      </c>
      <c r="O1273" s="19" t="n">
        <v>0.0392926638679068</v>
      </c>
      <c r="P1273" s="19" t="n">
        <v>0.0378919368129476</v>
      </c>
      <c r="Q1273" s="19" t="n">
        <v>0.0279045451841143</v>
      </c>
      <c r="R1273" s="19" t="n">
        <v>0.0696793872591822</v>
      </c>
      <c r="S1273" s="19"/>
      <c r="T1273" s="19" t="n">
        <v>0.0709499759456674</v>
      </c>
      <c r="U1273" s="19" t="n">
        <v>0.0407900322474499</v>
      </c>
      <c r="V1273" s="19" t="n">
        <v>0.0317001049137349</v>
      </c>
      <c r="W1273" s="19" t="n">
        <v>0.0399768978525419</v>
      </c>
      <c r="X1273" s="19"/>
      <c r="Y1273" s="19" t="n">
        <v>0.0353195849980414</v>
      </c>
      <c r="Z1273" s="19" t="n">
        <v>0.0604401994301262</v>
      </c>
      <c r="AA1273" s="19" t="n">
        <v>0.0379426203260094</v>
      </c>
      <c r="AB1273" s="19" t="n">
        <v>0.0400511988779592</v>
      </c>
      <c r="AC1273" s="19" t="n">
        <v>0.0249524320071418</v>
      </c>
      <c r="AD1273" s="19" t="n">
        <v>0.133727642277674</v>
      </c>
      <c r="AE1273" s="19"/>
      <c r="AF1273" s="19" t="n">
        <v>0.0495563121079148</v>
      </c>
      <c r="AG1273" s="19"/>
      <c r="AH1273" s="19" t="n">
        <v>0.0411945592017364</v>
      </c>
      <c r="AI1273" s="19"/>
      <c r="AJ1273" s="19" t="n">
        <v>0.0210851308127098</v>
      </c>
      <c r="AK1273" s="19" t="n">
        <v>0.0525441877983587</v>
      </c>
      <c r="AL1273" s="19" t="n">
        <v>0.0515587261738438</v>
      </c>
    </row>
    <row r="1274">
      <c r="B1274" t="s">
        <v>56</v>
      </c>
      <c r="C1274" s="19" t="n">
        <v>0.378321243139445</v>
      </c>
      <c r="D1274" s="19" t="n">
        <v>0.333551435664727</v>
      </c>
      <c r="E1274" s="19" t="n">
        <v>0.42388422521651</v>
      </c>
      <c r="F1274" s="19"/>
      <c r="G1274" s="19" t="n">
        <v>0.209979918575913</v>
      </c>
      <c r="H1274" s="19" t="n">
        <v>0.170136387320989</v>
      </c>
      <c r="I1274" s="19" t="n">
        <v>0.251405966690417</v>
      </c>
      <c r="J1274" s="19" t="n">
        <v>0.348514363660124</v>
      </c>
      <c r="K1274" s="19" t="n">
        <v>0.511340291747475</v>
      </c>
      <c r="L1274" s="19" t="n">
        <v>0.599803032717278</v>
      </c>
      <c r="M1274" s="19"/>
      <c r="N1274" s="19" t="n">
        <v>0.479544693857934</v>
      </c>
      <c r="O1274" s="19" t="n">
        <v>0.418093931769012</v>
      </c>
      <c r="P1274" s="19" t="n">
        <v>0.391267323029358</v>
      </c>
      <c r="Q1274" s="19" t="n">
        <v>0.389309921868857</v>
      </c>
      <c r="R1274" s="19" t="n">
        <v>0.22724771886471</v>
      </c>
      <c r="S1274" s="19"/>
      <c r="T1274" s="19" t="n">
        <v>0.483874632922176</v>
      </c>
      <c r="U1274" s="19" t="n">
        <v>0.426156501147635</v>
      </c>
      <c r="V1274" s="19" t="n">
        <v>0.351909098184587</v>
      </c>
      <c r="W1274" s="19" t="n">
        <v>0.152721848165854</v>
      </c>
      <c r="X1274" s="19"/>
      <c r="Y1274" s="19" t="n">
        <v>0.230265339002715</v>
      </c>
      <c r="Z1274" s="19" t="n">
        <v>0.366778674810673</v>
      </c>
      <c r="AA1274" s="19" t="n">
        <v>0.58824762825537</v>
      </c>
      <c r="AB1274" s="19" t="n">
        <v>0.453554538066091</v>
      </c>
      <c r="AC1274" s="19" t="n">
        <v>0.235195256158967</v>
      </c>
      <c r="AD1274" s="19" t="n">
        <v>0.588104368420945</v>
      </c>
      <c r="AE1274" s="19"/>
      <c r="AF1274" s="19" t="n">
        <v>0.377273013674343</v>
      </c>
      <c r="AG1274" s="19"/>
      <c r="AH1274" s="19" t="n">
        <v>0.370073739876557</v>
      </c>
      <c r="AI1274" s="19"/>
      <c r="AJ1274" s="19" t="n">
        <v>0.435313162483381</v>
      </c>
      <c r="AK1274" s="19" t="n">
        <v>0.348905685976505</v>
      </c>
      <c r="AL1274" s="19" t="n">
        <v>0.369820525265338</v>
      </c>
    </row>
    <row r="1275">
      <c r="C1275" s="19"/>
      <c r="D1275" s="19"/>
      <c r="E1275" s="19"/>
      <c r="F1275" s="19"/>
      <c r="G1275" s="19"/>
      <c r="H1275" s="19"/>
      <c r="I1275" s="19"/>
      <c r="J1275" s="19"/>
      <c r="K1275" s="19"/>
      <c r="L1275" s="19"/>
      <c r="M1275" s="19"/>
      <c r="N1275" s="19"/>
      <c r="O1275" s="19"/>
      <c r="P1275" s="19"/>
      <c r="Q1275" s="19"/>
      <c r="R1275" s="19"/>
      <c r="S1275" s="19"/>
      <c r="T1275" s="19"/>
      <c r="U1275" s="19"/>
      <c r="V1275" s="19"/>
      <c r="W1275" s="19"/>
      <c r="X1275" s="19"/>
      <c r="Y1275" s="19"/>
      <c r="Z1275" s="19"/>
      <c r="AA1275" s="19"/>
      <c r="AB1275" s="19"/>
      <c r="AC1275" s="19"/>
      <c r="AD1275" s="19"/>
      <c r="AE1275" s="19"/>
      <c r="AF1275" s="19"/>
      <c r="AG1275" s="19"/>
      <c r="AH1275" s="19"/>
      <c r="AI1275" s="19"/>
      <c r="AJ1275" s="19"/>
      <c r="AK1275" s="19"/>
      <c r="AL1275" s="19"/>
    </row>
    <row r="1276">
      <c r="B1276" s="7" t="s">
        <v>514</v>
      </c>
      <c r="C1276" s="19"/>
      <c r="D1276" s="19"/>
      <c r="E1276" s="19"/>
      <c r="F1276" s="19"/>
      <c r="G1276" s="19"/>
      <c r="H1276" s="19"/>
      <c r="I1276" s="19"/>
      <c r="J1276" s="19"/>
      <c r="K1276" s="19"/>
      <c r="L1276" s="19"/>
      <c r="M1276" s="19"/>
      <c r="N1276" s="19"/>
      <c r="O1276" s="19"/>
      <c r="P1276" s="19"/>
      <c r="Q1276" s="19"/>
      <c r="R1276" s="19"/>
      <c r="S1276" s="19"/>
      <c r="T1276" s="19"/>
      <c r="U1276" s="19"/>
      <c r="V1276" s="19"/>
      <c r="W1276" s="19"/>
      <c r="X1276" s="19"/>
      <c r="Y1276" s="19"/>
      <c r="Z1276" s="19"/>
      <c r="AA1276" s="19"/>
      <c r="AB1276" s="19"/>
      <c r="AC1276" s="19"/>
      <c r="AD1276" s="19"/>
      <c r="AE1276" s="19"/>
      <c r="AF1276" s="19"/>
      <c r="AG1276" s="19"/>
      <c r="AH1276" s="19"/>
      <c r="AI1276" s="19"/>
      <c r="AJ1276" s="19"/>
      <c r="AK1276" s="19"/>
      <c r="AL1276" s="19"/>
    </row>
    <row r="1277">
      <c r="B1277" s="26" t="s">
        <v>60</v>
      </c>
      <c r="C1277" s="19"/>
      <c r="D1277" s="19"/>
      <c r="E1277" s="19"/>
      <c r="F1277" s="19"/>
      <c r="G1277" s="19"/>
      <c r="H1277" s="19"/>
      <c r="I1277" s="19"/>
      <c r="J1277" s="19"/>
      <c r="K1277" s="19"/>
      <c r="L1277" s="19"/>
      <c r="M1277" s="19"/>
      <c r="N1277" s="19"/>
      <c r="O1277" s="19"/>
      <c r="P1277" s="19"/>
      <c r="Q1277" s="19"/>
      <c r="R1277" s="19"/>
      <c r="S1277" s="19"/>
      <c r="T1277" s="19"/>
      <c r="U1277" s="19"/>
      <c r="V1277" s="19"/>
      <c r="W1277" s="19"/>
      <c r="X1277" s="19"/>
      <c r="Y1277" s="19"/>
      <c r="Z1277" s="19"/>
      <c r="AA1277" s="19"/>
      <c r="AB1277" s="19"/>
      <c r="AC1277" s="19"/>
      <c r="AD1277" s="19"/>
      <c r="AE1277" s="19"/>
      <c r="AF1277" s="19"/>
      <c r="AG1277" s="19"/>
      <c r="AH1277" s="19"/>
      <c r="AI1277" s="19"/>
      <c r="AJ1277" s="19"/>
      <c r="AK1277" s="19"/>
      <c r="AL1277" s="19"/>
    </row>
    <row r="1278">
      <c r="B1278" t="s">
        <v>132</v>
      </c>
      <c r="C1278" s="19" t="n">
        <v>0.0826177976329719</v>
      </c>
      <c r="D1278" s="19" t="n">
        <v>0.103603636406657</v>
      </c>
      <c r="E1278" s="19" t="n">
        <v>0.0617680086659677</v>
      </c>
      <c r="F1278" s="19"/>
      <c r="G1278" s="19" t="n">
        <v>0.0933003349893049</v>
      </c>
      <c r="H1278" s="19" t="n">
        <v>0.127064608891499</v>
      </c>
      <c r="I1278" s="19" t="n">
        <v>0.158158248608414</v>
      </c>
      <c r="J1278" s="19" t="n">
        <v>0.0953211593542243</v>
      </c>
      <c r="K1278" s="19" t="n">
        <v>0.033822837073256</v>
      </c>
      <c r="L1278" s="19" t="n">
        <v>0.022910634895584</v>
      </c>
      <c r="M1278" s="19"/>
      <c r="N1278" s="19" t="n">
        <v>0.118511162617782</v>
      </c>
      <c r="O1278" s="19" t="n">
        <v>0.0794655817127335</v>
      </c>
      <c r="P1278" s="19" t="n">
        <v>0.0803192433101953</v>
      </c>
      <c r="Q1278" s="19" t="n">
        <v>0.0363959292354342</v>
      </c>
      <c r="R1278" s="19" t="n">
        <v>0.121673193723353</v>
      </c>
      <c r="S1278" s="19"/>
      <c r="T1278" s="19" t="n">
        <v>0.0265828373517311</v>
      </c>
      <c r="U1278" s="19" t="n">
        <v>0.0551910669767624</v>
      </c>
      <c r="V1278" s="19" t="n">
        <v>0.0549176300760085</v>
      </c>
      <c r="W1278" s="19" t="n">
        <v>0.203489819390598</v>
      </c>
      <c r="X1278" s="19"/>
      <c r="Y1278" s="19" t="n">
        <v>0.149725640615349</v>
      </c>
      <c r="Z1278" s="19" t="n">
        <v>0.0412044274886755</v>
      </c>
      <c r="AA1278" s="19" t="n">
        <v>0.0270895382024634</v>
      </c>
      <c r="AB1278" s="19" t="n">
        <v>0.0489047764117713</v>
      </c>
      <c r="AC1278" s="19" t="n">
        <v>0</v>
      </c>
      <c r="AD1278" s="19" t="n">
        <v>0</v>
      </c>
      <c r="AE1278" s="19"/>
      <c r="AF1278" s="19" t="n">
        <v>0.0744421395858491</v>
      </c>
      <c r="AG1278" s="19"/>
      <c r="AH1278" s="19" t="n">
        <v>0.0853891661039212</v>
      </c>
      <c r="AI1278" s="19"/>
      <c r="AJ1278" s="19" t="n">
        <v>0.0221894248666927</v>
      </c>
      <c r="AK1278" s="19" t="n">
        <v>0.122222148853432</v>
      </c>
      <c r="AL1278" s="19" t="n">
        <v>0.0440533014292486</v>
      </c>
    </row>
    <row r="1279">
      <c r="B1279" t="s">
        <v>133</v>
      </c>
      <c r="C1279" s="19" t="n">
        <v>0.167885921338538</v>
      </c>
      <c r="D1279" s="19" t="n">
        <v>0.215605185178796</v>
      </c>
      <c r="E1279" s="19" t="n">
        <v>0.12043699126806</v>
      </c>
      <c r="F1279" s="19"/>
      <c r="G1279" s="19" t="n">
        <v>0.236095580831427</v>
      </c>
      <c r="H1279" s="19" t="n">
        <v>0.232603698275379</v>
      </c>
      <c r="I1279" s="19" t="n">
        <v>0.218379406980634</v>
      </c>
      <c r="J1279" s="19" t="n">
        <v>0.18049269955399</v>
      </c>
      <c r="K1279" s="19" t="n">
        <v>0.106892876185661</v>
      </c>
      <c r="L1279" s="19" t="n">
        <v>0.096349422479304</v>
      </c>
      <c r="M1279" s="19"/>
      <c r="N1279" s="19" t="n">
        <v>0.172706828344344</v>
      </c>
      <c r="O1279" s="19" t="n">
        <v>0.168372387950452</v>
      </c>
      <c r="P1279" s="19" t="n">
        <v>0.159143384066835</v>
      </c>
      <c r="Q1279" s="19" t="n">
        <v>0.144038372277567</v>
      </c>
      <c r="R1279" s="19" t="n">
        <v>0.202994787498978</v>
      </c>
      <c r="S1279" s="19"/>
      <c r="T1279" s="19" t="n">
        <v>0.102079960419943</v>
      </c>
      <c r="U1279" s="19" t="n">
        <v>0.103657548444342</v>
      </c>
      <c r="V1279" s="19" t="n">
        <v>0.190675365492806</v>
      </c>
      <c r="W1279" s="19" t="n">
        <v>0.299955442461112</v>
      </c>
      <c r="X1279" s="19"/>
      <c r="Y1279" s="19" t="n">
        <v>0.223106175692997</v>
      </c>
      <c r="Z1279" s="19" t="n">
        <v>0.142583408423842</v>
      </c>
      <c r="AA1279" s="19" t="n">
        <v>0.0877295848536289</v>
      </c>
      <c r="AB1279" s="19" t="n">
        <v>0.188543943508057</v>
      </c>
      <c r="AC1279" s="19" t="n">
        <v>0.189763734927315</v>
      </c>
      <c r="AD1279" s="19" t="n">
        <v>0.0851608602715019</v>
      </c>
      <c r="AE1279" s="19"/>
      <c r="AF1279" s="19" t="n">
        <v>0.188069685678352</v>
      </c>
      <c r="AG1279" s="19"/>
      <c r="AH1279" s="19" t="n">
        <v>0.171177524213389</v>
      </c>
      <c r="AI1279" s="19"/>
      <c r="AJ1279" s="19" t="n">
        <v>0.165719062408024</v>
      </c>
      <c r="AK1279" s="19" t="n">
        <v>0.18309236823373</v>
      </c>
      <c r="AL1279" s="19" t="n">
        <v>0.0885574331121955</v>
      </c>
    </row>
    <row r="1280">
      <c r="B1280" t="s">
        <v>134</v>
      </c>
      <c r="C1280" s="19" t="n">
        <v>0.222970270429215</v>
      </c>
      <c r="D1280" s="19" t="n">
        <v>0.189416566893417</v>
      </c>
      <c r="E1280" s="19" t="n">
        <v>0.257000104641726</v>
      </c>
      <c r="F1280" s="19"/>
      <c r="G1280" s="19" t="n">
        <v>0.259005093675383</v>
      </c>
      <c r="H1280" s="19" t="n">
        <v>0.29073897323547</v>
      </c>
      <c r="I1280" s="19" t="n">
        <v>0.225079709076817</v>
      </c>
      <c r="J1280" s="19" t="n">
        <v>0.212026684045648</v>
      </c>
      <c r="K1280" s="19" t="n">
        <v>0.197713492699337</v>
      </c>
      <c r="L1280" s="19" t="n">
        <v>0.186409154417537</v>
      </c>
      <c r="M1280" s="19"/>
      <c r="N1280" s="19" t="n">
        <v>0.185990949396805</v>
      </c>
      <c r="O1280" s="19" t="n">
        <v>0.177801535480254</v>
      </c>
      <c r="P1280" s="19" t="n">
        <v>0.214480801373897</v>
      </c>
      <c r="Q1280" s="19" t="n">
        <v>0.302780718807683</v>
      </c>
      <c r="R1280" s="19" t="n">
        <v>0.249873535576112</v>
      </c>
      <c r="S1280" s="19"/>
      <c r="T1280" s="19" t="n">
        <v>0.228503155097201</v>
      </c>
      <c r="U1280" s="19" t="n">
        <v>0.264039659400073</v>
      </c>
      <c r="V1280" s="19" t="n">
        <v>0.238100072939892</v>
      </c>
      <c r="W1280" s="19" t="n">
        <v>0.20805564032556</v>
      </c>
      <c r="X1280" s="19"/>
      <c r="Y1280" s="19" t="n">
        <v>0.232801255273444</v>
      </c>
      <c r="Z1280" s="19" t="n">
        <v>0.281589935555803</v>
      </c>
      <c r="AA1280" s="19" t="n">
        <v>0.17746955341926</v>
      </c>
      <c r="AB1280" s="19" t="n">
        <v>0.238584922466952</v>
      </c>
      <c r="AC1280" s="19" t="n">
        <v>0.310277514631589</v>
      </c>
      <c r="AD1280" s="19" t="n">
        <v>0.145409931543241</v>
      </c>
      <c r="AE1280" s="19"/>
      <c r="AF1280" s="19" t="n">
        <v>0.211676970266604</v>
      </c>
      <c r="AG1280" s="19"/>
      <c r="AH1280" s="19" t="n">
        <v>0.226293182397069</v>
      </c>
      <c r="AI1280" s="19"/>
      <c r="AJ1280" s="19" t="n">
        <v>0.273193408827523</v>
      </c>
      <c r="AK1280" s="19" t="n">
        <v>0.189467030626236</v>
      </c>
      <c r="AL1280" s="19" t="n">
        <v>0.258342615189711</v>
      </c>
    </row>
    <row r="1281">
      <c r="B1281" t="s">
        <v>135</v>
      </c>
      <c r="C1281" s="19" t="n">
        <v>0.0805833230130675</v>
      </c>
      <c r="D1281" s="19" t="n">
        <v>0.0837306583649821</v>
      </c>
      <c r="E1281" s="19" t="n">
        <v>0.0756360109542133</v>
      </c>
      <c r="F1281" s="19"/>
      <c r="G1281" s="19" t="n">
        <v>0.160305708549888</v>
      </c>
      <c r="H1281" s="19" t="n">
        <v>0.097569175228672</v>
      </c>
      <c r="I1281" s="19" t="n">
        <v>0.100207489514245</v>
      </c>
      <c r="J1281" s="19" t="n">
        <v>0.115969282593465</v>
      </c>
      <c r="K1281" s="19" t="n">
        <v>0.0292925325226694</v>
      </c>
      <c r="L1281" s="19" t="n">
        <v>0.0347659520763386</v>
      </c>
      <c r="M1281" s="19"/>
      <c r="N1281" s="19" t="n">
        <v>0.0369536095519367</v>
      </c>
      <c r="O1281" s="19" t="n">
        <v>0.0858236536983889</v>
      </c>
      <c r="P1281" s="19" t="n">
        <v>0.0600798370431581</v>
      </c>
      <c r="Q1281" s="19" t="n">
        <v>0.0827412988962493</v>
      </c>
      <c r="R1281" s="19" t="n">
        <v>0.123021298052856</v>
      </c>
      <c r="S1281" s="19"/>
      <c r="T1281" s="19" t="n">
        <v>0.0643397416313772</v>
      </c>
      <c r="U1281" s="19" t="n">
        <v>0.0832325218876382</v>
      </c>
      <c r="V1281" s="19" t="n">
        <v>0.0923393127346925</v>
      </c>
      <c r="W1281" s="19" t="n">
        <v>0.0956547647799839</v>
      </c>
      <c r="X1281" s="19"/>
      <c r="Y1281" s="19" t="n">
        <v>0.11235460823393</v>
      </c>
      <c r="Z1281" s="19" t="n">
        <v>0.0438778743380644</v>
      </c>
      <c r="AA1281" s="19" t="n">
        <v>0.0358686936022701</v>
      </c>
      <c r="AB1281" s="19" t="n">
        <v>0.052461960232447</v>
      </c>
      <c r="AC1281" s="19" t="n">
        <v>0.189906198260704</v>
      </c>
      <c r="AD1281" s="19" t="n">
        <v>0.0317368703630067</v>
      </c>
      <c r="AE1281" s="19"/>
      <c r="AF1281" s="19" t="n">
        <v>0.080502114805959</v>
      </c>
      <c r="AG1281" s="19"/>
      <c r="AH1281" s="19" t="n">
        <v>0.084564119660944</v>
      </c>
      <c r="AI1281" s="19"/>
      <c r="AJ1281" s="19" t="n">
        <v>0.0740306769121214</v>
      </c>
      <c r="AK1281" s="19" t="n">
        <v>0.0782837355230371</v>
      </c>
      <c r="AL1281" s="19" t="n">
        <v>0.113683818689411</v>
      </c>
    </row>
    <row r="1282">
      <c r="B1282" t="s">
        <v>136</v>
      </c>
      <c r="C1282" s="19" t="n">
        <v>0.0431286254156354</v>
      </c>
      <c r="D1282" s="19" t="n">
        <v>0.0608682247036075</v>
      </c>
      <c r="E1282" s="19" t="n">
        <v>0.0254518515059859</v>
      </c>
      <c r="F1282" s="19"/>
      <c r="G1282" s="19" t="n">
        <v>0.0331301077946617</v>
      </c>
      <c r="H1282" s="19" t="n">
        <v>0.0633169799476067</v>
      </c>
      <c r="I1282" s="19" t="n">
        <v>0.0615171215020869</v>
      </c>
      <c r="J1282" s="19" t="n">
        <v>0.0428572966436981</v>
      </c>
      <c r="K1282" s="19" t="n">
        <v>0.0446963183607157</v>
      </c>
      <c r="L1282" s="19" t="n">
        <v>0.0205642152220743</v>
      </c>
      <c r="M1282" s="19"/>
      <c r="N1282" s="19" t="n">
        <v>0.0364730400380591</v>
      </c>
      <c r="O1282" s="19" t="n">
        <v>0.0413468151682565</v>
      </c>
      <c r="P1282" s="19" t="n">
        <v>0.0425467350924522</v>
      </c>
      <c r="Q1282" s="19" t="n">
        <v>0.0381389274439825</v>
      </c>
      <c r="R1282" s="19" t="n">
        <v>0.0556368761616595</v>
      </c>
      <c r="S1282" s="19"/>
      <c r="T1282" s="19" t="n">
        <v>0.0513755209748033</v>
      </c>
      <c r="U1282" s="19" t="n">
        <v>0.0286659003119257</v>
      </c>
      <c r="V1282" s="19" t="n">
        <v>0.0860105104413254</v>
      </c>
      <c r="W1282" s="19" t="n">
        <v>0.0373246414795173</v>
      </c>
      <c r="X1282" s="19"/>
      <c r="Y1282" s="19" t="n">
        <v>0.0448232350451803</v>
      </c>
      <c r="Z1282" s="19" t="n">
        <v>0.0393332762736896</v>
      </c>
      <c r="AA1282" s="19" t="n">
        <v>0.0279923383215508</v>
      </c>
      <c r="AB1282" s="19" t="n">
        <v>0.0631563369488174</v>
      </c>
      <c r="AC1282" s="19" t="n">
        <v>0.0499048640142836</v>
      </c>
      <c r="AD1282" s="19" t="n">
        <v>0.0294325969039036</v>
      </c>
      <c r="AE1282" s="19"/>
      <c r="AF1282" s="19" t="n">
        <v>0.0487361562730566</v>
      </c>
      <c r="AG1282" s="19"/>
      <c r="AH1282" s="19" t="n">
        <v>0.0415867840922625</v>
      </c>
      <c r="AI1282" s="19"/>
      <c r="AJ1282" s="19" t="n">
        <v>0.0347390848897195</v>
      </c>
      <c r="AK1282" s="19" t="n">
        <v>0.04438802397895</v>
      </c>
      <c r="AL1282" s="19" t="n">
        <v>0.0617414818823494</v>
      </c>
    </row>
    <row r="1283">
      <c r="B1283" t="s">
        <v>56</v>
      </c>
      <c r="C1283" s="19" t="n">
        <v>0.402814062170573</v>
      </c>
      <c r="D1283" s="19" t="n">
        <v>0.346775728452541</v>
      </c>
      <c r="E1283" s="19" t="n">
        <v>0.459707032964047</v>
      </c>
      <c r="F1283" s="19"/>
      <c r="G1283" s="19" t="n">
        <v>0.218163174159335</v>
      </c>
      <c r="H1283" s="19" t="n">
        <v>0.188706564421373</v>
      </c>
      <c r="I1283" s="19" t="n">
        <v>0.236658024317803</v>
      </c>
      <c r="J1283" s="19" t="n">
        <v>0.353332877808974</v>
      </c>
      <c r="K1283" s="19" t="n">
        <v>0.587581943158362</v>
      </c>
      <c r="L1283" s="19" t="n">
        <v>0.639000620909162</v>
      </c>
      <c r="M1283" s="19"/>
      <c r="N1283" s="19" t="n">
        <v>0.449364410051072</v>
      </c>
      <c r="O1283" s="19" t="n">
        <v>0.447190025989915</v>
      </c>
      <c r="P1283" s="19" t="n">
        <v>0.443429999113462</v>
      </c>
      <c r="Q1283" s="19" t="n">
        <v>0.395904753339084</v>
      </c>
      <c r="R1283" s="19" t="n">
        <v>0.246800308987042</v>
      </c>
      <c r="S1283" s="19"/>
      <c r="T1283" s="19" t="n">
        <v>0.527118784524944</v>
      </c>
      <c r="U1283" s="19" t="n">
        <v>0.465213302979259</v>
      </c>
      <c r="V1283" s="19" t="n">
        <v>0.337957108315275</v>
      </c>
      <c r="W1283" s="19" t="n">
        <v>0.155519691563229</v>
      </c>
      <c r="X1283" s="19"/>
      <c r="Y1283" s="19" t="n">
        <v>0.2371890851391</v>
      </c>
      <c r="Z1283" s="19" t="n">
        <v>0.451411077919926</v>
      </c>
      <c r="AA1283" s="19" t="n">
        <v>0.643850291600827</v>
      </c>
      <c r="AB1283" s="19" t="n">
        <v>0.408348060431956</v>
      </c>
      <c r="AC1283" s="19" t="n">
        <v>0.260147688166109</v>
      </c>
      <c r="AD1283" s="19" t="n">
        <v>0.708259740918347</v>
      </c>
      <c r="AE1283" s="19"/>
      <c r="AF1283" s="19" t="n">
        <v>0.396572933390179</v>
      </c>
      <c r="AG1283" s="19"/>
      <c r="AH1283" s="19" t="n">
        <v>0.390989223532414</v>
      </c>
      <c r="AI1283" s="19"/>
      <c r="AJ1283" s="19" t="n">
        <v>0.430128342095919</v>
      </c>
      <c r="AK1283" s="19" t="n">
        <v>0.382546692784615</v>
      </c>
      <c r="AL1283" s="19" t="n">
        <v>0.433621349697085</v>
      </c>
    </row>
    <row r="1284">
      <c r="C1284" s="19"/>
      <c r="D1284" s="19"/>
      <c r="E1284" s="19"/>
      <c r="F1284" s="19"/>
      <c r="G1284" s="19"/>
      <c r="H1284" s="19"/>
      <c r="I1284" s="19"/>
      <c r="J1284" s="19"/>
      <c r="K1284" s="19"/>
      <c r="L1284" s="19"/>
      <c r="M1284" s="19"/>
      <c r="N1284" s="19"/>
      <c r="O1284" s="19"/>
      <c r="P1284" s="19"/>
      <c r="Q1284" s="19"/>
      <c r="R1284" s="19"/>
      <c r="S1284" s="19"/>
      <c r="T1284" s="19"/>
      <c r="U1284" s="19"/>
      <c r="V1284" s="19"/>
      <c r="W1284" s="19"/>
      <c r="X1284" s="19"/>
      <c r="Y1284" s="19"/>
      <c r="Z1284" s="19"/>
      <c r="AA1284" s="19"/>
      <c r="AB1284" s="19"/>
      <c r="AC1284" s="19"/>
      <c r="AD1284" s="19"/>
      <c r="AE1284" s="19"/>
      <c r="AF1284" s="19"/>
      <c r="AG1284" s="19"/>
      <c r="AH1284" s="19"/>
      <c r="AI1284" s="19"/>
      <c r="AJ1284" s="19"/>
      <c r="AK1284" s="19"/>
      <c r="AL1284" s="19"/>
    </row>
    <row r="1285">
      <c r="B1285" s="7" t="s">
        <v>515</v>
      </c>
      <c r="C1285" s="19"/>
      <c r="D1285" s="19"/>
      <c r="E1285" s="19"/>
      <c r="F1285" s="19"/>
      <c r="G1285" s="19"/>
      <c r="H1285" s="19"/>
      <c r="I1285" s="19"/>
      <c r="J1285" s="19"/>
      <c r="K1285" s="19"/>
      <c r="L1285" s="19"/>
      <c r="M1285" s="19"/>
      <c r="N1285" s="19"/>
      <c r="O1285" s="19"/>
      <c r="P1285" s="19"/>
      <c r="Q1285" s="19"/>
      <c r="R1285" s="19"/>
      <c r="S1285" s="19"/>
      <c r="T1285" s="19"/>
      <c r="U1285" s="19"/>
      <c r="V1285" s="19"/>
      <c r="W1285" s="19"/>
      <c r="X1285" s="19"/>
      <c r="Y1285" s="19"/>
      <c r="Z1285" s="19"/>
      <c r="AA1285" s="19"/>
      <c r="AB1285" s="19"/>
      <c r="AC1285" s="19"/>
      <c r="AD1285" s="19"/>
      <c r="AE1285" s="19"/>
      <c r="AF1285" s="19"/>
      <c r="AG1285" s="19"/>
      <c r="AH1285" s="19"/>
      <c r="AI1285" s="19"/>
      <c r="AJ1285" s="19"/>
      <c r="AK1285" s="19"/>
      <c r="AL1285" s="19"/>
    </row>
    <row r="1286">
      <c r="B1286" s="26" t="s">
        <v>60</v>
      </c>
      <c r="C1286" s="19"/>
      <c r="D1286" s="19"/>
      <c r="E1286" s="19"/>
      <c r="F1286" s="19"/>
      <c r="G1286" s="19"/>
      <c r="H1286" s="19"/>
      <c r="I1286" s="19"/>
      <c r="J1286" s="19"/>
      <c r="K1286" s="19"/>
      <c r="L1286" s="19"/>
      <c r="M1286" s="19"/>
      <c r="N1286" s="19"/>
      <c r="O1286" s="19"/>
      <c r="P1286" s="19"/>
      <c r="Q1286" s="19"/>
      <c r="R1286" s="19"/>
      <c r="S1286" s="19"/>
      <c r="T1286" s="19"/>
      <c r="U1286" s="19"/>
      <c r="V1286" s="19"/>
      <c r="W1286" s="19"/>
      <c r="X1286" s="19"/>
      <c r="Y1286" s="19"/>
      <c r="Z1286" s="19"/>
      <c r="AA1286" s="19"/>
      <c r="AB1286" s="19"/>
      <c r="AC1286" s="19"/>
      <c r="AD1286" s="19"/>
      <c r="AE1286" s="19"/>
      <c r="AF1286" s="19"/>
      <c r="AG1286" s="19"/>
      <c r="AH1286" s="19"/>
      <c r="AI1286" s="19"/>
      <c r="AJ1286" s="19"/>
      <c r="AK1286" s="19"/>
      <c r="AL1286" s="19"/>
    </row>
    <row r="1287">
      <c r="B1287" t="s">
        <v>132</v>
      </c>
      <c r="C1287" s="19" t="n">
        <v>0.106988666194142</v>
      </c>
      <c r="D1287" s="19" t="n">
        <v>0.133013849433198</v>
      </c>
      <c r="E1287" s="19" t="n">
        <v>0.0811410558293692</v>
      </c>
      <c r="F1287" s="19"/>
      <c r="G1287" s="19" t="n">
        <v>0.146326044192135</v>
      </c>
      <c r="H1287" s="19" t="n">
        <v>0.16943227104223</v>
      </c>
      <c r="I1287" s="19" t="n">
        <v>0.140312170672898</v>
      </c>
      <c r="J1287" s="19" t="n">
        <v>0.148925096114293</v>
      </c>
      <c r="K1287" s="19" t="n">
        <v>0.0463424703594279</v>
      </c>
      <c r="L1287" s="19" t="n">
        <v>0.0402833390670619</v>
      </c>
      <c r="M1287" s="19"/>
      <c r="N1287" s="19" t="n">
        <v>0.0752016541634186</v>
      </c>
      <c r="O1287" s="19" t="n">
        <v>0.103501519890932</v>
      </c>
      <c r="P1287" s="19" t="n">
        <v>0.111916680616887</v>
      </c>
      <c r="Q1287" s="19" t="n">
        <v>0.0569096891704723</v>
      </c>
      <c r="R1287" s="19" t="n">
        <v>0.173343000837357</v>
      </c>
      <c r="S1287" s="19"/>
      <c r="T1287" s="19" t="n">
        <v>0.136037279687378</v>
      </c>
      <c r="U1287" s="19" t="n">
        <v>0.0514206383100053</v>
      </c>
      <c r="V1287" s="19" t="n">
        <v>0.0592087267435883</v>
      </c>
      <c r="W1287" s="19" t="n">
        <v>0.234932516746174</v>
      </c>
      <c r="X1287" s="19"/>
      <c r="Y1287" s="19" t="n">
        <v>0.170681757734658</v>
      </c>
      <c r="Z1287" s="19" t="n">
        <v>0.016191483704054</v>
      </c>
      <c r="AA1287" s="19" t="n">
        <v>0.0377119838969834</v>
      </c>
      <c r="AB1287" s="19" t="n">
        <v>0.0977068202669142</v>
      </c>
      <c r="AC1287" s="19" t="n">
        <v>0.066912827512069</v>
      </c>
      <c r="AD1287" s="19" t="n">
        <v>0.0914431998667994</v>
      </c>
      <c r="AE1287" s="19"/>
      <c r="AF1287" s="19" t="n">
        <v>0.113696639904558</v>
      </c>
      <c r="AG1287" s="19"/>
      <c r="AH1287" s="19" t="n">
        <v>0.108396099843567</v>
      </c>
      <c r="AI1287" s="19"/>
      <c r="AJ1287" s="19" t="n">
        <v>0.0262443810974836</v>
      </c>
      <c r="AK1287" s="19" t="n">
        <v>0.163754475931747</v>
      </c>
      <c r="AL1287" s="19" t="n">
        <v>0.0337110779260842</v>
      </c>
    </row>
    <row r="1288">
      <c r="B1288" t="s">
        <v>133</v>
      </c>
      <c r="C1288" s="19" t="n">
        <v>0.124738823091279</v>
      </c>
      <c r="D1288" s="19" t="n">
        <v>0.156227655466802</v>
      </c>
      <c r="E1288" s="19" t="n">
        <v>0.0934556398277816</v>
      </c>
      <c r="F1288" s="19"/>
      <c r="G1288" s="19" t="n">
        <v>0.175179756587797</v>
      </c>
      <c r="H1288" s="19" t="n">
        <v>0.208492668289669</v>
      </c>
      <c r="I1288" s="19" t="n">
        <v>0.245161970682495</v>
      </c>
      <c r="J1288" s="19" t="n">
        <v>0.0957105695724697</v>
      </c>
      <c r="K1288" s="19" t="n">
        <v>0.0423579203738605</v>
      </c>
      <c r="L1288" s="19" t="n">
        <v>0.0436907078479073</v>
      </c>
      <c r="M1288" s="19"/>
      <c r="N1288" s="19" t="n">
        <v>0.121630135085039</v>
      </c>
      <c r="O1288" s="19" t="n">
        <v>0.118326167642169</v>
      </c>
      <c r="P1288" s="19" t="n">
        <v>0.0875053611635241</v>
      </c>
      <c r="Q1288" s="19" t="n">
        <v>0.103922726241612</v>
      </c>
      <c r="R1288" s="19" t="n">
        <v>0.216877798407372</v>
      </c>
      <c r="S1288" s="19"/>
      <c r="T1288" s="19" t="n">
        <v>0.0460296163416777</v>
      </c>
      <c r="U1288" s="19" t="n">
        <v>0.0887730745460562</v>
      </c>
      <c r="V1288" s="19" t="n">
        <v>0.117943027256262</v>
      </c>
      <c r="W1288" s="19" t="n">
        <v>0.252511283487535</v>
      </c>
      <c r="X1288" s="19"/>
      <c r="Y1288" s="19" t="n">
        <v>0.199396799058738</v>
      </c>
      <c r="Z1288" s="19" t="n">
        <v>0.0830520796819735</v>
      </c>
      <c r="AA1288" s="19" t="n">
        <v>0.0472798123134347</v>
      </c>
      <c r="AB1288" s="19" t="n">
        <v>0.10705546605155</v>
      </c>
      <c r="AC1288" s="19" t="n">
        <v>0.0907268793564102</v>
      </c>
      <c r="AD1288" s="19" t="n">
        <v>0</v>
      </c>
      <c r="AE1288" s="19"/>
      <c r="AF1288" s="19" t="n">
        <v>0.105079440343026</v>
      </c>
      <c r="AG1288" s="19"/>
      <c r="AH1288" s="19" t="n">
        <v>0.130124143930477</v>
      </c>
      <c r="AI1288" s="19"/>
      <c r="AJ1288" s="19" t="n">
        <v>0.0615722508251301</v>
      </c>
      <c r="AK1288" s="19" t="n">
        <v>0.146932738835087</v>
      </c>
      <c r="AL1288" s="19" t="n">
        <v>0.193009150933038</v>
      </c>
    </row>
    <row r="1289">
      <c r="B1289" t="s">
        <v>134</v>
      </c>
      <c r="C1289" s="19" t="n">
        <v>0.236303050647658</v>
      </c>
      <c r="D1289" s="19" t="n">
        <v>0.206376072634306</v>
      </c>
      <c r="E1289" s="19" t="n">
        <v>0.26477422267923</v>
      </c>
      <c r="F1289" s="19"/>
      <c r="G1289" s="19" t="n">
        <v>0.244490449669827</v>
      </c>
      <c r="H1289" s="19" t="n">
        <v>0.297991640732083</v>
      </c>
      <c r="I1289" s="19" t="n">
        <v>0.27441474315401</v>
      </c>
      <c r="J1289" s="19" t="n">
        <v>0.242392167873695</v>
      </c>
      <c r="K1289" s="19" t="n">
        <v>0.214561563853176</v>
      </c>
      <c r="L1289" s="19" t="n">
        <v>0.17714441808125</v>
      </c>
      <c r="M1289" s="19"/>
      <c r="N1289" s="19" t="n">
        <v>0.192051342160085</v>
      </c>
      <c r="O1289" s="19" t="n">
        <v>0.197802309738917</v>
      </c>
      <c r="P1289" s="19" t="n">
        <v>0.255518760992766</v>
      </c>
      <c r="Q1289" s="19" t="n">
        <v>0.312577103206489</v>
      </c>
      <c r="R1289" s="19" t="n">
        <v>0.215945342815028</v>
      </c>
      <c r="S1289" s="19"/>
      <c r="T1289" s="19" t="n">
        <v>0.207336610327144</v>
      </c>
      <c r="U1289" s="19" t="n">
        <v>0.287226088191619</v>
      </c>
      <c r="V1289" s="19" t="n">
        <v>0.196370216336823</v>
      </c>
      <c r="W1289" s="19" t="n">
        <v>0.234320490276071</v>
      </c>
      <c r="X1289" s="19"/>
      <c r="Y1289" s="19" t="n">
        <v>0.256796788563433</v>
      </c>
      <c r="Z1289" s="19" t="n">
        <v>0.289041716488032</v>
      </c>
      <c r="AA1289" s="19" t="n">
        <v>0.176289628926517</v>
      </c>
      <c r="AB1289" s="19" t="n">
        <v>0.252204174267692</v>
      </c>
      <c r="AC1289" s="19" t="n">
        <v>0.316181559811029</v>
      </c>
      <c r="AD1289" s="19" t="n">
        <v>0.204275125351048</v>
      </c>
      <c r="AE1289" s="19"/>
      <c r="AF1289" s="19" t="n">
        <v>0.240779899398729</v>
      </c>
      <c r="AG1289" s="19"/>
      <c r="AH1289" s="19" t="n">
        <v>0.236171248609634</v>
      </c>
      <c r="AI1289" s="19"/>
      <c r="AJ1289" s="19" t="n">
        <v>0.246927999235321</v>
      </c>
      <c r="AK1289" s="19" t="n">
        <v>0.226220957965813</v>
      </c>
      <c r="AL1289" s="19" t="n">
        <v>0.260715665046315</v>
      </c>
    </row>
    <row r="1290">
      <c r="B1290" t="s">
        <v>135</v>
      </c>
      <c r="C1290" s="19" t="n">
        <v>0.121409989524012</v>
      </c>
      <c r="D1290" s="19" t="n">
        <v>0.142552898508822</v>
      </c>
      <c r="E1290" s="19" t="n">
        <v>0.100478725106122</v>
      </c>
      <c r="F1290" s="19"/>
      <c r="G1290" s="19" t="n">
        <v>0.194620686542247</v>
      </c>
      <c r="H1290" s="19" t="n">
        <v>0.0853262519007062</v>
      </c>
      <c r="I1290" s="19" t="n">
        <v>0.0949611837303124</v>
      </c>
      <c r="J1290" s="19" t="n">
        <v>0.120074282078046</v>
      </c>
      <c r="K1290" s="19" t="n">
        <v>0.115871467387594</v>
      </c>
      <c r="L1290" s="19" t="n">
        <v>0.137861530335128</v>
      </c>
      <c r="M1290" s="19"/>
      <c r="N1290" s="19" t="n">
        <v>0.132832671248206</v>
      </c>
      <c r="O1290" s="19" t="n">
        <v>0.124029983673822</v>
      </c>
      <c r="P1290" s="19" t="n">
        <v>0.0921602399572749</v>
      </c>
      <c r="Q1290" s="19" t="n">
        <v>0.129321640327932</v>
      </c>
      <c r="R1290" s="19" t="n">
        <v>0.148382699670107</v>
      </c>
      <c r="S1290" s="19"/>
      <c r="T1290" s="19" t="n">
        <v>0.158592779216174</v>
      </c>
      <c r="U1290" s="19" t="n">
        <v>0.121624380275243</v>
      </c>
      <c r="V1290" s="19" t="n">
        <v>0.172279639163433</v>
      </c>
      <c r="W1290" s="19" t="n">
        <v>0.090755246526019</v>
      </c>
      <c r="X1290" s="19"/>
      <c r="Y1290" s="19" t="n">
        <v>0.0933685678782689</v>
      </c>
      <c r="Z1290" s="19" t="n">
        <v>0.19042624013122</v>
      </c>
      <c r="AA1290" s="19" t="n">
        <v>0.133364041992247</v>
      </c>
      <c r="AB1290" s="19" t="n">
        <v>0.106938179852943</v>
      </c>
      <c r="AC1290" s="19" t="n">
        <v>0.269929081439061</v>
      </c>
      <c r="AD1290" s="19" t="n">
        <v>0.043473740420151</v>
      </c>
      <c r="AE1290" s="19"/>
      <c r="AF1290" s="19" t="n">
        <v>0.12419964671278</v>
      </c>
      <c r="AG1290" s="19"/>
      <c r="AH1290" s="19" t="n">
        <v>0.125471407141366</v>
      </c>
      <c r="AI1290" s="19"/>
      <c r="AJ1290" s="19" t="n">
        <v>0.180162896940815</v>
      </c>
      <c r="AK1290" s="19" t="n">
        <v>0.0936345975867515</v>
      </c>
      <c r="AL1290" s="19" t="n">
        <v>0.0982345375350643</v>
      </c>
    </row>
    <row r="1291">
      <c r="B1291" t="s">
        <v>136</v>
      </c>
      <c r="C1291" s="19" t="n">
        <v>0.0473421953209847</v>
      </c>
      <c r="D1291" s="19" t="n">
        <v>0.050619638790119</v>
      </c>
      <c r="E1291" s="19" t="n">
        <v>0.0441532802669557</v>
      </c>
      <c r="F1291" s="19"/>
      <c r="G1291" s="19" t="n">
        <v>0.0233951191520142</v>
      </c>
      <c r="H1291" s="19" t="n">
        <v>0.0879412383969589</v>
      </c>
      <c r="I1291" s="19" t="n">
        <v>0.0345332253503637</v>
      </c>
      <c r="J1291" s="19" t="n">
        <v>0.0527415801500152</v>
      </c>
      <c r="K1291" s="19" t="n">
        <v>0.0785297814342644</v>
      </c>
      <c r="L1291" s="19" t="n">
        <v>0.0136792659408902</v>
      </c>
      <c r="M1291" s="19"/>
      <c r="N1291" s="19" t="n">
        <v>0</v>
      </c>
      <c r="O1291" s="19" t="n">
        <v>0.0599774520422467</v>
      </c>
      <c r="P1291" s="19" t="n">
        <v>0.0501795632757909</v>
      </c>
      <c r="Q1291" s="19" t="n">
        <v>0.0466759260281858</v>
      </c>
      <c r="R1291" s="19" t="n">
        <v>0.0455189088891848</v>
      </c>
      <c r="S1291" s="19"/>
      <c r="T1291" s="19" t="n">
        <v>0.0163284523318664</v>
      </c>
      <c r="U1291" s="19" t="n">
        <v>0.0463292479791298</v>
      </c>
      <c r="V1291" s="19" t="n">
        <v>0.126322658710306</v>
      </c>
      <c r="W1291" s="19" t="n">
        <v>0.0381697161464318</v>
      </c>
      <c r="X1291" s="19"/>
      <c r="Y1291" s="19" t="n">
        <v>0.061214418127567</v>
      </c>
      <c r="Z1291" s="19" t="n">
        <v>0.0751097238480124</v>
      </c>
      <c r="AA1291" s="19" t="n">
        <v>0.0241897074538571</v>
      </c>
      <c r="AB1291" s="19" t="n">
        <v>0.0685992495803825</v>
      </c>
      <c r="AC1291" s="19" t="n">
        <v>0</v>
      </c>
      <c r="AD1291" s="19" t="n">
        <v>0</v>
      </c>
      <c r="AE1291" s="19"/>
      <c r="AF1291" s="19" t="n">
        <v>0.0512212366357348</v>
      </c>
      <c r="AG1291" s="19"/>
      <c r="AH1291" s="19" t="n">
        <v>0.0487308418753112</v>
      </c>
      <c r="AI1291" s="19"/>
      <c r="AJ1291" s="19" t="n">
        <v>0.0683983907848289</v>
      </c>
      <c r="AK1291" s="19" t="n">
        <v>0.0393976977693173</v>
      </c>
      <c r="AL1291" s="19" t="n">
        <v>0.0276733319307364</v>
      </c>
    </row>
    <row r="1292">
      <c r="B1292" t="s">
        <v>56</v>
      </c>
      <c r="C1292" s="19" t="n">
        <v>0.363217275221923</v>
      </c>
      <c r="D1292" s="19" t="n">
        <v>0.311209885166754</v>
      </c>
      <c r="E1292" s="19" t="n">
        <v>0.415997076290541</v>
      </c>
      <c r="F1292" s="19"/>
      <c r="G1292" s="19" t="n">
        <v>0.215987943855979</v>
      </c>
      <c r="H1292" s="19" t="n">
        <v>0.150815929638353</v>
      </c>
      <c r="I1292" s="19" t="n">
        <v>0.210616706409922</v>
      </c>
      <c r="J1292" s="19" t="n">
        <v>0.340156304211482</v>
      </c>
      <c r="K1292" s="19" t="n">
        <v>0.502336796591676</v>
      </c>
      <c r="L1292" s="19" t="n">
        <v>0.587340738727762</v>
      </c>
      <c r="M1292" s="19"/>
      <c r="N1292" s="19" t="n">
        <v>0.478284197343251</v>
      </c>
      <c r="O1292" s="19" t="n">
        <v>0.396362567011913</v>
      </c>
      <c r="P1292" s="19" t="n">
        <v>0.402719393993757</v>
      </c>
      <c r="Q1292" s="19" t="n">
        <v>0.350592915025308</v>
      </c>
      <c r="R1292" s="19" t="n">
        <v>0.199932249380951</v>
      </c>
      <c r="S1292" s="19"/>
      <c r="T1292" s="19" t="n">
        <v>0.43567526209576</v>
      </c>
      <c r="U1292" s="19" t="n">
        <v>0.404626570697946</v>
      </c>
      <c r="V1292" s="19" t="n">
        <v>0.327875731789587</v>
      </c>
      <c r="W1292" s="19" t="n">
        <v>0.149310746817769</v>
      </c>
      <c r="X1292" s="19"/>
      <c r="Y1292" s="19" t="n">
        <v>0.218541668637336</v>
      </c>
      <c r="Z1292" s="19" t="n">
        <v>0.346178756146707</v>
      </c>
      <c r="AA1292" s="19" t="n">
        <v>0.581164825416961</v>
      </c>
      <c r="AB1292" s="19" t="n">
        <v>0.367496109980518</v>
      </c>
      <c r="AC1292" s="19" t="n">
        <v>0.25624965188143</v>
      </c>
      <c r="AD1292" s="19" t="n">
        <v>0.660807934362002</v>
      </c>
      <c r="AE1292" s="19"/>
      <c r="AF1292" s="19" t="n">
        <v>0.365023137005172</v>
      </c>
      <c r="AG1292" s="19"/>
      <c r="AH1292" s="19" t="n">
        <v>0.351106258599645</v>
      </c>
      <c r="AI1292" s="19"/>
      <c r="AJ1292" s="19" t="n">
        <v>0.416694081116421</v>
      </c>
      <c r="AK1292" s="19" t="n">
        <v>0.330059531911284</v>
      </c>
      <c r="AL1292" s="19" t="n">
        <v>0.386656236628762</v>
      </c>
    </row>
    <row r="1293">
      <c r="C1293" s="19"/>
      <c r="D1293" s="19"/>
      <c r="E1293" s="19"/>
      <c r="F1293" s="19"/>
      <c r="G1293" s="19"/>
      <c r="H1293" s="19"/>
      <c r="I1293" s="19"/>
      <c r="J1293" s="19"/>
      <c r="K1293" s="19"/>
      <c r="L1293" s="19"/>
      <c r="M1293" s="19"/>
      <c r="N1293" s="19"/>
      <c r="O1293" s="19"/>
      <c r="P1293" s="19"/>
      <c r="Q1293" s="19"/>
      <c r="R1293" s="19"/>
      <c r="S1293" s="19"/>
      <c r="T1293" s="19"/>
      <c r="U1293" s="19"/>
      <c r="V1293" s="19"/>
      <c r="W1293" s="19"/>
      <c r="X1293" s="19"/>
      <c r="Y1293" s="19"/>
      <c r="Z1293" s="19"/>
      <c r="AA1293" s="19"/>
      <c r="AB1293" s="19"/>
      <c r="AC1293" s="19"/>
      <c r="AD1293" s="19"/>
      <c r="AE1293" s="19"/>
      <c r="AF1293" s="19"/>
      <c r="AG1293" s="19"/>
      <c r="AH1293" s="19"/>
      <c r="AI1293" s="19"/>
      <c r="AJ1293" s="19"/>
      <c r="AK1293" s="19"/>
      <c r="AL1293" s="19"/>
    </row>
    <row r="1294">
      <c r="B1294" s="7" t="s">
        <v>516</v>
      </c>
      <c r="C1294" s="19"/>
      <c r="D1294" s="19"/>
      <c r="E1294" s="19"/>
      <c r="F1294" s="19"/>
      <c r="G1294" s="19"/>
      <c r="H1294" s="19"/>
      <c r="I1294" s="19"/>
      <c r="J1294" s="19"/>
      <c r="K1294" s="19"/>
      <c r="L1294" s="19"/>
      <c r="M1294" s="19"/>
      <c r="N1294" s="19"/>
      <c r="O1294" s="19"/>
      <c r="P1294" s="19"/>
      <c r="Q1294" s="19"/>
      <c r="R1294" s="19"/>
      <c r="S1294" s="19"/>
      <c r="T1294" s="19"/>
      <c r="U1294" s="19"/>
      <c r="V1294" s="19"/>
      <c r="W1294" s="19"/>
      <c r="X1294" s="19"/>
      <c r="Y1294" s="19"/>
      <c r="Z1294" s="19"/>
      <c r="AA1294" s="19"/>
      <c r="AB1294" s="19"/>
      <c r="AC1294" s="19"/>
      <c r="AD1294" s="19"/>
      <c r="AE1294" s="19"/>
      <c r="AF1294" s="19"/>
      <c r="AG1294" s="19"/>
      <c r="AH1294" s="19"/>
      <c r="AI1294" s="19"/>
      <c r="AJ1294" s="19"/>
      <c r="AK1294" s="19"/>
      <c r="AL1294" s="19"/>
    </row>
    <row r="1295">
      <c r="B1295" s="26" t="s">
        <v>60</v>
      </c>
      <c r="C1295" s="19"/>
      <c r="D1295" s="19"/>
      <c r="E1295" s="19"/>
      <c r="F1295" s="19"/>
      <c r="G1295" s="19"/>
      <c r="H1295" s="19"/>
      <c r="I1295" s="19"/>
      <c r="J1295" s="19"/>
      <c r="K1295" s="19"/>
      <c r="L1295" s="19"/>
      <c r="M1295" s="19"/>
      <c r="N1295" s="19"/>
      <c r="O1295" s="19"/>
      <c r="P1295" s="19"/>
      <c r="Q1295" s="19"/>
      <c r="R1295" s="19"/>
      <c r="S1295" s="19"/>
      <c r="T1295" s="19"/>
      <c r="U1295" s="19"/>
      <c r="V1295" s="19"/>
      <c r="W1295" s="19"/>
      <c r="X1295" s="19"/>
      <c r="Y1295" s="19"/>
      <c r="Z1295" s="19"/>
      <c r="AA1295" s="19"/>
      <c r="AB1295" s="19"/>
      <c r="AC1295" s="19"/>
      <c r="AD1295" s="19"/>
      <c r="AE1295" s="19"/>
      <c r="AF1295" s="19"/>
      <c r="AG1295" s="19"/>
      <c r="AH1295" s="19"/>
      <c r="AI1295" s="19"/>
      <c r="AJ1295" s="19"/>
      <c r="AK1295" s="19"/>
      <c r="AL1295" s="19"/>
    </row>
    <row r="1296">
      <c r="B1296" t="s">
        <v>132</v>
      </c>
      <c r="C1296" s="19" t="n">
        <v>0.0615923114900471</v>
      </c>
      <c r="D1296" s="19" t="n">
        <v>0.0792923256444937</v>
      </c>
      <c r="E1296" s="19" t="n">
        <v>0.0439912412343641</v>
      </c>
      <c r="F1296" s="19"/>
      <c r="G1296" s="19" t="n">
        <v>0.0749531383989872</v>
      </c>
      <c r="H1296" s="19" t="n">
        <v>0.118086170403145</v>
      </c>
      <c r="I1296" s="19" t="n">
        <v>0.12975814788471</v>
      </c>
      <c r="J1296" s="19" t="n">
        <v>0.0491755567926262</v>
      </c>
      <c r="K1296" s="19" t="n">
        <v>0</v>
      </c>
      <c r="L1296" s="19" t="n">
        <v>0.0234545472450282</v>
      </c>
      <c r="M1296" s="19"/>
      <c r="N1296" s="19" t="n">
        <v>0.0441024504848788</v>
      </c>
      <c r="O1296" s="19" t="n">
        <v>0.0521492126830361</v>
      </c>
      <c r="P1296" s="19" t="n">
        <v>0.0691613694215084</v>
      </c>
      <c r="Q1296" s="19" t="n">
        <v>0.0282014288481268</v>
      </c>
      <c r="R1296" s="19" t="n">
        <v>0.109629324681616</v>
      </c>
      <c r="S1296" s="19"/>
      <c r="T1296" s="19" t="n">
        <v>0.010301814966983</v>
      </c>
      <c r="U1296" s="19" t="n">
        <v>0.0299417477259895</v>
      </c>
      <c r="V1296" s="19" t="n">
        <v>0.019613121501481</v>
      </c>
      <c r="W1296" s="19" t="n">
        <v>0.171393642745327</v>
      </c>
      <c r="X1296" s="19"/>
      <c r="Y1296" s="19" t="n">
        <v>0.112341196954651</v>
      </c>
      <c r="Z1296" s="19" t="n">
        <v>0.0412044274886755</v>
      </c>
      <c r="AA1296" s="19" t="n">
        <v>0.0159656587333485</v>
      </c>
      <c r="AB1296" s="19" t="n">
        <v>0.0272059674258903</v>
      </c>
      <c r="AC1296" s="19" t="n">
        <v>0.0208699114178933</v>
      </c>
      <c r="AD1296" s="19" t="n">
        <v>0</v>
      </c>
      <c r="AE1296" s="19"/>
      <c r="AF1296" s="19" t="n">
        <v>0.055037387143816</v>
      </c>
      <c r="AG1296" s="19"/>
      <c r="AH1296" s="19" t="n">
        <v>0.0631258053271019</v>
      </c>
      <c r="AI1296" s="19"/>
      <c r="AJ1296" s="19" t="n">
        <v>0.0118375681421554</v>
      </c>
      <c r="AK1296" s="19" t="n">
        <v>0.0949130925950708</v>
      </c>
      <c r="AL1296" s="19" t="n">
        <v>0.0258148483960431</v>
      </c>
    </row>
    <row r="1297">
      <c r="B1297" t="s">
        <v>133</v>
      </c>
      <c r="C1297" s="19" t="n">
        <v>0.1050395732273</v>
      </c>
      <c r="D1297" s="19" t="n">
        <v>0.138503378595286</v>
      </c>
      <c r="E1297" s="19" t="n">
        <v>0.0717405465532352</v>
      </c>
      <c r="F1297" s="19"/>
      <c r="G1297" s="19" t="n">
        <v>0.112985745846971</v>
      </c>
      <c r="H1297" s="19" t="n">
        <v>0.249495714328365</v>
      </c>
      <c r="I1297" s="19" t="n">
        <v>0.206526240446205</v>
      </c>
      <c r="J1297" s="19" t="n">
        <v>0.0914837678644253</v>
      </c>
      <c r="K1297" s="19" t="n">
        <v>0.00792740979449994</v>
      </c>
      <c r="L1297" s="19" t="n">
        <v>0.0133825037443801</v>
      </c>
      <c r="M1297" s="19"/>
      <c r="N1297" s="19" t="n">
        <v>0.191654223170944</v>
      </c>
      <c r="O1297" s="19" t="n">
        <v>0.0789901712664429</v>
      </c>
      <c r="P1297" s="19" t="n">
        <v>0.102865201658399</v>
      </c>
      <c r="Q1297" s="19" t="n">
        <v>0.0560291933926925</v>
      </c>
      <c r="R1297" s="19" t="n">
        <v>0.16095617760533</v>
      </c>
      <c r="S1297" s="19"/>
      <c r="T1297" s="19" t="n">
        <v>0.00764523738543974</v>
      </c>
      <c r="U1297" s="19" t="n">
        <v>0.0378840577740744</v>
      </c>
      <c r="V1297" s="19" t="n">
        <v>0.0681107491852732</v>
      </c>
      <c r="W1297" s="19" t="n">
        <v>0.300978118406599</v>
      </c>
      <c r="X1297" s="19"/>
      <c r="Y1297" s="19" t="n">
        <v>0.215151818725664</v>
      </c>
      <c r="Z1297" s="19" t="n">
        <v>0.0144696550502266</v>
      </c>
      <c r="AA1297" s="19" t="n">
        <v>0.0113707881410082</v>
      </c>
      <c r="AB1297" s="19" t="n">
        <v>0.0159985194352417</v>
      </c>
      <c r="AC1297" s="19" t="n">
        <v>0.0563308653834384</v>
      </c>
      <c r="AD1297" s="19" t="n">
        <v>0</v>
      </c>
      <c r="AE1297" s="19"/>
      <c r="AF1297" s="19" t="n">
        <v>0.10061085717341</v>
      </c>
      <c r="AG1297" s="19"/>
      <c r="AH1297" s="19" t="n">
        <v>0.105963203179626</v>
      </c>
      <c r="AI1297" s="19"/>
      <c r="AJ1297" s="19" t="n">
        <v>0.0406435506849629</v>
      </c>
      <c r="AK1297" s="19" t="n">
        <v>0.150879834674824</v>
      </c>
      <c r="AL1297" s="19" t="n">
        <v>0.0433882026490477</v>
      </c>
    </row>
    <row r="1298">
      <c r="B1298" t="s">
        <v>134</v>
      </c>
      <c r="C1298" s="19" t="n">
        <v>0.215096496381177</v>
      </c>
      <c r="D1298" s="19" t="n">
        <v>0.218342012094288</v>
      </c>
      <c r="E1298" s="19" t="n">
        <v>0.210313670589078</v>
      </c>
      <c r="F1298" s="19"/>
      <c r="G1298" s="19" t="n">
        <v>0.31607010571001</v>
      </c>
      <c r="H1298" s="19" t="n">
        <v>0.253830496428967</v>
      </c>
      <c r="I1298" s="19" t="n">
        <v>0.211838023472489</v>
      </c>
      <c r="J1298" s="19" t="n">
        <v>0.244032600279994</v>
      </c>
      <c r="K1298" s="19" t="n">
        <v>0.147046771677531</v>
      </c>
      <c r="L1298" s="19" t="n">
        <v>0.177301224844014</v>
      </c>
      <c r="M1298" s="19"/>
      <c r="N1298" s="19" t="n">
        <v>0.158195396485203</v>
      </c>
      <c r="O1298" s="19" t="n">
        <v>0.233115169462401</v>
      </c>
      <c r="P1298" s="19" t="n">
        <v>0.163766127665125</v>
      </c>
      <c r="Q1298" s="19" t="n">
        <v>0.236058888526872</v>
      </c>
      <c r="R1298" s="19" t="n">
        <v>0.27045692860525</v>
      </c>
      <c r="S1298" s="19"/>
      <c r="T1298" s="19" t="n">
        <v>0.216608995607294</v>
      </c>
      <c r="U1298" s="19" t="n">
        <v>0.271761153933798</v>
      </c>
      <c r="V1298" s="19" t="n">
        <v>0.16652522788568</v>
      </c>
      <c r="W1298" s="19" t="n">
        <v>0.21822728479649</v>
      </c>
      <c r="X1298" s="19"/>
      <c r="Y1298" s="19" t="n">
        <v>0.227671765628944</v>
      </c>
      <c r="Z1298" s="19" t="n">
        <v>0.253706548139208</v>
      </c>
      <c r="AA1298" s="19" t="n">
        <v>0.16990477936745</v>
      </c>
      <c r="AB1298" s="19" t="n">
        <v>0.228763101383672</v>
      </c>
      <c r="AC1298" s="19" t="n">
        <v>0.313582178613772</v>
      </c>
      <c r="AD1298" s="19" t="n">
        <v>0.174842528447144</v>
      </c>
      <c r="AE1298" s="19"/>
      <c r="AF1298" s="19" t="n">
        <v>0.215013923040759</v>
      </c>
      <c r="AG1298" s="19"/>
      <c r="AH1298" s="19" t="n">
        <v>0.216746461420747</v>
      </c>
      <c r="AI1298" s="19"/>
      <c r="AJ1298" s="19" t="n">
        <v>0.208411461994248</v>
      </c>
      <c r="AK1298" s="19" t="n">
        <v>0.209066763351426</v>
      </c>
      <c r="AL1298" s="19" t="n">
        <v>0.269692736678521</v>
      </c>
    </row>
    <row r="1299">
      <c r="B1299" t="s">
        <v>135</v>
      </c>
      <c r="C1299" s="19" t="n">
        <v>0.172172837998172</v>
      </c>
      <c r="D1299" s="19" t="n">
        <v>0.14450829750903</v>
      </c>
      <c r="E1299" s="19" t="n">
        <v>0.200207156623865</v>
      </c>
      <c r="F1299" s="19"/>
      <c r="G1299" s="19" t="n">
        <v>0.206848564841009</v>
      </c>
      <c r="H1299" s="19" t="n">
        <v>0.178244552323248</v>
      </c>
      <c r="I1299" s="19" t="n">
        <v>0.160360095641103</v>
      </c>
      <c r="J1299" s="19" t="n">
        <v>0.208050099983977</v>
      </c>
      <c r="K1299" s="19" t="n">
        <v>0.172336155485443</v>
      </c>
      <c r="L1299" s="19" t="n">
        <v>0.137518074623314</v>
      </c>
      <c r="M1299" s="19"/>
      <c r="N1299" s="19" t="n">
        <v>0.102791359754123</v>
      </c>
      <c r="O1299" s="19" t="n">
        <v>0.119564266029246</v>
      </c>
      <c r="P1299" s="19" t="n">
        <v>0.178904332213584</v>
      </c>
      <c r="Q1299" s="19" t="n">
        <v>0.243888667541908</v>
      </c>
      <c r="R1299" s="19" t="n">
        <v>0.212949219733454</v>
      </c>
      <c r="S1299" s="19"/>
      <c r="T1299" s="19" t="n">
        <v>0.243834673782515</v>
      </c>
      <c r="U1299" s="19" t="n">
        <v>0.198512967057961</v>
      </c>
      <c r="V1299" s="19" t="n">
        <v>0.243862669685134</v>
      </c>
      <c r="W1299" s="19" t="n">
        <v>0.116516779813556</v>
      </c>
      <c r="X1299" s="19"/>
      <c r="Y1299" s="19" t="n">
        <v>0.142731884622644</v>
      </c>
      <c r="Z1299" s="19" t="n">
        <v>0.248739772811391</v>
      </c>
      <c r="AA1299" s="19" t="n">
        <v>0.142474657537231</v>
      </c>
      <c r="AB1299" s="19" t="n">
        <v>0.29158118506519</v>
      </c>
      <c r="AC1299" s="19" t="n">
        <v>0.284667951800312</v>
      </c>
      <c r="AD1299" s="19" t="n">
        <v>0.0599190664407286</v>
      </c>
      <c r="AE1299" s="19"/>
      <c r="AF1299" s="19" t="n">
        <v>0.177983174512364</v>
      </c>
      <c r="AG1299" s="19"/>
      <c r="AH1299" s="19" t="n">
        <v>0.180739063057733</v>
      </c>
      <c r="AI1299" s="19"/>
      <c r="AJ1299" s="19" t="n">
        <v>0.208956928779084</v>
      </c>
      <c r="AK1299" s="19" t="n">
        <v>0.147821573240255</v>
      </c>
      <c r="AL1299" s="19" t="n">
        <v>0.197023017984175</v>
      </c>
    </row>
    <row r="1300">
      <c r="B1300" t="s">
        <v>136</v>
      </c>
      <c r="C1300" s="19" t="n">
        <v>0.0686676149159037</v>
      </c>
      <c r="D1300" s="19" t="n">
        <v>0.0854430036751161</v>
      </c>
      <c r="E1300" s="19" t="n">
        <v>0.0520061094027387</v>
      </c>
      <c r="F1300" s="19"/>
      <c r="G1300" s="19" t="n">
        <v>0.105142548455603</v>
      </c>
      <c r="H1300" s="19" t="n">
        <v>0.0467066940477423</v>
      </c>
      <c r="I1300" s="19" t="n">
        <v>0.0692313730742309</v>
      </c>
      <c r="J1300" s="19" t="n">
        <v>0.0647748167056194</v>
      </c>
      <c r="K1300" s="19" t="n">
        <v>0.116088125362228</v>
      </c>
      <c r="L1300" s="19" t="n">
        <v>0.038032481360197</v>
      </c>
      <c r="M1300" s="19"/>
      <c r="N1300" s="19" t="n">
        <v>0.0211559406942572</v>
      </c>
      <c r="O1300" s="19" t="n">
        <v>0.0941064800768296</v>
      </c>
      <c r="P1300" s="19" t="n">
        <v>0.0701373452755249</v>
      </c>
      <c r="Q1300" s="19" t="n">
        <v>0.0722921288914321</v>
      </c>
      <c r="R1300" s="19" t="n">
        <v>0.0424561777179407</v>
      </c>
      <c r="S1300" s="19"/>
      <c r="T1300" s="19" t="n">
        <v>0.0456650948417717</v>
      </c>
      <c r="U1300" s="19" t="n">
        <v>0.0619469501055106</v>
      </c>
      <c r="V1300" s="19" t="n">
        <v>0.144255014196797</v>
      </c>
      <c r="W1300" s="19" t="n">
        <v>0.047065769268695</v>
      </c>
      <c r="X1300" s="19"/>
      <c r="Y1300" s="19" t="n">
        <v>0.0687850474096877</v>
      </c>
      <c r="Z1300" s="19" t="n">
        <v>0.0697221263277502</v>
      </c>
      <c r="AA1300" s="19" t="n">
        <v>0.0499400260091871</v>
      </c>
      <c r="AB1300" s="19" t="n">
        <v>0.0950851535213176</v>
      </c>
      <c r="AC1300" s="19" t="n">
        <v>0.114306268632759</v>
      </c>
      <c r="AD1300" s="19" t="n">
        <v>0.0749978738462218</v>
      </c>
      <c r="AE1300" s="19"/>
      <c r="AF1300" s="19" t="n">
        <v>0.0708131696825979</v>
      </c>
      <c r="AG1300" s="19"/>
      <c r="AH1300" s="19" t="n">
        <v>0.0692035972216611</v>
      </c>
      <c r="AI1300" s="19"/>
      <c r="AJ1300" s="19" t="n">
        <v>0.103922145640046</v>
      </c>
      <c r="AK1300" s="19" t="n">
        <v>0.0488683549200831</v>
      </c>
      <c r="AL1300" s="19" t="n">
        <v>0.0724730916134136</v>
      </c>
    </row>
    <row r="1301">
      <c r="B1301" t="s">
        <v>56</v>
      </c>
      <c r="C1301" s="19" t="n">
        <v>0.3774311659874</v>
      </c>
      <c r="D1301" s="19" t="n">
        <v>0.333910982481786</v>
      </c>
      <c r="E1301" s="19" t="n">
        <v>0.421741275596719</v>
      </c>
      <c r="F1301" s="19"/>
      <c r="G1301" s="19" t="n">
        <v>0.183999896747419</v>
      </c>
      <c r="H1301" s="19" t="n">
        <v>0.153636372468534</v>
      </c>
      <c r="I1301" s="19" t="n">
        <v>0.222286119481262</v>
      </c>
      <c r="J1301" s="19" t="n">
        <v>0.342483158373358</v>
      </c>
      <c r="K1301" s="19" t="n">
        <v>0.556601537680299</v>
      </c>
      <c r="L1301" s="19" t="n">
        <v>0.610311168183066</v>
      </c>
      <c r="M1301" s="19"/>
      <c r="N1301" s="19" t="n">
        <v>0.482100629410594</v>
      </c>
      <c r="O1301" s="19" t="n">
        <v>0.422074700482044</v>
      </c>
      <c r="P1301" s="19" t="n">
        <v>0.415165623765858</v>
      </c>
      <c r="Q1301" s="19" t="n">
        <v>0.363529692798969</v>
      </c>
      <c r="R1301" s="19" t="n">
        <v>0.203552171656409</v>
      </c>
      <c r="S1301" s="19"/>
      <c r="T1301" s="19" t="n">
        <v>0.475944183415996</v>
      </c>
      <c r="U1301" s="19" t="n">
        <v>0.399953123402667</v>
      </c>
      <c r="V1301" s="19" t="n">
        <v>0.357633217545635</v>
      </c>
      <c r="W1301" s="19" t="n">
        <v>0.145818404969333</v>
      </c>
      <c r="X1301" s="19"/>
      <c r="Y1301" s="19" t="n">
        <v>0.233318286658409</v>
      </c>
      <c r="Z1301" s="19" t="n">
        <v>0.37215747018275</v>
      </c>
      <c r="AA1301" s="19" t="n">
        <v>0.610344090211776</v>
      </c>
      <c r="AB1301" s="19" t="n">
        <v>0.341366073168689</v>
      </c>
      <c r="AC1301" s="19" t="n">
        <v>0.210242824151825</v>
      </c>
      <c r="AD1301" s="19" t="n">
        <v>0.690240531265905</v>
      </c>
      <c r="AE1301" s="19"/>
      <c r="AF1301" s="19" t="n">
        <v>0.380541488447054</v>
      </c>
      <c r="AG1301" s="19"/>
      <c r="AH1301" s="19" t="n">
        <v>0.364221869793131</v>
      </c>
      <c r="AI1301" s="19"/>
      <c r="AJ1301" s="19" t="n">
        <v>0.426228344759503</v>
      </c>
      <c r="AK1301" s="19" t="n">
        <v>0.34845038121834</v>
      </c>
      <c r="AL1301" s="19" t="n">
        <v>0.3916081026788</v>
      </c>
    </row>
    <row r="1302">
      <c r="C1302" s="19"/>
      <c r="D1302" s="19"/>
      <c r="E1302" s="19"/>
      <c r="F1302" s="19"/>
      <c r="G1302" s="19"/>
      <c r="H1302" s="19"/>
      <c r="I1302" s="19"/>
      <c r="J1302" s="19"/>
      <c r="K1302" s="19"/>
      <c r="L1302" s="19"/>
      <c r="M1302" s="19"/>
      <c r="N1302" s="19"/>
      <c r="O1302" s="19"/>
      <c r="P1302" s="19"/>
      <c r="Q1302" s="19"/>
      <c r="R1302" s="19"/>
      <c r="S1302" s="19"/>
      <c r="T1302" s="19"/>
      <c r="U1302" s="19"/>
      <c r="V1302" s="19"/>
      <c r="W1302" s="19"/>
      <c r="X1302" s="19"/>
      <c r="Y1302" s="19"/>
      <c r="Z1302" s="19"/>
      <c r="AA1302" s="19"/>
      <c r="AB1302" s="19"/>
      <c r="AC1302" s="19"/>
      <c r="AD1302" s="19"/>
      <c r="AE1302" s="19"/>
      <c r="AF1302" s="19"/>
      <c r="AG1302" s="19"/>
      <c r="AH1302" s="19"/>
      <c r="AI1302" s="19"/>
      <c r="AJ1302" s="19"/>
      <c r="AK1302" s="19"/>
      <c r="AL1302" s="19"/>
    </row>
    <row r="1303">
      <c r="B1303" s="7" t="s">
        <v>522</v>
      </c>
      <c r="C1303" s="19"/>
      <c r="D1303" s="19"/>
      <c r="E1303" s="19"/>
      <c r="F1303" s="19"/>
      <c r="G1303" s="19"/>
      <c r="H1303" s="19"/>
      <c r="I1303" s="19"/>
      <c r="J1303" s="19"/>
      <c r="K1303" s="19"/>
      <c r="L1303" s="19"/>
      <c r="M1303" s="19"/>
      <c r="N1303" s="19"/>
      <c r="O1303" s="19"/>
      <c r="P1303" s="19"/>
      <c r="Q1303" s="19"/>
      <c r="R1303" s="19"/>
      <c r="S1303" s="19"/>
      <c r="T1303" s="19"/>
      <c r="U1303" s="19"/>
      <c r="V1303" s="19"/>
      <c r="W1303" s="19"/>
      <c r="X1303" s="19"/>
      <c r="Y1303" s="19"/>
      <c r="Z1303" s="19"/>
      <c r="AA1303" s="19"/>
      <c r="AB1303" s="19"/>
      <c r="AC1303" s="19"/>
      <c r="AD1303" s="19"/>
      <c r="AE1303" s="19"/>
      <c r="AF1303" s="19"/>
      <c r="AG1303" s="19"/>
      <c r="AH1303" s="19"/>
      <c r="AI1303" s="19"/>
      <c r="AJ1303" s="19"/>
      <c r="AK1303" s="19"/>
      <c r="AL1303" s="19"/>
    </row>
    <row r="1304">
      <c r="B1304" s="26" t="s">
        <v>523</v>
      </c>
      <c r="C1304" s="19"/>
      <c r="D1304" s="19"/>
      <c r="E1304" s="19"/>
      <c r="F1304" s="19"/>
      <c r="G1304" s="19"/>
      <c r="H1304" s="19"/>
      <c r="I1304" s="19"/>
      <c r="J1304" s="19"/>
      <c r="K1304" s="19"/>
      <c r="L1304" s="19"/>
      <c r="M1304" s="19"/>
      <c r="N1304" s="19"/>
      <c r="O1304" s="19"/>
      <c r="P1304" s="19"/>
      <c r="Q1304" s="19"/>
      <c r="R1304" s="19"/>
      <c r="S1304" s="19"/>
      <c r="T1304" s="19"/>
      <c r="U1304" s="19"/>
      <c r="V1304" s="19"/>
      <c r="W1304" s="19"/>
      <c r="X1304" s="19"/>
      <c r="Y1304" s="19"/>
      <c r="Z1304" s="19"/>
      <c r="AA1304" s="19"/>
      <c r="AB1304" s="19"/>
      <c r="AC1304" s="19"/>
      <c r="AD1304" s="19"/>
      <c r="AE1304" s="19"/>
      <c r="AF1304" s="19"/>
      <c r="AG1304" s="19"/>
      <c r="AH1304" s="19"/>
      <c r="AI1304" s="19"/>
      <c r="AJ1304" s="19"/>
      <c r="AK1304" s="19"/>
      <c r="AL1304" s="19"/>
    </row>
    <row r="1305">
      <c r="B1305" t="s">
        <v>517</v>
      </c>
      <c r="C1305" s="19" t="n">
        <v>0.298399527906576</v>
      </c>
      <c r="D1305" s="19" t="n">
        <v>0.319702818535601</v>
      </c>
      <c r="E1305" s="19" t="n">
        <v>0.26517195694399</v>
      </c>
      <c r="F1305" s="19"/>
      <c r="G1305" s="19" t="n">
        <v>0.290955619732356</v>
      </c>
      <c r="H1305" s="19" t="n">
        <v>0.204669361138951</v>
      </c>
      <c r="I1305" s="19" t="n">
        <v>0.297591165697819</v>
      </c>
      <c r="J1305" s="19" t="n">
        <v>0.502777663464594</v>
      </c>
      <c r="K1305" s="19" t="n">
        <v>0.196663985833559</v>
      </c>
      <c r="L1305" s="19" t="n">
        <v>0.440226047587163</v>
      </c>
      <c r="M1305" s="19"/>
      <c r="N1305" s="19" t="n">
        <v>0.242821379031908</v>
      </c>
      <c r="O1305" s="19" t="n">
        <v>0.475819046410506</v>
      </c>
      <c r="P1305" s="19" t="n">
        <v>0.152424805336341</v>
      </c>
      <c r="Q1305" s="19" t="n">
        <v>0.181488839372103</v>
      </c>
      <c r="R1305" s="19" t="n">
        <v>0.329907999213644</v>
      </c>
      <c r="S1305" s="19"/>
      <c r="T1305" s="19" t="n">
        <v>0</v>
      </c>
      <c r="U1305" s="19" t="n">
        <v>0.117429923537267</v>
      </c>
      <c r="V1305" s="19" t="n">
        <v>0.299133640163158</v>
      </c>
      <c r="W1305" s="19" t="n">
        <v>0.37797044967221</v>
      </c>
      <c r="X1305" s="19"/>
      <c r="Y1305" s="19" t="n">
        <v>0.313066205497999</v>
      </c>
      <c r="Z1305" s="19" t="n">
        <v>0.121805753033346</v>
      </c>
      <c r="AA1305" s="19" t="s">
        <v>89</v>
      </c>
      <c r="AB1305" s="19" t="s">
        <v>89</v>
      </c>
      <c r="AC1305" s="19" t="s">
        <v>89</v>
      </c>
      <c r="AD1305" s="19" t="s">
        <v>89</v>
      </c>
      <c r="AE1305" s="19"/>
      <c r="AF1305" s="19" t="n">
        <v>0.351905180183464</v>
      </c>
      <c r="AG1305" s="19"/>
      <c r="AH1305" s="19" t="n">
        <v>0.299207834679159</v>
      </c>
      <c r="AI1305" s="19"/>
      <c r="AJ1305" s="19" t="n">
        <v>0.206760462060591</v>
      </c>
      <c r="AK1305" s="19" t="n">
        <v>0.329300070200051</v>
      </c>
      <c r="AL1305" s="19" t="n">
        <v>0.179489399800739</v>
      </c>
    </row>
    <row r="1306">
      <c r="B1306" t="s">
        <v>518</v>
      </c>
      <c r="C1306" s="19" t="n">
        <v>0.457097250892704</v>
      </c>
      <c r="D1306" s="19" t="n">
        <v>0.43339698170107</v>
      </c>
      <c r="E1306" s="19" t="n">
        <v>0.500880730326784</v>
      </c>
      <c r="F1306" s="19"/>
      <c r="G1306" s="19" t="n">
        <v>0.46850723594554</v>
      </c>
      <c r="H1306" s="19" t="n">
        <v>0.552995222777771</v>
      </c>
      <c r="I1306" s="19" t="n">
        <v>0.443705589689492</v>
      </c>
      <c r="J1306" s="19" t="n">
        <v>0.310110834690559</v>
      </c>
      <c r="K1306" s="19" t="n">
        <v>0.450134905444033</v>
      </c>
      <c r="L1306" s="19" t="n">
        <v>0.344663373458669</v>
      </c>
      <c r="M1306" s="19"/>
      <c r="N1306" s="19" t="n">
        <v>0.5664452356205</v>
      </c>
      <c r="O1306" s="19" t="n">
        <v>0.350431184543432</v>
      </c>
      <c r="P1306" s="19" t="n">
        <v>0.388747940040465</v>
      </c>
      <c r="Q1306" s="19" t="n">
        <v>0.548183623208757</v>
      </c>
      <c r="R1306" s="19" t="n">
        <v>0.499525042133245</v>
      </c>
      <c r="S1306" s="19"/>
      <c r="T1306" s="19" t="n">
        <v>0.408053314359432</v>
      </c>
      <c r="U1306" s="19" t="n">
        <v>0.503600270528221</v>
      </c>
      <c r="V1306" s="19" t="n">
        <v>0.384492949466625</v>
      </c>
      <c r="W1306" s="19" t="n">
        <v>0.478015966815741</v>
      </c>
      <c r="X1306" s="19"/>
      <c r="Y1306" s="19" t="n">
        <v>0.44682942451903</v>
      </c>
      <c r="Z1306" s="19" t="n">
        <v>0.580726764650501</v>
      </c>
      <c r="AA1306" s="19" t="s">
        <v>89</v>
      </c>
      <c r="AB1306" s="19" t="s">
        <v>89</v>
      </c>
      <c r="AC1306" s="19" t="s">
        <v>89</v>
      </c>
      <c r="AD1306" s="19" t="s">
        <v>89</v>
      </c>
      <c r="AE1306" s="19"/>
      <c r="AF1306" s="19" t="n">
        <v>0.40570741750937</v>
      </c>
      <c r="AG1306" s="19"/>
      <c r="AH1306" s="19" t="n">
        <v>0.470022987906838</v>
      </c>
      <c r="AI1306" s="19"/>
      <c r="AJ1306" s="19" t="n">
        <v>0.450745388571794</v>
      </c>
      <c r="AK1306" s="19" t="n">
        <v>0.451128921229723</v>
      </c>
      <c r="AL1306" s="19" t="n">
        <v>0.536499328666607</v>
      </c>
    </row>
    <row r="1307">
      <c r="B1307" t="s">
        <v>519</v>
      </c>
      <c r="C1307" s="19" t="n">
        <v>0.149355771851456</v>
      </c>
      <c r="D1307" s="19" t="n">
        <v>0.155963219146223</v>
      </c>
      <c r="E1307" s="19" t="n">
        <v>0.139540641214775</v>
      </c>
      <c r="F1307" s="19"/>
      <c r="G1307" s="19" t="n">
        <v>0.128042165853491</v>
      </c>
      <c r="H1307" s="19" t="n">
        <v>0.14449254009457</v>
      </c>
      <c r="I1307" s="19" t="n">
        <v>0.143148828752684</v>
      </c>
      <c r="J1307" s="19" t="n">
        <v>0.135228314966923</v>
      </c>
      <c r="K1307" s="19" t="n">
        <v>0.271960574741284</v>
      </c>
      <c r="L1307" s="19" t="n">
        <v>0</v>
      </c>
      <c r="M1307" s="19"/>
      <c r="N1307" s="19" t="n">
        <v>0.139350688497841</v>
      </c>
      <c r="O1307" s="19" t="n">
        <v>0.117124077628653</v>
      </c>
      <c r="P1307" s="19" t="n">
        <v>0.296057456896445</v>
      </c>
      <c r="Q1307" s="19" t="n">
        <v>0.186871905414061</v>
      </c>
      <c r="R1307" s="19" t="n">
        <v>0.0658149191553447</v>
      </c>
      <c r="S1307" s="19"/>
      <c r="T1307" s="19" t="n">
        <v>0.257120734207834</v>
      </c>
      <c r="U1307" s="19" t="n">
        <v>0.252786908824667</v>
      </c>
      <c r="V1307" s="19" t="n">
        <v>0.133988222442542</v>
      </c>
      <c r="W1307" s="19" t="n">
        <v>0.103104758110891</v>
      </c>
      <c r="X1307" s="19"/>
      <c r="Y1307" s="19" t="n">
        <v>0.15138173836287</v>
      </c>
      <c r="Z1307" s="19" t="n">
        <v>0.124962171338503</v>
      </c>
      <c r="AA1307" s="19" t="s">
        <v>89</v>
      </c>
      <c r="AB1307" s="19" t="s">
        <v>89</v>
      </c>
      <c r="AC1307" s="19" t="s">
        <v>89</v>
      </c>
      <c r="AD1307" s="19" t="s">
        <v>89</v>
      </c>
      <c r="AE1307" s="19"/>
      <c r="AF1307" s="19" t="n">
        <v>0.137639961333755</v>
      </c>
      <c r="AG1307" s="19"/>
      <c r="AH1307" s="19" t="n">
        <v>0.154106018894403</v>
      </c>
      <c r="AI1307" s="19"/>
      <c r="AJ1307" s="19" t="n">
        <v>0.179597152996758</v>
      </c>
      <c r="AK1307" s="19" t="n">
        <v>0.143473744109304</v>
      </c>
      <c r="AL1307" s="19" t="n">
        <v>0.141962389001702</v>
      </c>
    </row>
    <row r="1308">
      <c r="B1308" t="s">
        <v>520</v>
      </c>
      <c r="C1308" s="19" t="n">
        <v>0.0429404255879315</v>
      </c>
      <c r="D1308" s="19" t="n">
        <v>0.0554194711826286</v>
      </c>
      <c r="E1308" s="19" t="n">
        <v>0.0223371915536792</v>
      </c>
      <c r="F1308" s="19"/>
      <c r="G1308" s="19" t="n">
        <v>0.0965530102260303</v>
      </c>
      <c r="H1308" s="19" t="n">
        <v>0.0495329089653456</v>
      </c>
      <c r="I1308" s="19" t="n">
        <v>0.0210073357958144</v>
      </c>
      <c r="J1308" s="19" t="n">
        <v>0.051883186877925</v>
      </c>
      <c r="K1308" s="19" t="n">
        <v>0</v>
      </c>
      <c r="L1308" s="19" t="n">
        <v>0</v>
      </c>
      <c r="M1308" s="19"/>
      <c r="N1308" s="19" t="n">
        <v>0.0513826968497507</v>
      </c>
      <c r="O1308" s="19" t="n">
        <v>0</v>
      </c>
      <c r="P1308" s="19" t="n">
        <v>0.118315780959957</v>
      </c>
      <c r="Q1308" s="19" t="n">
        <v>0.0209473252023807</v>
      </c>
      <c r="R1308" s="19" t="n">
        <v>0.0420496470073702</v>
      </c>
      <c r="S1308" s="19"/>
      <c r="T1308" s="19" t="n">
        <v>0.334825951432734</v>
      </c>
      <c r="U1308" s="19" t="n">
        <v>0.0463842712899016</v>
      </c>
      <c r="V1308" s="19" t="n">
        <v>0.0748053226894456</v>
      </c>
      <c r="W1308" s="19" t="n">
        <v>0.0307782618295768</v>
      </c>
      <c r="X1308" s="19"/>
      <c r="Y1308" s="19" t="n">
        <v>0.03954451482864</v>
      </c>
      <c r="Z1308" s="19" t="n">
        <v>0.0838288065029529</v>
      </c>
      <c r="AA1308" s="19" t="s">
        <v>89</v>
      </c>
      <c r="AB1308" s="19" t="s">
        <v>89</v>
      </c>
      <c r="AC1308" s="19" t="s">
        <v>89</v>
      </c>
      <c r="AD1308" s="19" t="s">
        <v>89</v>
      </c>
      <c r="AE1308" s="19"/>
      <c r="AF1308" s="19" t="n">
        <v>0.0503780199234673</v>
      </c>
      <c r="AG1308" s="19"/>
      <c r="AH1308" s="19" t="n">
        <v>0.0333240297808173</v>
      </c>
      <c r="AI1308" s="19"/>
      <c r="AJ1308" s="19" t="n">
        <v>0.0950345394395969</v>
      </c>
      <c r="AK1308" s="19" t="n">
        <v>0.0289392253285069</v>
      </c>
      <c r="AL1308" s="19" t="n">
        <v>0.0720130532947627</v>
      </c>
    </row>
    <row r="1309">
      <c r="B1309" t="s">
        <v>521</v>
      </c>
      <c r="C1309" s="19" t="n">
        <v>0.0186851419783858</v>
      </c>
      <c r="D1309" s="19" t="n">
        <v>0.00603091101131045</v>
      </c>
      <c r="E1309" s="19" t="n">
        <v>0.0314756595871434</v>
      </c>
      <c r="F1309" s="19"/>
      <c r="G1309" s="19" t="n">
        <v>0</v>
      </c>
      <c r="H1309" s="19" t="n">
        <v>0.0306393388157288</v>
      </c>
      <c r="I1309" s="19" t="n">
        <v>0.03047708659791</v>
      </c>
      <c r="J1309" s="19" t="n">
        <v>0</v>
      </c>
      <c r="K1309" s="19" t="n">
        <v>0</v>
      </c>
      <c r="L1309" s="19" t="n">
        <v>0</v>
      </c>
      <c r="M1309" s="19"/>
      <c r="N1309" s="19" t="n">
        <v>0</v>
      </c>
      <c r="O1309" s="19" t="n">
        <v>0</v>
      </c>
      <c r="P1309" s="19" t="n">
        <v>0.00997989496950507</v>
      </c>
      <c r="Q1309" s="19" t="n">
        <v>0.0314586125912356</v>
      </c>
      <c r="R1309" s="19" t="n">
        <v>0.0371942947005393</v>
      </c>
      <c r="S1309" s="19"/>
      <c r="T1309" s="19" t="n">
        <v>0</v>
      </c>
      <c r="U1309" s="19" t="n">
        <v>0.0692336635994788</v>
      </c>
      <c r="V1309" s="19" t="n">
        <v>0.0414831185595623</v>
      </c>
      <c r="W1309" s="19" t="n">
        <v>0</v>
      </c>
      <c r="X1309" s="19"/>
      <c r="Y1309" s="19" t="n">
        <v>0.0147522893966324</v>
      </c>
      <c r="Z1309" s="19" t="n">
        <v>0.0660385578493342</v>
      </c>
      <c r="AA1309" s="19" t="s">
        <v>89</v>
      </c>
      <c r="AB1309" s="19" t="s">
        <v>89</v>
      </c>
      <c r="AC1309" s="19" t="s">
        <v>89</v>
      </c>
      <c r="AD1309" s="19" t="s">
        <v>89</v>
      </c>
      <c r="AE1309" s="19"/>
      <c r="AF1309" s="19" t="n">
        <v>0.00885051617004286</v>
      </c>
      <c r="AG1309" s="19"/>
      <c r="AH1309" s="19" t="n">
        <v>0.0149581940009346</v>
      </c>
      <c r="AI1309" s="19"/>
      <c r="AJ1309" s="19" t="n">
        <v>0.033903122428255</v>
      </c>
      <c r="AK1309" s="19" t="n">
        <v>0.0129027268555446</v>
      </c>
      <c r="AL1309" s="19" t="n">
        <v>0.0454663604884969</v>
      </c>
    </row>
    <row r="1310">
      <c r="B1310" t="s">
        <v>87</v>
      </c>
      <c r="C1310" s="19" t="n">
        <v>0.0335218817829469</v>
      </c>
      <c r="D1310" s="19" t="n">
        <v>0.0294865984231663</v>
      </c>
      <c r="E1310" s="19" t="n">
        <v>0.0405938203736286</v>
      </c>
      <c r="F1310" s="19"/>
      <c r="G1310" s="19" t="n">
        <v>0.0159419682425822</v>
      </c>
      <c r="H1310" s="19" t="n">
        <v>0.0176706282076334</v>
      </c>
      <c r="I1310" s="19" t="n">
        <v>0.0640699934662812</v>
      </c>
      <c r="J1310" s="19" t="n">
        <v>0</v>
      </c>
      <c r="K1310" s="19" t="n">
        <v>0.0812405339811249</v>
      </c>
      <c r="L1310" s="19" t="n">
        <v>0.215110578954168</v>
      </c>
      <c r="M1310" s="19"/>
      <c r="N1310" s="19" t="n">
        <v>0</v>
      </c>
      <c r="O1310" s="19" t="n">
        <v>0.0566256914174084</v>
      </c>
      <c r="P1310" s="19" t="n">
        <v>0.0344741217972866</v>
      </c>
      <c r="Q1310" s="19" t="n">
        <v>0.0310496942114635</v>
      </c>
      <c r="R1310" s="19" t="n">
        <v>0.0255080977898561</v>
      </c>
      <c r="S1310" s="19"/>
      <c r="T1310" s="19" t="n">
        <v>0</v>
      </c>
      <c r="U1310" s="19" t="n">
        <v>0.0105649622204647</v>
      </c>
      <c r="V1310" s="19" t="n">
        <v>0.0660967466786674</v>
      </c>
      <c r="W1310" s="19" t="n">
        <v>0.010130563571581</v>
      </c>
      <c r="X1310" s="19"/>
      <c r="Y1310" s="19" t="n">
        <v>0.0344258273948283</v>
      </c>
      <c r="Z1310" s="19" t="n">
        <v>0.0226379466253631</v>
      </c>
      <c r="AA1310" s="19" t="s">
        <v>89</v>
      </c>
      <c r="AB1310" s="19" t="s">
        <v>89</v>
      </c>
      <c r="AC1310" s="19" t="s">
        <v>89</v>
      </c>
      <c r="AD1310" s="19" t="s">
        <v>89</v>
      </c>
      <c r="AE1310" s="19"/>
      <c r="AF1310" s="19" t="n">
        <v>0.0455189048799006</v>
      </c>
      <c r="AG1310" s="19"/>
      <c r="AH1310" s="19" t="n">
        <v>0.0283809347378478</v>
      </c>
      <c r="AI1310" s="19"/>
      <c r="AJ1310" s="19" t="n">
        <v>0.0339593345030042</v>
      </c>
      <c r="AK1310" s="19" t="n">
        <v>0.0342553122768696</v>
      </c>
      <c r="AL1310" s="19" t="n">
        <v>0.0245694687476922</v>
      </c>
    </row>
    <row r="1311">
      <c r="C1311" s="19"/>
      <c r="D1311" s="19"/>
      <c r="E1311" s="19"/>
      <c r="F1311" s="19"/>
      <c r="G1311" s="19"/>
      <c r="H1311" s="19"/>
      <c r="I1311" s="19"/>
      <c r="J1311" s="19"/>
      <c r="K1311" s="19"/>
      <c r="L1311" s="19"/>
      <c r="M1311" s="19"/>
      <c r="N1311" s="19"/>
      <c r="O1311" s="19"/>
      <c r="P1311" s="19"/>
      <c r="Q1311" s="19"/>
      <c r="R1311" s="19"/>
      <c r="S1311" s="19"/>
      <c r="T1311" s="19"/>
      <c r="U1311" s="19"/>
      <c r="V1311" s="19"/>
      <c r="W1311" s="19"/>
      <c r="X1311" s="19"/>
      <c r="Y1311" s="19"/>
      <c r="Z1311" s="19"/>
      <c r="AA1311" s="19"/>
      <c r="AB1311" s="19"/>
      <c r="AC1311" s="19"/>
      <c r="AD1311" s="19"/>
      <c r="AE1311" s="19"/>
      <c r="AF1311" s="19"/>
      <c r="AG1311" s="19"/>
      <c r="AH1311" s="19"/>
      <c r="AI1311" s="19"/>
      <c r="AJ1311" s="19"/>
      <c r="AK1311" s="19"/>
      <c r="AL1311" s="19"/>
    </row>
    <row r="1312">
      <c r="B1312" s="7" t="s">
        <v>539</v>
      </c>
      <c r="C1312" s="19"/>
      <c r="D1312" s="19"/>
      <c r="E1312" s="19"/>
      <c r="F1312" s="19"/>
      <c r="G1312" s="19"/>
      <c r="H1312" s="19"/>
      <c r="I1312" s="19"/>
      <c r="J1312" s="19"/>
      <c r="K1312" s="19"/>
      <c r="L1312" s="19"/>
      <c r="M1312" s="19"/>
      <c r="N1312" s="19"/>
      <c r="O1312" s="19"/>
      <c r="P1312" s="19"/>
      <c r="Q1312" s="19"/>
      <c r="R1312" s="19"/>
      <c r="S1312" s="19"/>
      <c r="T1312" s="19"/>
      <c r="U1312" s="19"/>
      <c r="V1312" s="19"/>
      <c r="W1312" s="19"/>
      <c r="X1312" s="19"/>
      <c r="Y1312" s="19"/>
      <c r="Z1312" s="19"/>
      <c r="AA1312" s="19"/>
      <c r="AB1312" s="19"/>
      <c r="AC1312" s="19"/>
      <c r="AD1312" s="19"/>
      <c r="AE1312" s="19"/>
      <c r="AF1312" s="19"/>
      <c r="AG1312" s="19"/>
      <c r="AH1312" s="19"/>
      <c r="AI1312" s="19"/>
      <c r="AJ1312" s="19"/>
      <c r="AK1312" s="19"/>
      <c r="AL1312" s="19"/>
    </row>
    <row r="1313">
      <c r="B1313" s="26" t="s">
        <v>60</v>
      </c>
      <c r="C1313" s="19"/>
      <c r="D1313" s="19"/>
      <c r="E1313" s="19"/>
      <c r="F1313" s="19"/>
      <c r="G1313" s="19"/>
      <c r="H1313" s="19"/>
      <c r="I1313" s="19"/>
      <c r="J1313" s="19"/>
      <c r="K1313" s="19"/>
      <c r="L1313" s="19"/>
      <c r="M1313" s="19"/>
      <c r="N1313" s="19"/>
      <c r="O1313" s="19"/>
      <c r="P1313" s="19"/>
      <c r="Q1313" s="19"/>
      <c r="R1313" s="19"/>
      <c r="S1313" s="19"/>
      <c r="T1313" s="19"/>
      <c r="U1313" s="19"/>
      <c r="V1313" s="19"/>
      <c r="W1313" s="19"/>
      <c r="X1313" s="19"/>
      <c r="Y1313" s="19"/>
      <c r="Z1313" s="19"/>
      <c r="AA1313" s="19"/>
      <c r="AB1313" s="19"/>
      <c r="AC1313" s="19"/>
      <c r="AD1313" s="19"/>
      <c r="AE1313" s="19"/>
      <c r="AF1313" s="19"/>
      <c r="AG1313" s="19"/>
      <c r="AH1313" s="19"/>
      <c r="AI1313" s="19"/>
      <c r="AJ1313" s="19"/>
      <c r="AK1313" s="19"/>
      <c r="AL1313" s="19"/>
    </row>
    <row r="1314">
      <c r="B1314" t="s">
        <v>530</v>
      </c>
      <c r="C1314" s="19" t="n">
        <v>0.187767288578099</v>
      </c>
      <c r="D1314" s="19" t="n">
        <v>0.167863623831147</v>
      </c>
      <c r="E1314" s="19" t="n">
        <v>0.208061821080122</v>
      </c>
      <c r="F1314" s="19"/>
      <c r="G1314" s="19" t="n">
        <v>0.197360050785893</v>
      </c>
      <c r="H1314" s="19" t="n">
        <v>0.085872210010455</v>
      </c>
      <c r="I1314" s="19" t="n">
        <v>0.0793289394252225</v>
      </c>
      <c r="J1314" s="19" t="n">
        <v>0.174715660580546</v>
      </c>
      <c r="K1314" s="19" t="n">
        <v>0.221128470394948</v>
      </c>
      <c r="L1314" s="19" t="n">
        <v>0.310291144743844</v>
      </c>
      <c r="M1314" s="19"/>
      <c r="N1314" s="19" t="n">
        <v>0.337360739265902</v>
      </c>
      <c r="O1314" s="19" t="n">
        <v>0.202955303705341</v>
      </c>
      <c r="P1314" s="19" t="n">
        <v>0.236195543043829</v>
      </c>
      <c r="Q1314" s="19" t="n">
        <v>0.155272575433529</v>
      </c>
      <c r="R1314" s="19" t="n">
        <v>0.0449964470898724</v>
      </c>
      <c r="S1314" s="19"/>
      <c r="T1314" s="19" t="n">
        <v>0.274579362705511</v>
      </c>
      <c r="U1314" s="19" t="n">
        <v>0.213554835431588</v>
      </c>
      <c r="V1314" s="19" t="n">
        <v>0.161449636884459</v>
      </c>
      <c r="W1314" s="19" t="n">
        <v>0.0725580659780864</v>
      </c>
      <c r="X1314" s="19"/>
      <c r="Y1314" s="19" t="n">
        <v>0.0872066498616009</v>
      </c>
      <c r="Z1314" s="19" t="n">
        <v>0.10745839617405</v>
      </c>
      <c r="AA1314" s="19" t="n">
        <v>0.299306800662341</v>
      </c>
      <c r="AB1314" s="19" t="n">
        <v>0.288997332431174</v>
      </c>
      <c r="AC1314" s="19" t="n">
        <v>0.224337585061886</v>
      </c>
      <c r="AD1314" s="19" t="n">
        <v>0.378676034126692</v>
      </c>
      <c r="AE1314" s="19"/>
      <c r="AF1314" s="19" t="n">
        <v>0.182150661617601</v>
      </c>
      <c r="AG1314" s="19"/>
      <c r="AH1314" s="19" t="n">
        <v>0.18285221990869</v>
      </c>
      <c r="AI1314" s="19"/>
      <c r="AJ1314" s="19" t="n">
        <v>0.316260093425243</v>
      </c>
      <c r="AK1314" s="19" t="n">
        <v>0.123357248627358</v>
      </c>
      <c r="AL1314" s="19" t="n">
        <v>0.157804776508841</v>
      </c>
    </row>
    <row r="1315">
      <c r="B1315" t="s">
        <v>531</v>
      </c>
      <c r="C1315" s="19" t="n">
        <v>0.171317367544369</v>
      </c>
      <c r="D1315" s="19" t="n">
        <v>0.162210739460531</v>
      </c>
      <c r="E1315" s="19" t="n">
        <v>0.180769683129456</v>
      </c>
      <c r="F1315" s="19"/>
      <c r="G1315" s="19" t="n">
        <v>0.269167566476911</v>
      </c>
      <c r="H1315" s="19" t="n">
        <v>0.254107234857636</v>
      </c>
      <c r="I1315" s="19" t="n">
        <v>0.158998598364703</v>
      </c>
      <c r="J1315" s="19" t="n">
        <v>0.126933468760782</v>
      </c>
      <c r="K1315" s="19" t="n">
        <v>0.152819604506921</v>
      </c>
      <c r="L1315" s="19" t="n">
        <v>0.127031844024773</v>
      </c>
      <c r="M1315" s="19"/>
      <c r="N1315" s="19" t="n">
        <v>0.247437444008531</v>
      </c>
      <c r="O1315" s="19" t="n">
        <v>0.168423375443193</v>
      </c>
      <c r="P1315" s="19" t="n">
        <v>0.161765525797389</v>
      </c>
      <c r="Q1315" s="19" t="n">
        <v>0.180187323833061</v>
      </c>
      <c r="R1315" s="19" t="n">
        <v>0.143773395016637</v>
      </c>
      <c r="S1315" s="19"/>
      <c r="T1315" s="19" t="n">
        <v>0.172651333935289</v>
      </c>
      <c r="U1315" s="19" t="n">
        <v>0.182184927808245</v>
      </c>
      <c r="V1315" s="19" t="n">
        <v>0.190430685529668</v>
      </c>
      <c r="W1315" s="19" t="n">
        <v>0.151149896539421</v>
      </c>
      <c r="X1315" s="19"/>
      <c r="Y1315" s="19" t="n">
        <v>0.156267508920005</v>
      </c>
      <c r="Z1315" s="19" t="n">
        <v>0.256806217890511</v>
      </c>
      <c r="AA1315" s="19" t="n">
        <v>0.144105602355476</v>
      </c>
      <c r="AB1315" s="19" t="n">
        <v>0.180376242834607</v>
      </c>
      <c r="AC1315" s="19" t="n">
        <v>0.306340085819415</v>
      </c>
      <c r="AD1315" s="19" t="n">
        <v>0.166989509031849</v>
      </c>
      <c r="AE1315" s="19"/>
      <c r="AF1315" s="19" t="n">
        <v>0.1519460951417</v>
      </c>
      <c r="AG1315" s="19"/>
      <c r="AH1315" s="19" t="n">
        <v>0.173218847368363</v>
      </c>
      <c r="AI1315" s="19"/>
      <c r="AJ1315" s="19" t="n">
        <v>0.167928813437557</v>
      </c>
      <c r="AK1315" s="19" t="n">
        <v>0.167604846240591</v>
      </c>
      <c r="AL1315" s="19" t="n">
        <v>0.202701129916431</v>
      </c>
    </row>
    <row r="1316">
      <c r="B1316" t="s">
        <v>532</v>
      </c>
      <c r="C1316" s="19" t="n">
        <v>0.261626603586919</v>
      </c>
      <c r="D1316" s="19" t="n">
        <v>0.244667513449387</v>
      </c>
      <c r="E1316" s="19" t="n">
        <v>0.277163693686035</v>
      </c>
      <c r="F1316" s="19"/>
      <c r="G1316" s="19" t="n">
        <v>0.260990010578754</v>
      </c>
      <c r="H1316" s="19" t="n">
        <v>0.299089324885833</v>
      </c>
      <c r="I1316" s="19" t="n">
        <v>0.231368170645676</v>
      </c>
      <c r="J1316" s="19" t="n">
        <v>0.259860909445678</v>
      </c>
      <c r="K1316" s="19" t="n">
        <v>0.303843482325243</v>
      </c>
      <c r="L1316" s="19" t="n">
        <v>0.229466537110095</v>
      </c>
      <c r="M1316" s="19"/>
      <c r="N1316" s="19" t="n">
        <v>0.152065250939286</v>
      </c>
      <c r="O1316" s="19" t="n">
        <v>0.248739509909609</v>
      </c>
      <c r="P1316" s="19" t="n">
        <v>0.275411461353114</v>
      </c>
      <c r="Q1316" s="19" t="n">
        <v>0.270068684647208</v>
      </c>
      <c r="R1316" s="19" t="n">
        <v>0.308660808805687</v>
      </c>
      <c r="S1316" s="19"/>
      <c r="T1316" s="19" t="n">
        <v>0.273797119481579</v>
      </c>
      <c r="U1316" s="19" t="n">
        <v>0.266663481531849</v>
      </c>
      <c r="V1316" s="19" t="n">
        <v>0.267363782365489</v>
      </c>
      <c r="W1316" s="19" t="n">
        <v>0.264852377592495</v>
      </c>
      <c r="X1316" s="19"/>
      <c r="Y1316" s="19" t="n">
        <v>0.266677939335416</v>
      </c>
      <c r="Z1316" s="19" t="n">
        <v>0.330731545612368</v>
      </c>
      <c r="AA1316" s="19" t="n">
        <v>0.251180214445195</v>
      </c>
      <c r="AB1316" s="19" t="n">
        <v>0.262712329518269</v>
      </c>
      <c r="AC1316" s="19" t="n">
        <v>0.228253774798909</v>
      </c>
      <c r="AD1316" s="19" t="n">
        <v>0.22838671314388</v>
      </c>
      <c r="AE1316" s="19"/>
      <c r="AF1316" s="19" t="n">
        <v>0.25705330423654</v>
      </c>
      <c r="AG1316" s="19"/>
      <c r="AH1316" s="19" t="n">
        <v>0.265900457378637</v>
      </c>
      <c r="AI1316" s="19"/>
      <c r="AJ1316" s="19" t="n">
        <v>0.221600037771517</v>
      </c>
      <c r="AK1316" s="19" t="n">
        <v>0.286008081268241</v>
      </c>
      <c r="AL1316" s="19" t="n">
        <v>0.246551272995538</v>
      </c>
    </row>
    <row r="1317">
      <c r="B1317" t="s">
        <v>533</v>
      </c>
      <c r="C1317" s="19" t="n">
        <v>0.131049343644432</v>
      </c>
      <c r="D1317" s="19" t="n">
        <v>0.163176130274035</v>
      </c>
      <c r="E1317" s="19" t="n">
        <v>0.0991397636761373</v>
      </c>
      <c r="F1317" s="19"/>
      <c r="G1317" s="19" t="n">
        <v>0.113067426090878</v>
      </c>
      <c r="H1317" s="19" t="n">
        <v>0.192907791556494</v>
      </c>
      <c r="I1317" s="19" t="n">
        <v>0.126075737752664</v>
      </c>
      <c r="J1317" s="19" t="n">
        <v>0.121045766667111</v>
      </c>
      <c r="K1317" s="19" t="n">
        <v>0.113768686765993</v>
      </c>
      <c r="L1317" s="19" t="n">
        <v>0.119202206851607</v>
      </c>
      <c r="M1317" s="19"/>
      <c r="N1317" s="19" t="n">
        <v>0.0996249475178392</v>
      </c>
      <c r="O1317" s="19" t="n">
        <v>0.0859137338104471</v>
      </c>
      <c r="P1317" s="19" t="n">
        <v>0.123974362736763</v>
      </c>
      <c r="Q1317" s="19" t="n">
        <v>0.142195482754538</v>
      </c>
      <c r="R1317" s="19" t="n">
        <v>0.22426657915587</v>
      </c>
      <c r="S1317" s="19"/>
      <c r="T1317" s="19" t="n">
        <v>0.134311187741677</v>
      </c>
      <c r="U1317" s="19" t="n">
        <v>0.144417214527419</v>
      </c>
      <c r="V1317" s="19" t="n">
        <v>0.121628432024291</v>
      </c>
      <c r="W1317" s="19" t="n">
        <v>0.142106054251894</v>
      </c>
      <c r="X1317" s="19"/>
      <c r="Y1317" s="19" t="n">
        <v>0.13991383890047</v>
      </c>
      <c r="Z1317" s="19" t="n">
        <v>0.173156410174703</v>
      </c>
      <c r="AA1317" s="19" t="n">
        <v>0.116676435718753</v>
      </c>
      <c r="AB1317" s="19" t="n">
        <v>0.137331924858876</v>
      </c>
      <c r="AC1317" s="19" t="n">
        <v>0.0951259278359366</v>
      </c>
      <c r="AD1317" s="19" t="n">
        <v>0.0421069951232353</v>
      </c>
      <c r="AE1317" s="19"/>
      <c r="AF1317" s="19" t="n">
        <v>0.144657280898776</v>
      </c>
      <c r="AG1317" s="19"/>
      <c r="AH1317" s="19" t="n">
        <v>0.134515774714154</v>
      </c>
      <c r="AI1317" s="19"/>
      <c r="AJ1317" s="19" t="n">
        <v>0.105518302210725</v>
      </c>
      <c r="AK1317" s="19" t="n">
        <v>0.147746580088646</v>
      </c>
      <c r="AL1317" s="19" t="n">
        <v>0.11495729737669</v>
      </c>
    </row>
    <row r="1318">
      <c r="B1318" t="s">
        <v>534</v>
      </c>
      <c r="C1318" s="19" t="n">
        <v>0.105607214159013</v>
      </c>
      <c r="D1318" s="19" t="n">
        <v>0.120944016313166</v>
      </c>
      <c r="E1318" s="19" t="n">
        <v>0.0904581984582183</v>
      </c>
      <c r="F1318" s="19"/>
      <c r="G1318" s="19" t="n">
        <v>0.111727845968002</v>
      </c>
      <c r="H1318" s="19" t="n">
        <v>0.0651697067314562</v>
      </c>
      <c r="I1318" s="19" t="n">
        <v>0.165342056600864</v>
      </c>
      <c r="J1318" s="19" t="n">
        <v>0.127707425032889</v>
      </c>
      <c r="K1318" s="19" t="n">
        <v>0.0905484193194702</v>
      </c>
      <c r="L1318" s="19" t="n">
        <v>0.0853625714950662</v>
      </c>
      <c r="M1318" s="19"/>
      <c r="N1318" s="19" t="n">
        <v>0.0247983498800932</v>
      </c>
      <c r="O1318" s="19" t="n">
        <v>0.113624237286931</v>
      </c>
      <c r="P1318" s="19" t="n">
        <v>0.0984618233569791</v>
      </c>
      <c r="Q1318" s="19" t="n">
        <v>0.120183463211725</v>
      </c>
      <c r="R1318" s="19" t="n">
        <v>0.128226035715537</v>
      </c>
      <c r="S1318" s="19"/>
      <c r="T1318" s="19" t="n">
        <v>0.0546386081898839</v>
      </c>
      <c r="U1318" s="19" t="n">
        <v>0.100981263819488</v>
      </c>
      <c r="V1318" s="19" t="n">
        <v>0.127460280306917</v>
      </c>
      <c r="W1318" s="19" t="n">
        <v>0.149598080259769</v>
      </c>
      <c r="X1318" s="19"/>
      <c r="Y1318" s="19" t="n">
        <v>0.157121238275274</v>
      </c>
      <c r="Z1318" s="19" t="n">
        <v>0.0757949823143101</v>
      </c>
      <c r="AA1318" s="19" t="n">
        <v>0.070344337828855</v>
      </c>
      <c r="AB1318" s="19" t="n">
        <v>0.0376423888127517</v>
      </c>
      <c r="AC1318" s="19" t="n">
        <v>0.070774775432177</v>
      </c>
      <c r="AD1318" s="19" t="n">
        <v>0.0585768432581369</v>
      </c>
      <c r="AE1318" s="19"/>
      <c r="AF1318" s="19" t="n">
        <v>0.117766531856462</v>
      </c>
      <c r="AG1318" s="19"/>
      <c r="AH1318" s="19" t="n">
        <v>0.104940591870188</v>
      </c>
      <c r="AI1318" s="19"/>
      <c r="AJ1318" s="19" t="n">
        <v>0.0782982624718466</v>
      </c>
      <c r="AK1318" s="19" t="n">
        <v>0.11589877652877</v>
      </c>
      <c r="AL1318" s="19" t="n">
        <v>0.131185261416604</v>
      </c>
    </row>
    <row r="1319">
      <c r="B1319" t="s">
        <v>535</v>
      </c>
      <c r="C1319" s="19" t="n">
        <v>0.0616258229738566</v>
      </c>
      <c r="D1319" s="19" t="n">
        <v>0.0726975475350913</v>
      </c>
      <c r="E1319" s="19" t="n">
        <v>0.0506611152634017</v>
      </c>
      <c r="F1319" s="19"/>
      <c r="G1319" s="19" t="n">
        <v>0.0057410083998858</v>
      </c>
      <c r="H1319" s="19" t="n">
        <v>0.0651327526402381</v>
      </c>
      <c r="I1319" s="19" t="n">
        <v>0.10525428687647</v>
      </c>
      <c r="J1319" s="19" t="n">
        <v>0.0932880149094485</v>
      </c>
      <c r="K1319" s="19" t="n">
        <v>0.0451247278347097</v>
      </c>
      <c r="L1319" s="19" t="n">
        <v>0.0428899968665745</v>
      </c>
      <c r="M1319" s="19"/>
      <c r="N1319" s="19" t="n">
        <v>0.0658524757365281</v>
      </c>
      <c r="O1319" s="19" t="n">
        <v>0.0776156244882057</v>
      </c>
      <c r="P1319" s="19" t="n">
        <v>0.0134176756250584</v>
      </c>
      <c r="Q1319" s="19" t="n">
        <v>0.0738440554958342</v>
      </c>
      <c r="R1319" s="19" t="n">
        <v>0.0940741976080965</v>
      </c>
      <c r="S1319" s="19"/>
      <c r="T1319" s="19" t="n">
        <v>0.0129642163450048</v>
      </c>
      <c r="U1319" s="19" t="n">
        <v>0.0169007492701003</v>
      </c>
      <c r="V1319" s="19" t="n">
        <v>0.0853102669871116</v>
      </c>
      <c r="W1319" s="19" t="n">
        <v>0.124630173447276</v>
      </c>
      <c r="X1319" s="19"/>
      <c r="Y1319" s="19" t="n">
        <v>0.10826091199917</v>
      </c>
      <c r="Z1319" s="19" t="n">
        <v>0.0242704969653453</v>
      </c>
      <c r="AA1319" s="19" t="n">
        <v>0.035790930971635</v>
      </c>
      <c r="AB1319" s="19" t="n">
        <v>0.0132750648183904</v>
      </c>
      <c r="AC1319" s="19" t="n">
        <v>0</v>
      </c>
      <c r="AD1319" s="19" t="n">
        <v>0</v>
      </c>
      <c r="AE1319" s="19"/>
      <c r="AF1319" s="19" t="n">
        <v>0.0611841488029359</v>
      </c>
      <c r="AG1319" s="19"/>
      <c r="AH1319" s="19" t="n">
        <v>0.0650530596326064</v>
      </c>
      <c r="AI1319" s="19"/>
      <c r="AJ1319" s="19" t="n">
        <v>0.0399987505588065</v>
      </c>
      <c r="AK1319" s="19" t="n">
        <v>0.0757196065793037</v>
      </c>
      <c r="AL1319" s="19" t="n">
        <v>0.0482786243238383</v>
      </c>
    </row>
    <row r="1320">
      <c r="B1320" t="s">
        <v>536</v>
      </c>
      <c r="C1320" s="19" t="n">
        <v>0.0350719935494488</v>
      </c>
      <c r="D1320" s="19" t="n">
        <v>0.0355899386178668</v>
      </c>
      <c r="E1320" s="19" t="n">
        <v>0.034621939488841</v>
      </c>
      <c r="F1320" s="19"/>
      <c r="G1320" s="19" t="n">
        <v>0</v>
      </c>
      <c r="H1320" s="19" t="n">
        <v>0.0251696948913835</v>
      </c>
      <c r="I1320" s="19" t="n">
        <v>0.0873280646417628</v>
      </c>
      <c r="J1320" s="19" t="n">
        <v>0.0716118699402214</v>
      </c>
      <c r="K1320" s="19" t="n">
        <v>0.0123746451569603</v>
      </c>
      <c r="L1320" s="19" t="n">
        <v>0.0119037580700068</v>
      </c>
      <c r="M1320" s="19"/>
      <c r="N1320" s="19" t="n">
        <v>0.0618419256922945</v>
      </c>
      <c r="O1320" s="19" t="n">
        <v>0.0565717303849196</v>
      </c>
      <c r="P1320" s="19" t="n">
        <v>0.0126588555599801</v>
      </c>
      <c r="Q1320" s="19" t="n">
        <v>0.0165400206501016</v>
      </c>
      <c r="R1320" s="19" t="n">
        <v>0.0385580393044262</v>
      </c>
      <c r="S1320" s="19"/>
      <c r="T1320" s="19" t="n">
        <v>0.0240023381536654</v>
      </c>
      <c r="U1320" s="19" t="n">
        <v>0.0192751148248525</v>
      </c>
      <c r="V1320" s="19" t="n">
        <v>0.0118868849657222</v>
      </c>
      <c r="W1320" s="19" t="n">
        <v>0.0881243224033557</v>
      </c>
      <c r="X1320" s="19"/>
      <c r="Y1320" s="19" t="n">
        <v>0.0627863990489366</v>
      </c>
      <c r="Z1320" s="19" t="n">
        <v>0.0119121295660324</v>
      </c>
      <c r="AA1320" s="19" t="n">
        <v>0.0115887783821069</v>
      </c>
      <c r="AB1320" s="19" t="n">
        <v>0.0218044896222386</v>
      </c>
      <c r="AC1320" s="19" t="n">
        <v>0</v>
      </c>
      <c r="AD1320" s="19" t="n">
        <v>0</v>
      </c>
      <c r="AE1320" s="19"/>
      <c r="AF1320" s="19" t="n">
        <v>0.0361110581427147</v>
      </c>
      <c r="AG1320" s="19"/>
      <c r="AH1320" s="19" t="n">
        <v>0.036576497726179</v>
      </c>
      <c r="AI1320" s="19"/>
      <c r="AJ1320" s="19" t="n">
        <v>0.0208091007195599</v>
      </c>
      <c r="AK1320" s="19" t="n">
        <v>0.0422397746270746</v>
      </c>
      <c r="AL1320" s="19" t="n">
        <v>0.0382951429637813</v>
      </c>
    </row>
    <row r="1321">
      <c r="B1321" t="s">
        <v>537</v>
      </c>
      <c r="C1321" s="19" t="n">
        <v>0.0459343659638615</v>
      </c>
      <c r="D1321" s="19" t="n">
        <v>0.0328504905187758</v>
      </c>
      <c r="E1321" s="19" t="n">
        <v>0.0591237852177884</v>
      </c>
      <c r="F1321" s="19"/>
      <c r="G1321" s="19" t="n">
        <v>0.0419460916996766</v>
      </c>
      <c r="H1321" s="19" t="n">
        <v>0.0125512844265046</v>
      </c>
      <c r="I1321" s="19" t="n">
        <v>0.0463041456926376</v>
      </c>
      <c r="J1321" s="19" t="n">
        <v>0.0248368846633226</v>
      </c>
      <c r="K1321" s="19" t="n">
        <v>0.060391963695755</v>
      </c>
      <c r="L1321" s="19" t="n">
        <v>0.0738519408380332</v>
      </c>
      <c r="M1321" s="19"/>
      <c r="N1321" s="19" t="n">
        <v>0.0110188669595263</v>
      </c>
      <c r="O1321" s="19" t="n">
        <v>0.0461564849713536</v>
      </c>
      <c r="P1321" s="19" t="n">
        <v>0.078114752526887</v>
      </c>
      <c r="Q1321" s="19" t="n">
        <v>0.041708393974004</v>
      </c>
      <c r="R1321" s="19" t="n">
        <v>0.0174444973038744</v>
      </c>
      <c r="S1321" s="19"/>
      <c r="T1321" s="19" t="n">
        <v>0.0530558334473903</v>
      </c>
      <c r="U1321" s="19" t="n">
        <v>0.0560224127864592</v>
      </c>
      <c r="V1321" s="19" t="n">
        <v>0.0344700309363438</v>
      </c>
      <c r="W1321" s="19" t="n">
        <v>0.00698102952770362</v>
      </c>
      <c r="X1321" s="19"/>
      <c r="Y1321" s="19" t="n">
        <v>0.0217655136591278</v>
      </c>
      <c r="Z1321" s="19" t="n">
        <v>0.01986982130268</v>
      </c>
      <c r="AA1321" s="19" t="n">
        <v>0.0710068996356387</v>
      </c>
      <c r="AB1321" s="19" t="n">
        <v>0.0578602271036925</v>
      </c>
      <c r="AC1321" s="19" t="n">
        <v>0.0751678510516759</v>
      </c>
      <c r="AD1321" s="19" t="n">
        <v>0.125263905316207</v>
      </c>
      <c r="AE1321" s="19"/>
      <c r="AF1321" s="19" t="n">
        <v>0.0491309193032692</v>
      </c>
      <c r="AG1321" s="19"/>
      <c r="AH1321" s="19" t="n">
        <v>0.0369425514011823</v>
      </c>
      <c r="AI1321" s="19"/>
      <c r="AJ1321" s="19" t="n">
        <v>0.0495866394047459</v>
      </c>
      <c r="AK1321" s="19" t="n">
        <v>0.0414250860400158</v>
      </c>
      <c r="AL1321" s="19" t="n">
        <v>0.0602264944982766</v>
      </c>
    </row>
    <row r="1322">
      <c r="C1322" s="19"/>
      <c r="D1322" s="19"/>
      <c r="E1322" s="19"/>
      <c r="F1322" s="19"/>
      <c r="G1322" s="19"/>
      <c r="H1322" s="19"/>
      <c r="I1322" s="19"/>
      <c r="J1322" s="19"/>
      <c r="K1322" s="19"/>
      <c r="L1322" s="19"/>
      <c r="M1322" s="19"/>
      <c r="N1322" s="19"/>
      <c r="O1322" s="19"/>
      <c r="P1322" s="19"/>
      <c r="Q1322" s="19"/>
      <c r="R1322" s="19"/>
      <c r="S1322" s="19"/>
      <c r="T1322" s="19"/>
      <c r="U1322" s="19"/>
      <c r="V1322" s="19"/>
      <c r="W1322" s="19"/>
      <c r="X1322" s="19"/>
      <c r="Y1322" s="19"/>
      <c r="Z1322" s="19"/>
      <c r="AA1322" s="19"/>
      <c r="AB1322" s="19"/>
      <c r="AC1322" s="19"/>
      <c r="AD1322" s="19"/>
      <c r="AE1322" s="19"/>
      <c r="AF1322" s="19"/>
      <c r="AG1322" s="19"/>
      <c r="AH1322" s="19"/>
      <c r="AI1322" s="19"/>
      <c r="AJ1322" s="19"/>
      <c r="AK1322" s="19"/>
      <c r="AL1322" s="19"/>
    </row>
    <row r="1323">
      <c r="B1323" s="7" t="s">
        <v>540</v>
      </c>
      <c r="C1323" s="19"/>
      <c r="D1323" s="19"/>
      <c r="E1323" s="19"/>
      <c r="F1323" s="19"/>
      <c r="G1323" s="19"/>
      <c r="H1323" s="19"/>
      <c r="I1323" s="19"/>
      <c r="J1323" s="19"/>
      <c r="K1323" s="19"/>
      <c r="L1323" s="19"/>
      <c r="M1323" s="19"/>
      <c r="N1323" s="19"/>
      <c r="O1323" s="19"/>
      <c r="P1323" s="19"/>
      <c r="Q1323" s="19"/>
      <c r="R1323" s="19"/>
      <c r="S1323" s="19"/>
      <c r="T1323" s="19"/>
      <c r="U1323" s="19"/>
      <c r="V1323" s="19"/>
      <c r="W1323" s="19"/>
      <c r="X1323" s="19"/>
      <c r="Y1323" s="19"/>
      <c r="Z1323" s="19"/>
      <c r="AA1323" s="19"/>
      <c r="AB1323" s="19"/>
      <c r="AC1323" s="19"/>
      <c r="AD1323" s="19"/>
      <c r="AE1323" s="19"/>
      <c r="AF1323" s="19"/>
      <c r="AG1323" s="19"/>
      <c r="AH1323" s="19"/>
      <c r="AI1323" s="19"/>
      <c r="AJ1323" s="19"/>
      <c r="AK1323" s="19"/>
      <c r="AL1323" s="19"/>
    </row>
    <row r="1324">
      <c r="B1324" s="26" t="s">
        <v>60</v>
      </c>
      <c r="C1324" s="19"/>
      <c r="D1324" s="19"/>
      <c r="E1324" s="19"/>
      <c r="F1324" s="19"/>
      <c r="G1324" s="19"/>
      <c r="H1324" s="19"/>
      <c r="I1324" s="19"/>
      <c r="J1324" s="19"/>
      <c r="K1324" s="19"/>
      <c r="L1324" s="19"/>
      <c r="M1324" s="19"/>
      <c r="N1324" s="19"/>
      <c r="O1324" s="19"/>
      <c r="P1324" s="19"/>
      <c r="Q1324" s="19"/>
      <c r="R1324" s="19"/>
      <c r="S1324" s="19"/>
      <c r="T1324" s="19"/>
      <c r="U1324" s="19"/>
      <c r="V1324" s="19"/>
      <c r="W1324" s="19"/>
      <c r="X1324" s="19"/>
      <c r="Y1324" s="19"/>
      <c r="Z1324" s="19"/>
      <c r="AA1324" s="19"/>
      <c r="AB1324" s="19"/>
      <c r="AC1324" s="19"/>
      <c r="AD1324" s="19"/>
      <c r="AE1324" s="19"/>
      <c r="AF1324" s="19"/>
      <c r="AG1324" s="19"/>
      <c r="AH1324" s="19"/>
      <c r="AI1324" s="19"/>
      <c r="AJ1324" s="19"/>
      <c r="AK1324" s="19"/>
      <c r="AL1324" s="19"/>
    </row>
    <row r="1325">
      <c r="B1325" t="s">
        <v>530</v>
      </c>
      <c r="C1325" s="19" t="n">
        <v>0.339897423804887</v>
      </c>
      <c r="D1325" s="19" t="n">
        <v>0.303037423436408</v>
      </c>
      <c r="E1325" s="19" t="n">
        <v>0.377465978260344</v>
      </c>
      <c r="F1325" s="19"/>
      <c r="G1325" s="19" t="n">
        <v>0.127016097096372</v>
      </c>
      <c r="H1325" s="19" t="n">
        <v>0.257912458923668</v>
      </c>
      <c r="I1325" s="19" t="n">
        <v>0.218586441706913</v>
      </c>
      <c r="J1325" s="19" t="n">
        <v>0.287313609696825</v>
      </c>
      <c r="K1325" s="19" t="n">
        <v>0.462469368047533</v>
      </c>
      <c r="L1325" s="19" t="n">
        <v>0.514433440418009</v>
      </c>
      <c r="M1325" s="19"/>
      <c r="N1325" s="19" t="n">
        <v>0.505518687667137</v>
      </c>
      <c r="O1325" s="19" t="n">
        <v>0.369367167139972</v>
      </c>
      <c r="P1325" s="19" t="n">
        <v>0.393127762625207</v>
      </c>
      <c r="Q1325" s="19" t="n">
        <v>0.327451277243073</v>
      </c>
      <c r="R1325" s="19" t="n">
        <v>0.136096811040366</v>
      </c>
      <c r="S1325" s="19"/>
      <c r="T1325" s="19" t="n">
        <v>0.395919244530613</v>
      </c>
      <c r="U1325" s="19" t="n">
        <v>0.408700117088901</v>
      </c>
      <c r="V1325" s="19" t="n">
        <v>0.315636158847055</v>
      </c>
      <c r="W1325" s="19" t="n">
        <v>0.157895796492969</v>
      </c>
      <c r="X1325" s="19"/>
      <c r="Y1325" s="19" t="n">
        <v>0.215893842792964</v>
      </c>
      <c r="Z1325" s="19" t="n">
        <v>0.320783076266199</v>
      </c>
      <c r="AA1325" s="19" t="n">
        <v>0.520962077362788</v>
      </c>
      <c r="AB1325" s="19" t="n">
        <v>0.408603955076753</v>
      </c>
      <c r="AC1325" s="19" t="n">
        <v>0.183986533003085</v>
      </c>
      <c r="AD1325" s="19" t="n">
        <v>0.534237684069732</v>
      </c>
      <c r="AE1325" s="19"/>
      <c r="AF1325" s="19" t="n">
        <v>0.335061262681094</v>
      </c>
      <c r="AG1325" s="19"/>
      <c r="AH1325" s="19" t="n">
        <v>0.331764628360698</v>
      </c>
      <c r="AI1325" s="19"/>
      <c r="AJ1325" s="19" t="n">
        <v>0.504862911843798</v>
      </c>
      <c r="AK1325" s="19" t="n">
        <v>0.257752598501699</v>
      </c>
      <c r="AL1325" s="19" t="n">
        <v>0.298331717976633</v>
      </c>
    </row>
    <row r="1326">
      <c r="B1326" t="s">
        <v>531</v>
      </c>
      <c r="C1326" s="19" t="n">
        <v>0.198915709756763</v>
      </c>
      <c r="D1326" s="19" t="n">
        <v>0.19508134852544</v>
      </c>
      <c r="E1326" s="19" t="n">
        <v>0.203143305368537</v>
      </c>
      <c r="F1326" s="19"/>
      <c r="G1326" s="19" t="n">
        <v>0.283823536499113</v>
      </c>
      <c r="H1326" s="19" t="n">
        <v>0.24613074049312</v>
      </c>
      <c r="I1326" s="19" t="n">
        <v>0.203302632344982</v>
      </c>
      <c r="J1326" s="19" t="n">
        <v>0.178656769820717</v>
      </c>
      <c r="K1326" s="19" t="n">
        <v>0.166649773296378</v>
      </c>
      <c r="L1326" s="19" t="n">
        <v>0.165572406478288</v>
      </c>
      <c r="M1326" s="19"/>
      <c r="N1326" s="19" t="n">
        <v>0.186778733991137</v>
      </c>
      <c r="O1326" s="19" t="n">
        <v>0.181822559078333</v>
      </c>
      <c r="P1326" s="19" t="n">
        <v>0.152243500389642</v>
      </c>
      <c r="Q1326" s="19" t="n">
        <v>0.227851884907339</v>
      </c>
      <c r="R1326" s="19" t="n">
        <v>0.277016195485508</v>
      </c>
      <c r="S1326" s="19"/>
      <c r="T1326" s="19" t="n">
        <v>0.210485042183647</v>
      </c>
      <c r="U1326" s="19" t="n">
        <v>0.211251316337006</v>
      </c>
      <c r="V1326" s="19" t="n">
        <v>0.265669955819127</v>
      </c>
      <c r="W1326" s="19" t="n">
        <v>0.193562763441518</v>
      </c>
      <c r="X1326" s="19"/>
      <c r="Y1326" s="19" t="n">
        <v>0.22930561830156</v>
      </c>
      <c r="Z1326" s="19" t="n">
        <v>0.33201153516716</v>
      </c>
      <c r="AA1326" s="19" t="n">
        <v>0.157318743137494</v>
      </c>
      <c r="AB1326" s="19" t="n">
        <v>0.145234319151399</v>
      </c>
      <c r="AC1326" s="19" t="n">
        <v>0.147193100356523</v>
      </c>
      <c r="AD1326" s="19" t="n">
        <v>0.142757424145377</v>
      </c>
      <c r="AE1326" s="19"/>
      <c r="AF1326" s="19" t="n">
        <v>0.189350410434231</v>
      </c>
      <c r="AG1326" s="19"/>
      <c r="AH1326" s="19" t="n">
        <v>0.20433924167123</v>
      </c>
      <c r="AI1326" s="19"/>
      <c r="AJ1326" s="19" t="n">
        <v>0.169612009253868</v>
      </c>
      <c r="AK1326" s="19" t="n">
        <v>0.204991230346658</v>
      </c>
      <c r="AL1326" s="19" t="n">
        <v>0.254449117002582</v>
      </c>
    </row>
    <row r="1327">
      <c r="B1327" t="s">
        <v>532</v>
      </c>
      <c r="C1327" s="19" t="n">
        <v>0.172400573240076</v>
      </c>
      <c r="D1327" s="19" t="n">
        <v>0.2050927828296</v>
      </c>
      <c r="E1327" s="19" t="n">
        <v>0.138052068848029</v>
      </c>
      <c r="F1327" s="19"/>
      <c r="G1327" s="19" t="n">
        <v>0.226371191768542</v>
      </c>
      <c r="H1327" s="19" t="n">
        <v>0.195322566975374</v>
      </c>
      <c r="I1327" s="19" t="n">
        <v>0.181345627346129</v>
      </c>
      <c r="J1327" s="19" t="n">
        <v>0.17690246674185</v>
      </c>
      <c r="K1327" s="19" t="n">
        <v>0.165141067924865</v>
      </c>
      <c r="L1327" s="19" t="n">
        <v>0.130970793706985</v>
      </c>
      <c r="M1327" s="19"/>
      <c r="N1327" s="19" t="n">
        <v>0.141035036620944</v>
      </c>
      <c r="O1327" s="19" t="n">
        <v>0.142251718239053</v>
      </c>
      <c r="P1327" s="19" t="n">
        <v>0.169948380083383</v>
      </c>
      <c r="Q1327" s="19" t="n">
        <v>0.174339877982238</v>
      </c>
      <c r="R1327" s="19" t="n">
        <v>0.242057757622769</v>
      </c>
      <c r="S1327" s="19"/>
      <c r="T1327" s="19" t="n">
        <v>0.153150390020403</v>
      </c>
      <c r="U1327" s="19" t="n">
        <v>0.148020801798152</v>
      </c>
      <c r="V1327" s="19" t="n">
        <v>0.168711560592324</v>
      </c>
      <c r="W1327" s="19" t="n">
        <v>0.207410285529018</v>
      </c>
      <c r="X1327" s="19"/>
      <c r="Y1327" s="19" t="n">
        <v>0.186019592025945</v>
      </c>
      <c r="Z1327" s="19" t="n">
        <v>0.191952434809729</v>
      </c>
      <c r="AA1327" s="19" t="n">
        <v>0.131240763327615</v>
      </c>
      <c r="AB1327" s="19" t="n">
        <v>0.194073041036312</v>
      </c>
      <c r="AC1327" s="19" t="n">
        <v>0.239032256698181</v>
      </c>
      <c r="AD1327" s="19" t="n">
        <v>0.0817620871658574</v>
      </c>
      <c r="AE1327" s="19"/>
      <c r="AF1327" s="19" t="n">
        <v>0.172897246392616</v>
      </c>
      <c r="AG1327" s="19"/>
      <c r="AH1327" s="19" t="n">
        <v>0.175202470659969</v>
      </c>
      <c r="AI1327" s="19"/>
      <c r="AJ1327" s="19" t="n">
        <v>0.116098334419458</v>
      </c>
      <c r="AK1327" s="19" t="n">
        <v>0.20272656369856</v>
      </c>
      <c r="AL1327" s="19" t="n">
        <v>0.173638378953425</v>
      </c>
    </row>
    <row r="1328">
      <c r="B1328" t="s">
        <v>533</v>
      </c>
      <c r="C1328" s="19" t="n">
        <v>0.107307909017216</v>
      </c>
      <c r="D1328" s="19" t="n">
        <v>0.127673045351429</v>
      </c>
      <c r="E1328" s="19" t="n">
        <v>0.087127807003009</v>
      </c>
      <c r="F1328" s="19"/>
      <c r="G1328" s="19" t="n">
        <v>0.116182831340798</v>
      </c>
      <c r="H1328" s="19" t="n">
        <v>0.134903246565306</v>
      </c>
      <c r="I1328" s="19" t="n">
        <v>0.12699791609342</v>
      </c>
      <c r="J1328" s="19" t="n">
        <v>0.121106004737201</v>
      </c>
      <c r="K1328" s="19" t="n">
        <v>0.113869410233706</v>
      </c>
      <c r="L1328" s="19" t="n">
        <v>0.05828266890856</v>
      </c>
      <c r="M1328" s="19"/>
      <c r="N1328" s="19" t="n">
        <v>0.0469288218028947</v>
      </c>
      <c r="O1328" s="19" t="n">
        <v>0.0790282178873692</v>
      </c>
      <c r="P1328" s="19" t="n">
        <v>0.144848335660691</v>
      </c>
      <c r="Q1328" s="19" t="n">
        <v>0.108530135485707</v>
      </c>
      <c r="R1328" s="19" t="n">
        <v>0.126881053669392</v>
      </c>
      <c r="S1328" s="19"/>
      <c r="T1328" s="19" t="n">
        <v>0.108735959468532</v>
      </c>
      <c r="U1328" s="19" t="n">
        <v>0.108244177642734</v>
      </c>
      <c r="V1328" s="19" t="n">
        <v>0.129377469845651</v>
      </c>
      <c r="W1328" s="19" t="n">
        <v>0.129723231326445</v>
      </c>
      <c r="X1328" s="19"/>
      <c r="Y1328" s="19" t="n">
        <v>0.127058110990368</v>
      </c>
      <c r="Z1328" s="19" t="n">
        <v>0.0357335758223021</v>
      </c>
      <c r="AA1328" s="19" t="n">
        <v>0.0720017325025535</v>
      </c>
      <c r="AB1328" s="19" t="n">
        <v>0.173684466470891</v>
      </c>
      <c r="AC1328" s="19" t="n">
        <v>0.119953338499719</v>
      </c>
      <c r="AD1328" s="19" t="n">
        <v>0.0597063295037927</v>
      </c>
      <c r="AE1328" s="19"/>
      <c r="AF1328" s="19" t="n">
        <v>0.119244042148378</v>
      </c>
      <c r="AG1328" s="19"/>
      <c r="AH1328" s="19" t="n">
        <v>0.109650254209006</v>
      </c>
      <c r="AI1328" s="19"/>
      <c r="AJ1328" s="19" t="n">
        <v>0.0750132784153455</v>
      </c>
      <c r="AK1328" s="19" t="n">
        <v>0.12658467471686</v>
      </c>
      <c r="AL1328" s="19" t="n">
        <v>0.0973776102730405</v>
      </c>
    </row>
    <row r="1329">
      <c r="B1329" t="s">
        <v>534</v>
      </c>
      <c r="C1329" s="19" t="n">
        <v>0.0659574633133531</v>
      </c>
      <c r="D1329" s="19" t="n">
        <v>0.0709148016170402</v>
      </c>
      <c r="E1329" s="19" t="n">
        <v>0.0611229908118641</v>
      </c>
      <c r="F1329" s="19"/>
      <c r="G1329" s="19" t="n">
        <v>0.133059951120343</v>
      </c>
      <c r="H1329" s="19" t="n">
        <v>0.0946250647679008</v>
      </c>
      <c r="I1329" s="19" t="n">
        <v>0.0691443632960091</v>
      </c>
      <c r="J1329" s="19" t="n">
        <v>0.0818769167068363</v>
      </c>
      <c r="K1329" s="19" t="n">
        <v>0.0387205746844359</v>
      </c>
      <c r="L1329" s="19" t="n">
        <v>0.0251910677328222</v>
      </c>
      <c r="M1329" s="19"/>
      <c r="N1329" s="19" t="n">
        <v>0.0161352052523109</v>
      </c>
      <c r="O1329" s="19" t="n">
        <v>0.0678386221017982</v>
      </c>
      <c r="P1329" s="19" t="n">
        <v>0.0467467281918256</v>
      </c>
      <c r="Q1329" s="19" t="n">
        <v>0.0835953007400687</v>
      </c>
      <c r="R1329" s="19" t="n">
        <v>0.0992141421853391</v>
      </c>
      <c r="S1329" s="19"/>
      <c r="T1329" s="19" t="n">
        <v>0.0484151057313796</v>
      </c>
      <c r="U1329" s="19" t="n">
        <v>0.0371075655571207</v>
      </c>
      <c r="V1329" s="19" t="n">
        <v>0.0832551407116916</v>
      </c>
      <c r="W1329" s="19" t="n">
        <v>0.110639499594204</v>
      </c>
      <c r="X1329" s="19"/>
      <c r="Y1329" s="19" t="n">
        <v>0.10184056475311</v>
      </c>
      <c r="Z1329" s="19" t="n">
        <v>0.0677633966515433</v>
      </c>
      <c r="AA1329" s="19" t="n">
        <v>0.0242351333780623</v>
      </c>
      <c r="AB1329" s="19" t="n">
        <v>0.0119756406450158</v>
      </c>
      <c r="AC1329" s="19" t="n">
        <v>0.106358405740493</v>
      </c>
      <c r="AD1329" s="19" t="n">
        <v>0.0562725697990337</v>
      </c>
      <c r="AE1329" s="19"/>
      <c r="AF1329" s="19" t="n">
        <v>0.0658009219377039</v>
      </c>
      <c r="AG1329" s="19"/>
      <c r="AH1329" s="19" t="n">
        <v>0.0677228752517133</v>
      </c>
      <c r="AI1329" s="19"/>
      <c r="AJ1329" s="19" t="n">
        <v>0.0495868399486697</v>
      </c>
      <c r="AK1329" s="19" t="n">
        <v>0.0720283686282028</v>
      </c>
      <c r="AL1329" s="19" t="n">
        <v>0.081847237622992</v>
      </c>
    </row>
    <row r="1330">
      <c r="B1330" t="s">
        <v>535</v>
      </c>
      <c r="C1330" s="19" t="n">
        <v>0.0311454528269007</v>
      </c>
      <c r="D1330" s="19" t="n">
        <v>0.0396287751239577</v>
      </c>
      <c r="E1330" s="19" t="n">
        <v>0.022712727850221</v>
      </c>
      <c r="F1330" s="19"/>
      <c r="G1330" s="19" t="n">
        <v>0.0255703494553706</v>
      </c>
      <c r="H1330" s="19" t="n">
        <v>0.00889632980260354</v>
      </c>
      <c r="I1330" s="19" t="n">
        <v>0.097437674018864</v>
      </c>
      <c r="J1330" s="19" t="n">
        <v>0.0517402404732934</v>
      </c>
      <c r="K1330" s="19" t="n">
        <v>0.0027989379231391</v>
      </c>
      <c r="L1330" s="19" t="n">
        <v>0.00932850022852493</v>
      </c>
      <c r="M1330" s="19"/>
      <c r="N1330" s="19" t="n">
        <v>0.0627340219749377</v>
      </c>
      <c r="O1330" s="19" t="n">
        <v>0.0567044171564215</v>
      </c>
      <c r="P1330" s="19" t="n">
        <v>0.00878258689310934</v>
      </c>
      <c r="Q1330" s="19" t="n">
        <v>0.00262130882076446</v>
      </c>
      <c r="R1330" s="19" t="n">
        <v>0.0355015399768691</v>
      </c>
      <c r="S1330" s="19"/>
      <c r="T1330" s="19" t="n">
        <v>0.00498327886405031</v>
      </c>
      <c r="U1330" s="19" t="n">
        <v>0.00962437894654772</v>
      </c>
      <c r="V1330" s="19" t="n">
        <v>0.00287968324780816</v>
      </c>
      <c r="W1330" s="19" t="n">
        <v>0.100653726007563</v>
      </c>
      <c r="X1330" s="19"/>
      <c r="Y1330" s="19" t="n">
        <v>0.0577779399384699</v>
      </c>
      <c r="Z1330" s="19" t="n">
        <v>0</v>
      </c>
      <c r="AA1330" s="19" t="n">
        <v>0.00792619989487753</v>
      </c>
      <c r="AB1330" s="19" t="n">
        <v>0.00523036117302353</v>
      </c>
      <c r="AC1330" s="19" t="n">
        <v>0.0458223434250351</v>
      </c>
      <c r="AD1330" s="19" t="n">
        <v>0</v>
      </c>
      <c r="AE1330" s="19"/>
      <c r="AF1330" s="19" t="n">
        <v>0.0317681963664327</v>
      </c>
      <c r="AG1330" s="19"/>
      <c r="AH1330" s="19" t="n">
        <v>0.0328775649923966</v>
      </c>
      <c r="AI1330" s="19"/>
      <c r="AJ1330" s="19" t="n">
        <v>0.0140802211847735</v>
      </c>
      <c r="AK1330" s="19" t="n">
        <v>0.0438889815793128</v>
      </c>
      <c r="AL1330" s="19" t="n">
        <v>0.0114398180905568</v>
      </c>
    </row>
    <row r="1331">
      <c r="B1331" t="s">
        <v>536</v>
      </c>
      <c r="C1331" s="19" t="n">
        <v>0.0268678723358302</v>
      </c>
      <c r="D1331" s="19" t="n">
        <v>0.0238062050483005</v>
      </c>
      <c r="E1331" s="19" t="n">
        <v>0.0299857274887482</v>
      </c>
      <c r="F1331" s="19"/>
      <c r="G1331" s="19" t="n">
        <v>0.0221961154076335</v>
      </c>
      <c r="H1331" s="19" t="n">
        <v>0.0421784052159494</v>
      </c>
      <c r="I1331" s="19" t="n">
        <v>0.0449729115642689</v>
      </c>
      <c r="J1331" s="19" t="n">
        <v>0.0568388944982792</v>
      </c>
      <c r="K1331" s="19" t="n">
        <v>0</v>
      </c>
      <c r="L1331" s="19" t="n">
        <v>0.00466425011426247</v>
      </c>
      <c r="M1331" s="19"/>
      <c r="N1331" s="19" t="n">
        <v>0.0298506257311115</v>
      </c>
      <c r="O1331" s="19" t="n">
        <v>0.0300258163360549</v>
      </c>
      <c r="P1331" s="19" t="n">
        <v>0</v>
      </c>
      <c r="Q1331" s="19" t="n">
        <v>0.0323488442377785</v>
      </c>
      <c r="R1331" s="19" t="n">
        <v>0.0559675337131131</v>
      </c>
      <c r="S1331" s="19"/>
      <c r="T1331" s="19" t="n">
        <v>0.00507834210914858</v>
      </c>
      <c r="U1331" s="19" t="n">
        <v>0.0166801570266133</v>
      </c>
      <c r="V1331" s="19" t="n">
        <v>0</v>
      </c>
      <c r="W1331" s="19" t="n">
        <v>0.0799616143511219</v>
      </c>
      <c r="X1331" s="19"/>
      <c r="Y1331" s="19" t="n">
        <v>0.0530765980560106</v>
      </c>
      <c r="Z1331" s="19" t="n">
        <v>0.0143245279355938</v>
      </c>
      <c r="AA1331" s="19" t="n">
        <v>0</v>
      </c>
      <c r="AB1331" s="19" t="n">
        <v>0</v>
      </c>
      <c r="AC1331" s="19" t="n">
        <v>0.0397756794323622</v>
      </c>
      <c r="AD1331" s="19" t="n">
        <v>0</v>
      </c>
      <c r="AE1331" s="19"/>
      <c r="AF1331" s="19" t="n">
        <v>0.0300023782983997</v>
      </c>
      <c r="AG1331" s="19"/>
      <c r="AH1331" s="19" t="n">
        <v>0.0283620926572534</v>
      </c>
      <c r="AI1331" s="19"/>
      <c r="AJ1331" s="19" t="n">
        <v>0.00636089702023834</v>
      </c>
      <c r="AK1331" s="19" t="n">
        <v>0.0381205708727492</v>
      </c>
      <c r="AL1331" s="19" t="n">
        <v>0.0261480491239594</v>
      </c>
    </row>
    <row r="1332">
      <c r="B1332" t="s">
        <v>537</v>
      </c>
      <c r="C1332" s="19" t="n">
        <v>0.0575075957049753</v>
      </c>
      <c r="D1332" s="19" t="n">
        <v>0.0347656180678239</v>
      </c>
      <c r="E1332" s="19" t="n">
        <v>0.0803893943692478</v>
      </c>
      <c r="F1332" s="19"/>
      <c r="G1332" s="19" t="n">
        <v>0.0657799273118279</v>
      </c>
      <c r="H1332" s="19" t="n">
        <v>0.0200311872560776</v>
      </c>
      <c r="I1332" s="19" t="n">
        <v>0.0582124336294136</v>
      </c>
      <c r="J1332" s="19" t="n">
        <v>0.0455650973249989</v>
      </c>
      <c r="K1332" s="19" t="n">
        <v>0.050350867889943</v>
      </c>
      <c r="L1332" s="19" t="n">
        <v>0.091556872412549</v>
      </c>
      <c r="M1332" s="19"/>
      <c r="N1332" s="19" t="n">
        <v>0.0110188669595263</v>
      </c>
      <c r="O1332" s="19" t="n">
        <v>0.0729614820609979</v>
      </c>
      <c r="P1332" s="19" t="n">
        <v>0.0843027061561428</v>
      </c>
      <c r="Q1332" s="19" t="n">
        <v>0.0432613705830318</v>
      </c>
      <c r="R1332" s="19" t="n">
        <v>0.0272649663066452</v>
      </c>
      <c r="S1332" s="19"/>
      <c r="T1332" s="19" t="n">
        <v>0.0732326370922271</v>
      </c>
      <c r="U1332" s="19" t="n">
        <v>0.0603714856029252</v>
      </c>
      <c r="V1332" s="19" t="n">
        <v>0.0344700309363438</v>
      </c>
      <c r="W1332" s="19" t="n">
        <v>0.0201530832571618</v>
      </c>
      <c r="X1332" s="19"/>
      <c r="Y1332" s="19" t="n">
        <v>0.0290277331415739</v>
      </c>
      <c r="Z1332" s="19" t="n">
        <v>0.0374314533474725</v>
      </c>
      <c r="AA1332" s="19" t="n">
        <v>0.0863153503966103</v>
      </c>
      <c r="AB1332" s="19" t="n">
        <v>0.061198216446605</v>
      </c>
      <c r="AC1332" s="19" t="n">
        <v>0.117878342844601</v>
      </c>
      <c r="AD1332" s="19" t="n">
        <v>0.125263905316207</v>
      </c>
      <c r="AE1332" s="19"/>
      <c r="AF1332" s="19" t="n">
        <v>0.0558755417411442</v>
      </c>
      <c r="AG1332" s="19"/>
      <c r="AH1332" s="19" t="n">
        <v>0.0500808721977327</v>
      </c>
      <c r="AI1332" s="19"/>
      <c r="AJ1332" s="19" t="n">
        <v>0.0643855079138493</v>
      </c>
      <c r="AK1332" s="19" t="n">
        <v>0.0539070116559585</v>
      </c>
      <c r="AL1332" s="19" t="n">
        <v>0.056768070956812</v>
      </c>
    </row>
    <row r="1333">
      <c r="C1333" s="19"/>
      <c r="D1333" s="19"/>
      <c r="E1333" s="19"/>
      <c r="F1333" s="19"/>
      <c r="G1333" s="19"/>
      <c r="H1333" s="19"/>
      <c r="I1333" s="19"/>
      <c r="J1333" s="19"/>
      <c r="K1333" s="19"/>
      <c r="L1333" s="19"/>
      <c r="M1333" s="19"/>
      <c r="N1333" s="19"/>
      <c r="O1333" s="19"/>
      <c r="P1333" s="19"/>
      <c r="Q1333" s="19"/>
      <c r="R1333" s="19"/>
      <c r="S1333" s="19"/>
      <c r="T1333" s="19"/>
      <c r="U1333" s="19"/>
      <c r="V1333" s="19"/>
      <c r="W1333" s="19"/>
      <c r="X1333" s="19"/>
      <c r="Y1333" s="19"/>
      <c r="Z1333" s="19"/>
      <c r="AA1333" s="19"/>
      <c r="AB1333" s="19"/>
      <c r="AC1333" s="19"/>
      <c r="AD1333" s="19"/>
      <c r="AE1333" s="19"/>
      <c r="AF1333" s="19"/>
      <c r="AG1333" s="19"/>
      <c r="AH1333" s="19"/>
      <c r="AI1333" s="19"/>
      <c r="AJ1333" s="19"/>
      <c r="AK1333" s="19"/>
      <c r="AL1333" s="19"/>
    </row>
    <row r="1334">
      <c r="B1334" s="7" t="s">
        <v>541</v>
      </c>
      <c r="C1334" s="19"/>
      <c r="D1334" s="19"/>
      <c r="E1334" s="19"/>
      <c r="F1334" s="19"/>
      <c r="G1334" s="19"/>
      <c r="H1334" s="19"/>
      <c r="I1334" s="19"/>
      <c r="J1334" s="19"/>
      <c r="K1334" s="19"/>
      <c r="L1334" s="19"/>
      <c r="M1334" s="19"/>
      <c r="N1334" s="19"/>
      <c r="O1334" s="19"/>
      <c r="P1334" s="19"/>
      <c r="Q1334" s="19"/>
      <c r="R1334" s="19"/>
      <c r="S1334" s="19"/>
      <c r="T1334" s="19"/>
      <c r="U1334" s="19"/>
      <c r="V1334" s="19"/>
      <c r="W1334" s="19"/>
      <c r="X1334" s="19"/>
      <c r="Y1334" s="19"/>
      <c r="Z1334" s="19"/>
      <c r="AA1334" s="19"/>
      <c r="AB1334" s="19"/>
      <c r="AC1334" s="19"/>
      <c r="AD1334" s="19"/>
      <c r="AE1334" s="19"/>
      <c r="AF1334" s="19"/>
      <c r="AG1334" s="19"/>
      <c r="AH1334" s="19"/>
      <c r="AI1334" s="19"/>
      <c r="AJ1334" s="19"/>
      <c r="AK1334" s="19"/>
      <c r="AL1334" s="19"/>
    </row>
    <row r="1335">
      <c r="B1335" s="26" t="s">
        <v>60</v>
      </c>
      <c r="C1335" s="19"/>
      <c r="D1335" s="19"/>
      <c r="E1335" s="19"/>
      <c r="F1335" s="19"/>
      <c r="G1335" s="19"/>
      <c r="H1335" s="19"/>
      <c r="I1335" s="19"/>
      <c r="J1335" s="19"/>
      <c r="K1335" s="19"/>
      <c r="L1335" s="19"/>
      <c r="M1335" s="19"/>
      <c r="N1335" s="19"/>
      <c r="O1335" s="19"/>
      <c r="P1335" s="19"/>
      <c r="Q1335" s="19"/>
      <c r="R1335" s="19"/>
      <c r="S1335" s="19"/>
      <c r="T1335" s="19"/>
      <c r="U1335" s="19"/>
      <c r="V1335" s="19"/>
      <c r="W1335" s="19"/>
      <c r="X1335" s="19"/>
      <c r="Y1335" s="19"/>
      <c r="Z1335" s="19"/>
      <c r="AA1335" s="19"/>
      <c r="AB1335" s="19"/>
      <c r="AC1335" s="19"/>
      <c r="AD1335" s="19"/>
      <c r="AE1335" s="19"/>
      <c r="AF1335" s="19"/>
      <c r="AG1335" s="19"/>
      <c r="AH1335" s="19"/>
      <c r="AI1335" s="19"/>
      <c r="AJ1335" s="19"/>
      <c r="AK1335" s="19"/>
      <c r="AL1335" s="19"/>
    </row>
    <row r="1336">
      <c r="B1336" t="s">
        <v>530</v>
      </c>
      <c r="C1336" s="19" t="n">
        <v>0.391435613889057</v>
      </c>
      <c r="D1336" s="19" t="n">
        <v>0.348446411773513</v>
      </c>
      <c r="E1336" s="19" t="n">
        <v>0.435241459762777</v>
      </c>
      <c r="F1336" s="19"/>
      <c r="G1336" s="19" t="n">
        <v>0.23725653908257</v>
      </c>
      <c r="H1336" s="19" t="n">
        <v>0.279099659480885</v>
      </c>
      <c r="I1336" s="19" t="n">
        <v>0.204366820604736</v>
      </c>
      <c r="J1336" s="19" t="n">
        <v>0.321576959737929</v>
      </c>
      <c r="K1336" s="19" t="n">
        <v>0.552649207642401</v>
      </c>
      <c r="L1336" s="19" t="n">
        <v>0.591353275574931</v>
      </c>
      <c r="M1336" s="19"/>
      <c r="N1336" s="19" t="n">
        <v>0.544112331130026</v>
      </c>
      <c r="O1336" s="19" t="n">
        <v>0.41156338005184</v>
      </c>
      <c r="P1336" s="19" t="n">
        <v>0.488720387529609</v>
      </c>
      <c r="Q1336" s="19" t="n">
        <v>0.33367750864235</v>
      </c>
      <c r="R1336" s="19" t="n">
        <v>0.188908787235177</v>
      </c>
      <c r="S1336" s="19"/>
      <c r="T1336" s="19" t="n">
        <v>0.577216870387051</v>
      </c>
      <c r="U1336" s="19" t="n">
        <v>0.451784649805787</v>
      </c>
      <c r="V1336" s="19" t="n">
        <v>0.384578641501949</v>
      </c>
      <c r="W1336" s="19" t="n">
        <v>0.146034116176003</v>
      </c>
      <c r="X1336" s="19"/>
      <c r="Y1336" s="19" t="n">
        <v>0.189428323984306</v>
      </c>
      <c r="Z1336" s="19" t="n">
        <v>0.401844584538171</v>
      </c>
      <c r="AA1336" s="19" t="n">
        <v>0.615652983564154</v>
      </c>
      <c r="AB1336" s="19" t="n">
        <v>0.60603982423368</v>
      </c>
      <c r="AC1336" s="19" t="n">
        <v>0.266716053067177</v>
      </c>
      <c r="AD1336" s="19" t="n">
        <v>0.711516261318282</v>
      </c>
      <c r="AE1336" s="19"/>
      <c r="AF1336" s="19" t="n">
        <v>0.405896915803209</v>
      </c>
      <c r="AG1336" s="19"/>
      <c r="AH1336" s="19" t="n">
        <v>0.381952469384787</v>
      </c>
      <c r="AI1336" s="19"/>
      <c r="AJ1336" s="19" t="n">
        <v>0.532236268591411</v>
      </c>
      <c r="AK1336" s="19" t="n">
        <v>0.326105516365543</v>
      </c>
      <c r="AL1336" s="19" t="n">
        <v>0.32892300325228</v>
      </c>
    </row>
    <row r="1337">
      <c r="B1337" t="s">
        <v>531</v>
      </c>
      <c r="C1337" s="19" t="n">
        <v>0.116608075089032</v>
      </c>
      <c r="D1337" s="19" t="n">
        <v>0.14540612780768</v>
      </c>
      <c r="E1337" s="19" t="n">
        <v>0.088003037903757</v>
      </c>
      <c r="F1337" s="19"/>
      <c r="G1337" s="19" t="n">
        <v>0.146974923396256</v>
      </c>
      <c r="H1337" s="19" t="n">
        <v>0.182770886350021</v>
      </c>
      <c r="I1337" s="19" t="n">
        <v>0.131679577483294</v>
      </c>
      <c r="J1337" s="19" t="n">
        <v>0.0817048186598323</v>
      </c>
      <c r="K1337" s="19" t="n">
        <v>0.107056767911104</v>
      </c>
      <c r="L1337" s="19" t="n">
        <v>0.0801343467891768</v>
      </c>
      <c r="M1337" s="19"/>
      <c r="N1337" s="19" t="n">
        <v>0.20217538721127</v>
      </c>
      <c r="O1337" s="19" t="n">
        <v>0.0803318389220814</v>
      </c>
      <c r="P1337" s="19" t="n">
        <v>0.111006814570463</v>
      </c>
      <c r="Q1337" s="19" t="n">
        <v>0.116602412023515</v>
      </c>
      <c r="R1337" s="19" t="n">
        <v>0.145133935427058</v>
      </c>
      <c r="S1337" s="19"/>
      <c r="T1337" s="19" t="n">
        <v>0.089782980903077</v>
      </c>
      <c r="U1337" s="19" t="n">
        <v>0.146144583950297</v>
      </c>
      <c r="V1337" s="19" t="n">
        <v>0.0970235515798488</v>
      </c>
      <c r="W1337" s="19" t="n">
        <v>0.14824523099462</v>
      </c>
      <c r="X1337" s="19"/>
      <c r="Y1337" s="19" t="n">
        <v>0.144011859393888</v>
      </c>
      <c r="Z1337" s="19" t="n">
        <v>0.0615590672111163</v>
      </c>
      <c r="AA1337" s="19" t="n">
        <v>0.0913255911422056</v>
      </c>
      <c r="AB1337" s="19" t="n">
        <v>0.0923125483059903</v>
      </c>
      <c r="AC1337" s="19" t="n">
        <v>0.158935900409698</v>
      </c>
      <c r="AD1337" s="19" t="n">
        <v>0.0866275146136447</v>
      </c>
      <c r="AE1337" s="19"/>
      <c r="AF1337" s="19" t="n">
        <v>0.105972702100494</v>
      </c>
      <c r="AG1337" s="19"/>
      <c r="AH1337" s="19" t="n">
        <v>0.119977850876908</v>
      </c>
      <c r="AI1337" s="19"/>
      <c r="AJ1337" s="19" t="n">
        <v>0.0934309034602797</v>
      </c>
      <c r="AK1337" s="19" t="n">
        <v>0.119368162527688</v>
      </c>
      <c r="AL1337" s="19" t="n">
        <v>0.172094482162517</v>
      </c>
    </row>
    <row r="1338">
      <c r="B1338" t="s">
        <v>532</v>
      </c>
      <c r="C1338" s="19" t="n">
        <v>0.158168848004998</v>
      </c>
      <c r="D1338" s="19" t="n">
        <v>0.16462253351557</v>
      </c>
      <c r="E1338" s="19" t="n">
        <v>0.152016364962134</v>
      </c>
      <c r="F1338" s="19"/>
      <c r="G1338" s="19" t="n">
        <v>0.17929747155174</v>
      </c>
      <c r="H1338" s="19" t="n">
        <v>0.186071736182838</v>
      </c>
      <c r="I1338" s="19" t="n">
        <v>0.212755042441634</v>
      </c>
      <c r="J1338" s="19" t="n">
        <v>0.169474627718809</v>
      </c>
      <c r="K1338" s="19" t="n">
        <v>0.150801608150413</v>
      </c>
      <c r="L1338" s="19" t="n">
        <v>0.0917525142120983</v>
      </c>
      <c r="M1338" s="19"/>
      <c r="N1338" s="19" t="n">
        <v>0.102468619858865</v>
      </c>
      <c r="O1338" s="19" t="n">
        <v>0.143357291807466</v>
      </c>
      <c r="P1338" s="19" t="n">
        <v>0.162007957605784</v>
      </c>
      <c r="Q1338" s="19" t="n">
        <v>0.186687364875936</v>
      </c>
      <c r="R1338" s="19" t="n">
        <v>0.176111856375921</v>
      </c>
      <c r="S1338" s="19"/>
      <c r="T1338" s="19" t="n">
        <v>0.124241018855977</v>
      </c>
      <c r="U1338" s="19" t="n">
        <v>0.158284532298178</v>
      </c>
      <c r="V1338" s="19" t="n">
        <v>0.190836450097061</v>
      </c>
      <c r="W1338" s="19" t="n">
        <v>0.190863776042983</v>
      </c>
      <c r="X1338" s="19"/>
      <c r="Y1338" s="19" t="n">
        <v>0.193508797112748</v>
      </c>
      <c r="Z1338" s="19" t="n">
        <v>0.29119780184299</v>
      </c>
      <c r="AA1338" s="19" t="n">
        <v>0.0894230634409435</v>
      </c>
      <c r="AB1338" s="19" t="n">
        <v>0.171534220157237</v>
      </c>
      <c r="AC1338" s="19" t="n">
        <v>0.0643282246757561</v>
      </c>
      <c r="AD1338" s="19" t="n">
        <v>0.0723807277231244</v>
      </c>
      <c r="AE1338" s="19"/>
      <c r="AF1338" s="19" t="n">
        <v>0.160870302782532</v>
      </c>
      <c r="AG1338" s="19"/>
      <c r="AH1338" s="19" t="n">
        <v>0.163954256563217</v>
      </c>
      <c r="AI1338" s="19"/>
      <c r="AJ1338" s="19" t="n">
        <v>0.108666434212726</v>
      </c>
      <c r="AK1338" s="19" t="n">
        <v>0.190340144441813</v>
      </c>
      <c r="AL1338" s="19" t="n">
        <v>0.128116421994308</v>
      </c>
    </row>
    <row r="1339">
      <c r="B1339" t="s">
        <v>533</v>
      </c>
      <c r="C1339" s="19" t="n">
        <v>0.102956844544765</v>
      </c>
      <c r="D1339" s="19" t="n">
        <v>0.107194969405965</v>
      </c>
      <c r="E1339" s="19" t="n">
        <v>0.098914736425161</v>
      </c>
      <c r="F1339" s="19"/>
      <c r="G1339" s="19" t="n">
        <v>0.170861409376804</v>
      </c>
      <c r="H1339" s="19" t="n">
        <v>0.124152658414531</v>
      </c>
      <c r="I1339" s="19" t="n">
        <v>0.120907211940107</v>
      </c>
      <c r="J1339" s="19" t="n">
        <v>0.11553707839996</v>
      </c>
      <c r="K1339" s="19" t="n">
        <v>0.0584295018156067</v>
      </c>
      <c r="L1339" s="19" t="n">
        <v>0.0710532076089295</v>
      </c>
      <c r="M1339" s="19"/>
      <c r="N1339" s="19" t="n">
        <v>0.026431441048403</v>
      </c>
      <c r="O1339" s="19" t="n">
        <v>0.0930271113600786</v>
      </c>
      <c r="P1339" s="19" t="n">
        <v>0.0721191414290509</v>
      </c>
      <c r="Q1339" s="19" t="n">
        <v>0.152853779464006</v>
      </c>
      <c r="R1339" s="19" t="n">
        <v>0.154572644484466</v>
      </c>
      <c r="S1339" s="19"/>
      <c r="T1339" s="19" t="n">
        <v>0.0763610627072329</v>
      </c>
      <c r="U1339" s="19" t="n">
        <v>0.0849663934074605</v>
      </c>
      <c r="V1339" s="19" t="n">
        <v>0.140752312859012</v>
      </c>
      <c r="W1339" s="19" t="n">
        <v>0.150229371766222</v>
      </c>
      <c r="X1339" s="19"/>
      <c r="Y1339" s="19" t="n">
        <v>0.152135540550416</v>
      </c>
      <c r="Z1339" s="19" t="n">
        <v>0.0816675865123676</v>
      </c>
      <c r="AA1339" s="19" t="n">
        <v>0.0634617086473049</v>
      </c>
      <c r="AB1339" s="19" t="n">
        <v>0.0287908511472818</v>
      </c>
      <c r="AC1339" s="19" t="n">
        <v>0.124888230761389</v>
      </c>
      <c r="AD1339" s="19" t="n">
        <v>0.00905937159772617</v>
      </c>
      <c r="AE1339" s="19"/>
      <c r="AF1339" s="19" t="n">
        <v>0.0975281633909817</v>
      </c>
      <c r="AG1339" s="19"/>
      <c r="AH1339" s="19" t="n">
        <v>0.104202967149311</v>
      </c>
      <c r="AI1339" s="19"/>
      <c r="AJ1339" s="19" t="n">
        <v>0.0875559865406677</v>
      </c>
      <c r="AK1339" s="19" t="n">
        <v>0.105841175136193</v>
      </c>
      <c r="AL1339" s="19" t="n">
        <v>0.133888453348102</v>
      </c>
    </row>
    <row r="1340">
      <c r="B1340" t="s">
        <v>534</v>
      </c>
      <c r="C1340" s="19" t="n">
        <v>0.0814160786215029</v>
      </c>
      <c r="D1340" s="19" t="n">
        <v>0.0953090187092192</v>
      </c>
      <c r="E1340" s="19" t="n">
        <v>0.0657118071826276</v>
      </c>
      <c r="F1340" s="19"/>
      <c r="G1340" s="19" t="n">
        <v>0.0852769030352757</v>
      </c>
      <c r="H1340" s="19" t="n">
        <v>0.0627242314075965</v>
      </c>
      <c r="I1340" s="19" t="n">
        <v>0.157525081181225</v>
      </c>
      <c r="J1340" s="19" t="n">
        <v>0.104061951687168</v>
      </c>
      <c r="K1340" s="19" t="n">
        <v>0.041954589819205</v>
      </c>
      <c r="L1340" s="19" t="n">
        <v>0.0530248100771348</v>
      </c>
      <c r="M1340" s="19"/>
      <c r="N1340" s="19" t="n">
        <v>0.0839427280607981</v>
      </c>
      <c r="O1340" s="19" t="n">
        <v>0.072030048720327</v>
      </c>
      <c r="P1340" s="19" t="n">
        <v>0.0488761725464237</v>
      </c>
      <c r="Q1340" s="19" t="n">
        <v>0.0754409658121234</v>
      </c>
      <c r="R1340" s="19" t="n">
        <v>0.153154191629434</v>
      </c>
      <c r="S1340" s="19"/>
      <c r="T1340" s="19" t="n">
        <v>0.0317632703239095</v>
      </c>
      <c r="U1340" s="19" t="n">
        <v>0.0541403021718565</v>
      </c>
      <c r="V1340" s="19" t="n">
        <v>0.0699635100808846</v>
      </c>
      <c r="W1340" s="19" t="n">
        <v>0.143202714210043</v>
      </c>
      <c r="X1340" s="19"/>
      <c r="Y1340" s="19" t="n">
        <v>0.117435258677489</v>
      </c>
      <c r="Z1340" s="19" t="n">
        <v>0.0669847984061147</v>
      </c>
      <c r="AA1340" s="19" t="n">
        <v>0.0450829853874488</v>
      </c>
      <c r="AB1340" s="19" t="n">
        <v>0.030715827211035</v>
      </c>
      <c r="AC1340" s="19" t="n">
        <v>0.13279135220983</v>
      </c>
      <c r="AD1340" s="19" t="n">
        <v>0.0268399728951302</v>
      </c>
      <c r="AE1340" s="19"/>
      <c r="AF1340" s="19" t="n">
        <v>0.0770158892466408</v>
      </c>
      <c r="AG1340" s="19"/>
      <c r="AH1340" s="19" t="n">
        <v>0.0840400834226072</v>
      </c>
      <c r="AI1340" s="19"/>
      <c r="AJ1340" s="19" t="n">
        <v>0.0496677020127593</v>
      </c>
      <c r="AK1340" s="19" t="n">
        <v>0.0968588103275884</v>
      </c>
      <c r="AL1340" s="19" t="n">
        <v>0.0914872891504542</v>
      </c>
    </row>
    <row r="1341">
      <c r="B1341" t="s">
        <v>535</v>
      </c>
      <c r="C1341" s="19" t="n">
        <v>0.0482151436471203</v>
      </c>
      <c r="D1341" s="19" t="n">
        <v>0.0575806017015179</v>
      </c>
      <c r="E1341" s="19" t="n">
        <v>0.038932564611517</v>
      </c>
      <c r="F1341" s="19"/>
      <c r="G1341" s="19" t="n">
        <v>0.0855807673659164</v>
      </c>
      <c r="H1341" s="19" t="n">
        <v>0.0751213470567194</v>
      </c>
      <c r="I1341" s="19" t="n">
        <v>0.0637224155393657</v>
      </c>
      <c r="J1341" s="19" t="n">
        <v>0.0675698469039914</v>
      </c>
      <c r="K1341" s="19" t="n">
        <v>0.023807860831314</v>
      </c>
      <c r="L1341" s="19" t="n">
        <v>0.00828400409213465</v>
      </c>
      <c r="M1341" s="19"/>
      <c r="N1341" s="19" t="n">
        <v>0.0203166098032171</v>
      </c>
      <c r="O1341" s="19" t="n">
        <v>0.0655321803446923</v>
      </c>
      <c r="P1341" s="19" t="n">
        <v>0.022008582796343</v>
      </c>
      <c r="Q1341" s="19" t="n">
        <v>0.046824725485847</v>
      </c>
      <c r="R1341" s="19" t="n">
        <v>0.0744313019687022</v>
      </c>
      <c r="S1341" s="19"/>
      <c r="T1341" s="19" t="n">
        <v>0.0321077410746628</v>
      </c>
      <c r="U1341" s="19" t="n">
        <v>0.0313702060648592</v>
      </c>
      <c r="V1341" s="19" t="n">
        <v>0.0602709378361822</v>
      </c>
      <c r="W1341" s="19" t="n">
        <v>0.0934738403168607</v>
      </c>
      <c r="X1341" s="19"/>
      <c r="Y1341" s="19" t="n">
        <v>0.0862207716896219</v>
      </c>
      <c r="Z1341" s="19" t="n">
        <v>0.0142525204068931</v>
      </c>
      <c r="AA1341" s="19" t="n">
        <v>0.0070387169165161</v>
      </c>
      <c r="AB1341" s="19" t="n">
        <v>0.0202502488218052</v>
      </c>
      <c r="AC1341" s="19" t="n">
        <v>0.0825436524412971</v>
      </c>
      <c r="AD1341" s="19" t="n">
        <v>0</v>
      </c>
      <c r="AE1341" s="19"/>
      <c r="AF1341" s="19" t="n">
        <v>0.0497431182365879</v>
      </c>
      <c r="AG1341" s="19"/>
      <c r="AH1341" s="19" t="n">
        <v>0.0496698396124627</v>
      </c>
      <c r="AI1341" s="19"/>
      <c r="AJ1341" s="19" t="n">
        <v>0.0469563817533213</v>
      </c>
      <c r="AK1341" s="19" t="n">
        <v>0.0496648009906522</v>
      </c>
      <c r="AL1341" s="19" t="n">
        <v>0.043880014090631</v>
      </c>
    </row>
    <row r="1342">
      <c r="B1342" t="s">
        <v>536</v>
      </c>
      <c r="C1342" s="19" t="n">
        <v>0.0470069982430645</v>
      </c>
      <c r="D1342" s="19" t="n">
        <v>0.0479738961297292</v>
      </c>
      <c r="E1342" s="19" t="n">
        <v>0.0461307652466121</v>
      </c>
      <c r="F1342" s="19"/>
      <c r="G1342" s="19" t="n">
        <v>0.0289720588796091</v>
      </c>
      <c r="H1342" s="19" t="n">
        <v>0.0700282938513309</v>
      </c>
      <c r="I1342" s="19" t="n">
        <v>0.0707563184200798</v>
      </c>
      <c r="J1342" s="19" t="n">
        <v>0.09260553104804</v>
      </c>
      <c r="K1342" s="19" t="n">
        <v>0.0129708777197815</v>
      </c>
      <c r="L1342" s="19" t="n">
        <v>0.0157362605792798</v>
      </c>
      <c r="M1342" s="19"/>
      <c r="N1342" s="19" t="n">
        <v>0.00953401592789443</v>
      </c>
      <c r="O1342" s="19" t="n">
        <v>0.0582567680039576</v>
      </c>
      <c r="P1342" s="19" t="n">
        <v>0.0239593143570237</v>
      </c>
      <c r="Q1342" s="19" t="n">
        <v>0.0435883266719217</v>
      </c>
      <c r="R1342" s="19" t="n">
        <v>0.0857149091142079</v>
      </c>
      <c r="S1342" s="19"/>
      <c r="T1342" s="19" t="n">
        <v>0.0154712223007</v>
      </c>
      <c r="U1342" s="19" t="n">
        <v>0.0227512608143899</v>
      </c>
      <c r="V1342" s="19" t="n">
        <v>0.0183128130026077</v>
      </c>
      <c r="W1342" s="19" t="n">
        <v>0.105860173186249</v>
      </c>
      <c r="X1342" s="19"/>
      <c r="Y1342" s="19" t="n">
        <v>0.0859086535228862</v>
      </c>
      <c r="Z1342" s="19" t="n">
        <v>0.0389400444093751</v>
      </c>
      <c r="AA1342" s="19" t="n">
        <v>0.0094076181630517</v>
      </c>
      <c r="AB1342" s="19" t="n">
        <v>0.00400376730680927</v>
      </c>
      <c r="AC1342" s="19" t="n">
        <v>0.0519182435902516</v>
      </c>
      <c r="AD1342" s="19" t="n">
        <v>0</v>
      </c>
      <c r="AE1342" s="19"/>
      <c r="AF1342" s="19" t="n">
        <v>0.0461737495786817</v>
      </c>
      <c r="AG1342" s="19"/>
      <c r="AH1342" s="19" t="n">
        <v>0.0496212287688745</v>
      </c>
      <c r="AI1342" s="19"/>
      <c r="AJ1342" s="19" t="n">
        <v>0.0246697817476427</v>
      </c>
      <c r="AK1342" s="19" t="n">
        <v>0.0600244828701857</v>
      </c>
      <c r="AL1342" s="19" t="n">
        <v>0.0419232588324137</v>
      </c>
    </row>
    <row r="1343">
      <c r="B1343" t="s">
        <v>537</v>
      </c>
      <c r="C1343" s="19" t="n">
        <v>0.0541923979604601</v>
      </c>
      <c r="D1343" s="19" t="n">
        <v>0.0334664409568058</v>
      </c>
      <c r="E1343" s="19" t="n">
        <v>0.0750492639054142</v>
      </c>
      <c r="F1343" s="19"/>
      <c r="G1343" s="19" t="n">
        <v>0.0657799273118279</v>
      </c>
      <c r="H1343" s="19" t="n">
        <v>0.0200311872560776</v>
      </c>
      <c r="I1343" s="19" t="n">
        <v>0.0382875323895582</v>
      </c>
      <c r="J1343" s="19" t="n">
        <v>0.0474691858442704</v>
      </c>
      <c r="K1343" s="19" t="n">
        <v>0.0523295861101754</v>
      </c>
      <c r="L1343" s="19" t="n">
        <v>0.0886615810663156</v>
      </c>
      <c r="M1343" s="19"/>
      <c r="N1343" s="19" t="n">
        <v>0.0110188669595263</v>
      </c>
      <c r="O1343" s="19" t="n">
        <v>0.0759013807895565</v>
      </c>
      <c r="P1343" s="19" t="n">
        <v>0.071301629165303</v>
      </c>
      <c r="Q1343" s="19" t="n">
        <v>0.0443249170243008</v>
      </c>
      <c r="R1343" s="19" t="n">
        <v>0.0219723737650333</v>
      </c>
      <c r="S1343" s="19"/>
      <c r="T1343" s="19" t="n">
        <v>0.0530558334473903</v>
      </c>
      <c r="U1343" s="19" t="n">
        <v>0.0505580714871717</v>
      </c>
      <c r="V1343" s="19" t="n">
        <v>0.0382617830424547</v>
      </c>
      <c r="W1343" s="19" t="n">
        <v>0.0220907773070197</v>
      </c>
      <c r="X1343" s="19"/>
      <c r="Y1343" s="19" t="n">
        <v>0.0313507950686445</v>
      </c>
      <c r="Z1343" s="19" t="n">
        <v>0.0435535966729727</v>
      </c>
      <c r="AA1343" s="19" t="n">
        <v>0.0786073327383755</v>
      </c>
      <c r="AB1343" s="19" t="n">
        <v>0.0463527128161615</v>
      </c>
      <c r="AC1343" s="19" t="n">
        <v>0.117878342844601</v>
      </c>
      <c r="AD1343" s="19" t="n">
        <v>0.0935761518520931</v>
      </c>
      <c r="AE1343" s="19"/>
      <c r="AF1343" s="19" t="n">
        <v>0.0567991588608732</v>
      </c>
      <c r="AG1343" s="19"/>
      <c r="AH1343" s="19" t="n">
        <v>0.0465813042218321</v>
      </c>
      <c r="AI1343" s="19"/>
      <c r="AJ1343" s="19" t="n">
        <v>0.0568165416811928</v>
      </c>
      <c r="AK1343" s="19" t="n">
        <v>0.051796907340337</v>
      </c>
      <c r="AL1343" s="19" t="n">
        <v>0.0596870771692937</v>
      </c>
    </row>
    <row r="1344">
      <c r="C1344" s="19"/>
      <c r="D1344" s="19"/>
      <c r="E1344" s="19"/>
      <c r="F1344" s="19"/>
      <c r="G1344" s="19"/>
      <c r="H1344" s="19"/>
      <c r="I1344" s="19"/>
      <c r="J1344" s="19"/>
      <c r="K1344" s="19"/>
      <c r="L1344" s="19"/>
      <c r="M1344" s="19"/>
      <c r="N1344" s="19"/>
      <c r="O1344" s="19"/>
      <c r="P1344" s="19"/>
      <c r="Q1344" s="19"/>
      <c r="R1344" s="19"/>
      <c r="S1344" s="19"/>
      <c r="T1344" s="19"/>
      <c r="U1344" s="19"/>
      <c r="V1344" s="19"/>
      <c r="W1344" s="19"/>
      <c r="X1344" s="19"/>
      <c r="Y1344" s="19"/>
      <c r="Z1344" s="19"/>
      <c r="AA1344" s="19"/>
      <c r="AB1344" s="19"/>
      <c r="AC1344" s="19"/>
      <c r="AD1344" s="19"/>
      <c r="AE1344" s="19"/>
      <c r="AF1344" s="19"/>
      <c r="AG1344" s="19"/>
      <c r="AH1344" s="19"/>
      <c r="AI1344" s="19"/>
      <c r="AJ1344" s="19"/>
      <c r="AK1344" s="19"/>
      <c r="AL1344" s="19"/>
    </row>
    <row r="1345">
      <c r="B1345" s="7" t="s">
        <v>542</v>
      </c>
      <c r="C1345" s="19"/>
      <c r="D1345" s="19"/>
      <c r="E1345" s="19"/>
      <c r="F1345" s="19"/>
      <c r="G1345" s="19"/>
      <c r="H1345" s="19"/>
      <c r="I1345" s="19"/>
      <c r="J1345" s="19"/>
      <c r="K1345" s="19"/>
      <c r="L1345" s="19"/>
      <c r="M1345" s="19"/>
      <c r="N1345" s="19"/>
      <c r="O1345" s="19"/>
      <c r="P1345" s="19"/>
      <c r="Q1345" s="19"/>
      <c r="R1345" s="19"/>
      <c r="S1345" s="19"/>
      <c r="T1345" s="19"/>
      <c r="U1345" s="19"/>
      <c r="V1345" s="19"/>
      <c r="W1345" s="19"/>
      <c r="X1345" s="19"/>
      <c r="Y1345" s="19"/>
      <c r="Z1345" s="19"/>
      <c r="AA1345" s="19"/>
      <c r="AB1345" s="19"/>
      <c r="AC1345" s="19"/>
      <c r="AD1345" s="19"/>
      <c r="AE1345" s="19"/>
      <c r="AF1345" s="19"/>
      <c r="AG1345" s="19"/>
      <c r="AH1345" s="19"/>
      <c r="AI1345" s="19"/>
      <c r="AJ1345" s="19"/>
      <c r="AK1345" s="19"/>
      <c r="AL1345" s="19"/>
    </row>
    <row r="1346">
      <c r="B1346" s="26" t="s">
        <v>60</v>
      </c>
      <c r="C1346" s="19"/>
      <c r="D1346" s="19"/>
      <c r="E1346" s="19"/>
      <c r="F1346" s="19"/>
      <c r="G1346" s="19"/>
      <c r="H1346" s="19"/>
      <c r="I1346" s="19"/>
      <c r="J1346" s="19"/>
      <c r="K1346" s="19"/>
      <c r="L1346" s="19"/>
      <c r="M1346" s="19"/>
      <c r="N1346" s="19"/>
      <c r="O1346" s="19"/>
      <c r="P1346" s="19"/>
      <c r="Q1346" s="19"/>
      <c r="R1346" s="19"/>
      <c r="S1346" s="19"/>
      <c r="T1346" s="19"/>
      <c r="U1346" s="19"/>
      <c r="V1346" s="19"/>
      <c r="W1346" s="19"/>
      <c r="X1346" s="19"/>
      <c r="Y1346" s="19"/>
      <c r="Z1346" s="19"/>
      <c r="AA1346" s="19"/>
      <c r="AB1346" s="19"/>
      <c r="AC1346" s="19"/>
      <c r="AD1346" s="19"/>
      <c r="AE1346" s="19"/>
      <c r="AF1346" s="19"/>
      <c r="AG1346" s="19"/>
      <c r="AH1346" s="19"/>
      <c r="AI1346" s="19"/>
      <c r="AJ1346" s="19"/>
      <c r="AK1346" s="19"/>
      <c r="AL1346" s="19"/>
    </row>
    <row r="1347">
      <c r="B1347" t="s">
        <v>530</v>
      </c>
      <c r="C1347" s="19" t="n">
        <v>0.552288169462901</v>
      </c>
      <c r="D1347" s="19" t="n">
        <v>0.521208231021507</v>
      </c>
      <c r="E1347" s="19" t="n">
        <v>0.584484606269054</v>
      </c>
      <c r="F1347" s="19"/>
      <c r="G1347" s="19" t="n">
        <v>0.344403541553766</v>
      </c>
      <c r="H1347" s="19" t="n">
        <v>0.382211434959624</v>
      </c>
      <c r="I1347" s="19" t="n">
        <v>0.354183201380816</v>
      </c>
      <c r="J1347" s="19" t="n">
        <v>0.553332013902656</v>
      </c>
      <c r="K1347" s="19" t="n">
        <v>0.728137277729081</v>
      </c>
      <c r="L1347" s="19" t="n">
        <v>0.762147852262719</v>
      </c>
      <c r="M1347" s="19"/>
      <c r="N1347" s="19" t="n">
        <v>0.663930612812295</v>
      </c>
      <c r="O1347" s="19" t="n">
        <v>0.563948363717137</v>
      </c>
      <c r="P1347" s="19" t="n">
        <v>0.658004492286497</v>
      </c>
      <c r="Q1347" s="19" t="n">
        <v>0.543109464321929</v>
      </c>
      <c r="R1347" s="19" t="n">
        <v>0.321396153958508</v>
      </c>
      <c r="S1347" s="19"/>
      <c r="T1347" s="19" t="n">
        <v>0.806208100596349</v>
      </c>
      <c r="U1347" s="19" t="n">
        <v>0.642519178222664</v>
      </c>
      <c r="V1347" s="19" t="n">
        <v>0.535103256160154</v>
      </c>
      <c r="W1347" s="19" t="n">
        <v>0.243086478578713</v>
      </c>
      <c r="X1347" s="19"/>
      <c r="Y1347" s="19" t="n">
        <v>0.335422273590846</v>
      </c>
      <c r="Z1347" s="19" t="n">
        <v>0.618273066548255</v>
      </c>
      <c r="AA1347" s="19" t="n">
        <v>0.778374581142042</v>
      </c>
      <c r="AB1347" s="19" t="n">
        <v>0.769726694859454</v>
      </c>
      <c r="AC1347" s="19" t="n">
        <v>0.464834033011052</v>
      </c>
      <c r="AD1347" s="19" t="n">
        <v>0.811915565081085</v>
      </c>
      <c r="AE1347" s="19"/>
      <c r="AF1347" s="19" t="n">
        <v>0.554139831476905</v>
      </c>
      <c r="AG1347" s="19"/>
      <c r="AH1347" s="19" t="n">
        <v>0.550704427663093</v>
      </c>
      <c r="AI1347" s="19"/>
      <c r="AJ1347" s="19" t="n">
        <v>0.703865957247451</v>
      </c>
      <c r="AK1347" s="19" t="n">
        <v>0.475671248560018</v>
      </c>
      <c r="AL1347" s="19" t="n">
        <v>0.520532738574664</v>
      </c>
    </row>
    <row r="1348">
      <c r="B1348" t="s">
        <v>531</v>
      </c>
      <c r="C1348" s="19" t="n">
        <v>0.0927821349313931</v>
      </c>
      <c r="D1348" s="19" t="n">
        <v>0.119430687455865</v>
      </c>
      <c r="E1348" s="19" t="n">
        <v>0.0662826482917773</v>
      </c>
      <c r="F1348" s="19"/>
      <c r="G1348" s="19" t="n">
        <v>0.193605060292124</v>
      </c>
      <c r="H1348" s="19" t="n">
        <v>0.14825223184424</v>
      </c>
      <c r="I1348" s="19" t="n">
        <v>0.121831200599545</v>
      </c>
      <c r="J1348" s="19" t="n">
        <v>0.0487359383986457</v>
      </c>
      <c r="K1348" s="19" t="n">
        <v>0.0498871820705829</v>
      </c>
      <c r="L1348" s="19" t="n">
        <v>0.0542297043752582</v>
      </c>
      <c r="M1348" s="19"/>
      <c r="N1348" s="19" t="n">
        <v>0.0878897749417807</v>
      </c>
      <c r="O1348" s="19" t="n">
        <v>0.048523734651622</v>
      </c>
      <c r="P1348" s="19" t="n">
        <v>0.103193109749013</v>
      </c>
      <c r="Q1348" s="19" t="n">
        <v>0.0902869032734964</v>
      </c>
      <c r="R1348" s="19" t="n">
        <v>0.158180147204174</v>
      </c>
      <c r="S1348" s="19"/>
      <c r="T1348" s="19" t="n">
        <v>0.0381711481685036</v>
      </c>
      <c r="U1348" s="19" t="n">
        <v>0.105303112730067</v>
      </c>
      <c r="V1348" s="19" t="n">
        <v>0.0632225469711698</v>
      </c>
      <c r="W1348" s="19" t="n">
        <v>0.15948499223237</v>
      </c>
      <c r="X1348" s="19"/>
      <c r="Y1348" s="19" t="n">
        <v>0.13928277147152</v>
      </c>
      <c r="Z1348" s="19" t="n">
        <v>0.120282459220221</v>
      </c>
      <c r="AA1348" s="19" t="n">
        <v>0.0505968899257504</v>
      </c>
      <c r="AB1348" s="19" t="n">
        <v>0.0208433529306774</v>
      </c>
      <c r="AC1348" s="19" t="n">
        <v>0.0851827637624987</v>
      </c>
      <c r="AD1348" s="19" t="n">
        <v>0.0294325969039036</v>
      </c>
      <c r="AE1348" s="19"/>
      <c r="AF1348" s="19" t="n">
        <v>0.078077115951393</v>
      </c>
      <c r="AG1348" s="19"/>
      <c r="AH1348" s="19" t="n">
        <v>0.0970862484746551</v>
      </c>
      <c r="AI1348" s="19"/>
      <c r="AJ1348" s="19" t="n">
        <v>0.0307307455824335</v>
      </c>
      <c r="AK1348" s="19" t="n">
        <v>0.122839518494829</v>
      </c>
      <c r="AL1348" s="19" t="n">
        <v>0.113173016345028</v>
      </c>
    </row>
    <row r="1349">
      <c r="B1349" t="s">
        <v>532</v>
      </c>
      <c r="C1349" s="19" t="n">
        <v>0.0959349937558381</v>
      </c>
      <c r="D1349" s="19" t="n">
        <v>0.111352834453221</v>
      </c>
      <c r="E1349" s="19" t="n">
        <v>0.0806859459395293</v>
      </c>
      <c r="F1349" s="19"/>
      <c r="G1349" s="19" t="n">
        <v>0.132018252783455</v>
      </c>
      <c r="H1349" s="19" t="n">
        <v>0.162908236447064</v>
      </c>
      <c r="I1349" s="19" t="n">
        <v>0.192261804695733</v>
      </c>
      <c r="J1349" s="19" t="n">
        <v>0.0496583042042017</v>
      </c>
      <c r="K1349" s="19" t="n">
        <v>0.0517559903158575</v>
      </c>
      <c r="L1349" s="19" t="n">
        <v>0.0335206634951138</v>
      </c>
      <c r="M1349" s="19"/>
      <c r="N1349" s="19" t="n">
        <v>0.0928599485726213</v>
      </c>
      <c r="O1349" s="19" t="n">
        <v>0.0770922224745453</v>
      </c>
      <c r="P1349" s="19" t="n">
        <v>0.0634927891026673</v>
      </c>
      <c r="Q1349" s="19" t="n">
        <v>0.124698246953023</v>
      </c>
      <c r="R1349" s="19" t="n">
        <v>0.150583046333114</v>
      </c>
      <c r="S1349" s="19"/>
      <c r="T1349" s="19" t="n">
        <v>0.0215450375674951</v>
      </c>
      <c r="U1349" s="19" t="n">
        <v>0.0667914195856874</v>
      </c>
      <c r="V1349" s="19" t="n">
        <v>0.146273163161192</v>
      </c>
      <c r="W1349" s="19" t="n">
        <v>0.169285735264385</v>
      </c>
      <c r="X1349" s="19"/>
      <c r="Y1349" s="19" t="n">
        <v>0.152662015297384</v>
      </c>
      <c r="Z1349" s="19" t="n">
        <v>0.0425018549644738</v>
      </c>
      <c r="AA1349" s="19" t="n">
        <v>0.0294855174927202</v>
      </c>
      <c r="AB1349" s="19" t="n">
        <v>0.0718624342947652</v>
      </c>
      <c r="AC1349" s="19" t="n">
        <v>0.157400948462723</v>
      </c>
      <c r="AD1349" s="19" t="n">
        <v>0</v>
      </c>
      <c r="AE1349" s="19"/>
      <c r="AF1349" s="19" t="n">
        <v>0.084685656561539</v>
      </c>
      <c r="AG1349" s="19"/>
      <c r="AH1349" s="19" t="n">
        <v>0.0982528418360441</v>
      </c>
      <c r="AI1349" s="19"/>
      <c r="AJ1349" s="19" t="n">
        <v>0.0894255820025497</v>
      </c>
      <c r="AK1349" s="19" t="n">
        <v>0.102971429317472</v>
      </c>
      <c r="AL1349" s="19" t="n">
        <v>0.0761184383621699</v>
      </c>
    </row>
    <row r="1350">
      <c r="B1350" t="s">
        <v>533</v>
      </c>
      <c r="C1350" s="19" t="n">
        <v>0.0685674708656556</v>
      </c>
      <c r="D1350" s="19" t="n">
        <v>0.068287184387182</v>
      </c>
      <c r="E1350" s="19" t="n">
        <v>0.0689820495167354</v>
      </c>
      <c r="F1350" s="19"/>
      <c r="G1350" s="19" t="n">
        <v>0.102181035472268</v>
      </c>
      <c r="H1350" s="19" t="n">
        <v>0.0940353713518191</v>
      </c>
      <c r="I1350" s="19" t="n">
        <v>0.110123833052156</v>
      </c>
      <c r="J1350" s="19" t="n">
        <v>0.0841924953409221</v>
      </c>
      <c r="K1350" s="19" t="n">
        <v>0.0421523569659135</v>
      </c>
      <c r="L1350" s="19" t="n">
        <v>0.0175539429355714</v>
      </c>
      <c r="M1350" s="19"/>
      <c r="N1350" s="19" t="n">
        <v>0.0313995392045097</v>
      </c>
      <c r="O1350" s="19" t="n">
        <v>0.0731840148194732</v>
      </c>
      <c r="P1350" s="19" t="n">
        <v>0.0385301402554833</v>
      </c>
      <c r="Q1350" s="19" t="n">
        <v>0.094213887102253</v>
      </c>
      <c r="R1350" s="19" t="n">
        <v>0.0992499267942017</v>
      </c>
      <c r="S1350" s="19"/>
      <c r="T1350" s="19" t="n">
        <v>0.0722568073884519</v>
      </c>
      <c r="U1350" s="19" t="n">
        <v>0.0495387495174907</v>
      </c>
      <c r="V1350" s="19" t="n">
        <v>0.117185905079714</v>
      </c>
      <c r="W1350" s="19" t="n">
        <v>0.0831126514653227</v>
      </c>
      <c r="X1350" s="19"/>
      <c r="Y1350" s="19" t="n">
        <v>0.104713800290135</v>
      </c>
      <c r="Z1350" s="19" t="n">
        <v>0.0956098691595961</v>
      </c>
      <c r="AA1350" s="19" t="n">
        <v>0.0193611348214218</v>
      </c>
      <c r="AB1350" s="19" t="n">
        <v>0.047739039469183</v>
      </c>
      <c r="AC1350" s="19" t="n">
        <v>0.0756986431073326</v>
      </c>
      <c r="AD1350" s="19" t="n">
        <v>0</v>
      </c>
      <c r="AE1350" s="19"/>
      <c r="AF1350" s="19" t="n">
        <v>0.0720936939609482</v>
      </c>
      <c r="AG1350" s="19"/>
      <c r="AH1350" s="19" t="n">
        <v>0.0674234791109788</v>
      </c>
      <c r="AI1350" s="19"/>
      <c r="AJ1350" s="19" t="n">
        <v>0.0474335257972311</v>
      </c>
      <c r="AK1350" s="19" t="n">
        <v>0.0731949900287601</v>
      </c>
      <c r="AL1350" s="19" t="n">
        <v>0.107228501720674</v>
      </c>
    </row>
    <row r="1351">
      <c r="B1351" t="s">
        <v>534</v>
      </c>
      <c r="C1351" s="19" t="n">
        <v>0.0441689306292242</v>
      </c>
      <c r="D1351" s="19" t="n">
        <v>0.042954745442912</v>
      </c>
      <c r="E1351" s="19" t="n">
        <v>0.0454708711666855</v>
      </c>
      <c r="F1351" s="19"/>
      <c r="G1351" s="19" t="n">
        <v>0.0178866385289672</v>
      </c>
      <c r="H1351" s="19" t="n">
        <v>0.0800547386215049</v>
      </c>
      <c r="I1351" s="19" t="n">
        <v>0.0542997443717383</v>
      </c>
      <c r="J1351" s="19" t="n">
        <v>0.0811663509899051</v>
      </c>
      <c r="K1351" s="19" t="n">
        <v>0.0363457064486002</v>
      </c>
      <c r="L1351" s="19" t="n">
        <v>0.00466425011426247</v>
      </c>
      <c r="M1351" s="19"/>
      <c r="N1351" s="19" t="n">
        <v>0.0203166098032171</v>
      </c>
      <c r="O1351" s="19" t="n">
        <v>0.0402107406192369</v>
      </c>
      <c r="P1351" s="19" t="n">
        <v>0.0250176123593325</v>
      </c>
      <c r="Q1351" s="19" t="n">
        <v>0.0497835899633117</v>
      </c>
      <c r="R1351" s="19" t="n">
        <v>0.0869009757555194</v>
      </c>
      <c r="S1351" s="19"/>
      <c r="T1351" s="19" t="n">
        <v>0.00876307283181045</v>
      </c>
      <c r="U1351" s="19" t="n">
        <v>0.0122735294095744</v>
      </c>
      <c r="V1351" s="19" t="n">
        <v>0.0472998121809107</v>
      </c>
      <c r="W1351" s="19" t="n">
        <v>0.110616997549346</v>
      </c>
      <c r="X1351" s="19"/>
      <c r="Y1351" s="19" t="n">
        <v>0.0831974818012642</v>
      </c>
      <c r="Z1351" s="19" t="n">
        <v>0.056736872849438</v>
      </c>
      <c r="AA1351" s="19" t="n">
        <v>0.00396309994743877</v>
      </c>
      <c r="AB1351" s="19" t="n">
        <v>0.0133212997795426</v>
      </c>
      <c r="AC1351" s="19" t="n">
        <v>0</v>
      </c>
      <c r="AD1351" s="19" t="n">
        <v>0</v>
      </c>
      <c r="AE1351" s="19"/>
      <c r="AF1351" s="19" t="n">
        <v>0.0472700249163876</v>
      </c>
      <c r="AG1351" s="19"/>
      <c r="AH1351" s="19" t="n">
        <v>0.0459413343985425</v>
      </c>
      <c r="AI1351" s="19"/>
      <c r="AJ1351" s="19" t="n">
        <v>0.0303186915308587</v>
      </c>
      <c r="AK1351" s="19" t="n">
        <v>0.0508195185627475</v>
      </c>
      <c r="AL1351" s="19" t="n">
        <v>0.0490504745471755</v>
      </c>
    </row>
    <row r="1352">
      <c r="B1352" t="s">
        <v>535</v>
      </c>
      <c r="C1352" s="19" t="n">
        <v>0.0355284244209236</v>
      </c>
      <c r="D1352" s="19" t="n">
        <v>0.0434603372740749</v>
      </c>
      <c r="E1352" s="19" t="n">
        <v>0.0257027353720082</v>
      </c>
      <c r="F1352" s="19"/>
      <c r="G1352" s="19" t="n">
        <v>0.059910457803958</v>
      </c>
      <c r="H1352" s="19" t="n">
        <v>0.0760719299246793</v>
      </c>
      <c r="I1352" s="19" t="n">
        <v>0.036278417543839</v>
      </c>
      <c r="J1352" s="19" t="n">
        <v>0.0664092080952312</v>
      </c>
      <c r="K1352" s="19" t="n">
        <v>0.00232579725174228</v>
      </c>
      <c r="L1352" s="19" t="n">
        <v>0</v>
      </c>
      <c r="M1352" s="19"/>
      <c r="N1352" s="19" t="n">
        <v>0.0203166098032171</v>
      </c>
      <c r="O1352" s="19" t="n">
        <v>0.0389499349124257</v>
      </c>
      <c r="P1352" s="19" t="n">
        <v>0.0268218358985694</v>
      </c>
      <c r="Q1352" s="19" t="n">
        <v>0.014869642708356</v>
      </c>
      <c r="R1352" s="19" t="n">
        <v>0.0722388584340261</v>
      </c>
      <c r="S1352" s="19"/>
      <c r="T1352" s="19" t="n">
        <v>0</v>
      </c>
      <c r="U1352" s="19" t="n">
        <v>0.0160557424241883</v>
      </c>
      <c r="V1352" s="19" t="n">
        <v>0.0331564482399552</v>
      </c>
      <c r="W1352" s="19" t="n">
        <v>0.0817242150878824</v>
      </c>
      <c r="X1352" s="19"/>
      <c r="Y1352" s="19" t="n">
        <v>0.0735841105617656</v>
      </c>
      <c r="Z1352" s="19" t="n">
        <v>0.0141324007042593</v>
      </c>
      <c r="AA1352" s="19" t="n">
        <v>0</v>
      </c>
      <c r="AB1352" s="19" t="n">
        <v>0</v>
      </c>
      <c r="AC1352" s="19" t="n">
        <v>0.0313423450117262</v>
      </c>
      <c r="AD1352" s="19" t="n">
        <v>0</v>
      </c>
      <c r="AE1352" s="19"/>
      <c r="AF1352" s="19" t="n">
        <v>0.0392830571743946</v>
      </c>
      <c r="AG1352" s="19"/>
      <c r="AH1352" s="19" t="n">
        <v>0.0375042896139072</v>
      </c>
      <c r="AI1352" s="19"/>
      <c r="AJ1352" s="19" t="n">
        <v>0.00621902507010269</v>
      </c>
      <c r="AK1352" s="19" t="n">
        <v>0.0549297541511005</v>
      </c>
      <c r="AL1352" s="19" t="n">
        <v>0.0157372370321529</v>
      </c>
    </row>
    <row r="1353">
      <c r="B1353" t="s">
        <v>536</v>
      </c>
      <c r="C1353" s="19" t="n">
        <v>0.0367290705600576</v>
      </c>
      <c r="D1353" s="19" t="n">
        <v>0.0392082469164535</v>
      </c>
      <c r="E1353" s="19" t="n">
        <v>0.0343186531625172</v>
      </c>
      <c r="F1353" s="19"/>
      <c r="G1353" s="19" t="n">
        <v>0.0348109011861123</v>
      </c>
      <c r="H1353" s="19" t="n">
        <v>0.0395676996766106</v>
      </c>
      <c r="I1353" s="19" t="n">
        <v>0.0733508467636352</v>
      </c>
      <c r="J1353" s="19" t="n">
        <v>0.06033228679433</v>
      </c>
      <c r="K1353" s="19" t="n">
        <v>0</v>
      </c>
      <c r="L1353" s="19" t="n">
        <v>0.020342876404618</v>
      </c>
      <c r="M1353" s="19"/>
      <c r="N1353" s="19" t="n">
        <v>0.0519514280996151</v>
      </c>
      <c r="O1353" s="19" t="n">
        <v>0.0590233975569666</v>
      </c>
      <c r="P1353" s="19" t="n">
        <v>0</v>
      </c>
      <c r="Q1353" s="19" t="n">
        <v>0.0211352226381532</v>
      </c>
      <c r="R1353" s="19" t="n">
        <v>0.0638254534270318</v>
      </c>
      <c r="S1353" s="19"/>
      <c r="T1353" s="19" t="n">
        <v>0</v>
      </c>
      <c r="U1353" s="19" t="n">
        <v>0.0161331192825358</v>
      </c>
      <c r="V1353" s="19" t="n">
        <v>0.00174207471642119</v>
      </c>
      <c r="W1353" s="19" t="n">
        <v>0.116491202385484</v>
      </c>
      <c r="X1353" s="19"/>
      <c r="Y1353" s="19" t="n">
        <v>0.071917338627959</v>
      </c>
      <c r="Z1353" s="19" t="n">
        <v>0.00369422177277868</v>
      </c>
      <c r="AA1353" s="19" t="n">
        <v>0.0133217476561172</v>
      </c>
      <c r="AB1353" s="19" t="n">
        <v>0.00550989722215054</v>
      </c>
      <c r="AC1353" s="19" t="n">
        <v>0</v>
      </c>
      <c r="AD1353" s="19" t="n">
        <v>0</v>
      </c>
      <c r="AE1353" s="19"/>
      <c r="AF1353" s="19" t="n">
        <v>0.0398610423549966</v>
      </c>
      <c r="AG1353" s="19"/>
      <c r="AH1353" s="19" t="n">
        <v>0.0381065528660153</v>
      </c>
      <c r="AI1353" s="19"/>
      <c r="AJ1353" s="19" t="n">
        <v>0.00634116276688156</v>
      </c>
      <c r="AK1353" s="19" t="n">
        <v>0.0527447512342761</v>
      </c>
      <c r="AL1353" s="19" t="n">
        <v>0.0393879393060449</v>
      </c>
    </row>
    <row r="1354">
      <c r="B1354" t="s">
        <v>537</v>
      </c>
      <c r="C1354" s="19" t="n">
        <v>0.0740008053740072</v>
      </c>
      <c r="D1354" s="19" t="n">
        <v>0.0540977330487845</v>
      </c>
      <c r="E1354" s="19" t="n">
        <v>0.0940724902816929</v>
      </c>
      <c r="F1354" s="19"/>
      <c r="G1354" s="19" t="n">
        <v>0.11518411237935</v>
      </c>
      <c r="H1354" s="19" t="n">
        <v>0.0168983571744577</v>
      </c>
      <c r="I1354" s="19" t="n">
        <v>0.057670951592537</v>
      </c>
      <c r="J1354" s="19" t="n">
        <v>0.0561734022741083</v>
      </c>
      <c r="K1354" s="19" t="n">
        <v>0.0893956892182228</v>
      </c>
      <c r="L1354" s="19" t="n">
        <v>0.107540710412457</v>
      </c>
      <c r="M1354" s="19"/>
      <c r="N1354" s="19" t="n">
        <v>0.0313354767627434</v>
      </c>
      <c r="O1354" s="19" t="n">
        <v>0.0990675912485937</v>
      </c>
      <c r="P1354" s="19" t="n">
        <v>0.0849400203484375</v>
      </c>
      <c r="Q1354" s="19" t="n">
        <v>0.0619030430394774</v>
      </c>
      <c r="R1354" s="19" t="n">
        <v>0.0476254380934247</v>
      </c>
      <c r="S1354" s="19"/>
      <c r="T1354" s="19" t="n">
        <v>0.0530558334473903</v>
      </c>
      <c r="U1354" s="19" t="n">
        <v>0.0913851488277922</v>
      </c>
      <c r="V1354" s="19" t="n">
        <v>0.0560167934904822</v>
      </c>
      <c r="W1354" s="19" t="n">
        <v>0.0361977274364964</v>
      </c>
      <c r="X1354" s="19"/>
      <c r="Y1354" s="19" t="n">
        <v>0.0392202083591269</v>
      </c>
      <c r="Z1354" s="19" t="n">
        <v>0.0487692547809779</v>
      </c>
      <c r="AA1354" s="19" t="n">
        <v>0.10489702901451</v>
      </c>
      <c r="AB1354" s="19" t="n">
        <v>0.070997281444227</v>
      </c>
      <c r="AC1354" s="19" t="n">
        <v>0.185541266644668</v>
      </c>
      <c r="AD1354" s="19" t="n">
        <v>0.158651838015011</v>
      </c>
      <c r="AE1354" s="19"/>
      <c r="AF1354" s="19" t="n">
        <v>0.0845895776034359</v>
      </c>
      <c r="AG1354" s="19"/>
      <c r="AH1354" s="19" t="n">
        <v>0.0649808260367643</v>
      </c>
      <c r="AI1354" s="19"/>
      <c r="AJ1354" s="19" t="n">
        <v>0.085665310002492</v>
      </c>
      <c r="AK1354" s="19" t="n">
        <v>0.0668287896507973</v>
      </c>
      <c r="AL1354" s="19" t="n">
        <v>0.0787716541120914</v>
      </c>
    </row>
    <row r="1355">
      <c r="C1355" s="19"/>
      <c r="D1355" s="19"/>
      <c r="E1355" s="19"/>
      <c r="F1355" s="19"/>
      <c r="G1355" s="19"/>
      <c r="H1355" s="19"/>
      <c r="I1355" s="19"/>
      <c r="J1355" s="19"/>
      <c r="K1355" s="19"/>
      <c r="L1355" s="19"/>
      <c r="M1355" s="19"/>
      <c r="N1355" s="19"/>
      <c r="O1355" s="19"/>
      <c r="P1355" s="19"/>
      <c r="Q1355" s="19"/>
      <c r="R1355" s="19"/>
      <c r="S1355" s="19"/>
      <c r="T1355" s="19"/>
      <c r="U1355" s="19"/>
      <c r="V1355" s="19"/>
      <c r="W1355" s="19"/>
      <c r="X1355" s="19"/>
      <c r="Y1355" s="19"/>
      <c r="Z1355" s="19"/>
      <c r="AA1355" s="19"/>
      <c r="AB1355" s="19"/>
      <c r="AC1355" s="19"/>
      <c r="AD1355" s="19"/>
      <c r="AE1355" s="19"/>
      <c r="AF1355" s="19"/>
      <c r="AG1355" s="19"/>
      <c r="AH1355" s="19"/>
      <c r="AI1355" s="19"/>
      <c r="AJ1355" s="19"/>
      <c r="AK1355" s="19"/>
      <c r="AL1355" s="19"/>
    </row>
    <row r="1356">
      <c r="B1356" s="7" t="s">
        <v>543</v>
      </c>
      <c r="C1356" s="19"/>
      <c r="D1356" s="19"/>
      <c r="E1356" s="19"/>
      <c r="F1356" s="19"/>
      <c r="G1356" s="19"/>
      <c r="H1356" s="19"/>
      <c r="I1356" s="19"/>
      <c r="J1356" s="19"/>
      <c r="K1356" s="19"/>
      <c r="L1356" s="19"/>
      <c r="M1356" s="19"/>
      <c r="N1356" s="19"/>
      <c r="O1356" s="19"/>
      <c r="P1356" s="19"/>
      <c r="Q1356" s="19"/>
      <c r="R1356" s="19"/>
      <c r="S1356" s="19"/>
      <c r="T1356" s="19"/>
      <c r="U1356" s="19"/>
      <c r="V1356" s="19"/>
      <c r="W1356" s="19"/>
      <c r="X1356" s="19"/>
      <c r="Y1356" s="19"/>
      <c r="Z1356" s="19"/>
      <c r="AA1356" s="19"/>
      <c r="AB1356" s="19"/>
      <c r="AC1356" s="19"/>
      <c r="AD1356" s="19"/>
      <c r="AE1356" s="19"/>
      <c r="AF1356" s="19"/>
      <c r="AG1356" s="19"/>
      <c r="AH1356" s="19"/>
      <c r="AI1356" s="19"/>
      <c r="AJ1356" s="19"/>
      <c r="AK1356" s="19"/>
      <c r="AL1356" s="19"/>
    </row>
    <row r="1357">
      <c r="B1357" s="26" t="s">
        <v>60</v>
      </c>
      <c r="C1357" s="19"/>
      <c r="D1357" s="19"/>
      <c r="E1357" s="19"/>
      <c r="F1357" s="19"/>
      <c r="G1357" s="19"/>
      <c r="H1357" s="19"/>
      <c r="I1357" s="19"/>
      <c r="J1357" s="19"/>
      <c r="K1357" s="19"/>
      <c r="L1357" s="19"/>
      <c r="M1357" s="19"/>
      <c r="N1357" s="19"/>
      <c r="O1357" s="19"/>
      <c r="P1357" s="19"/>
      <c r="Q1357" s="19"/>
      <c r="R1357" s="19"/>
      <c r="S1357" s="19"/>
      <c r="T1357" s="19"/>
      <c r="U1357" s="19"/>
      <c r="V1357" s="19"/>
      <c r="W1357" s="19"/>
      <c r="X1357" s="19"/>
      <c r="Y1357" s="19"/>
      <c r="Z1357" s="19"/>
      <c r="AA1357" s="19"/>
      <c r="AB1357" s="19"/>
      <c r="AC1357" s="19"/>
      <c r="AD1357" s="19"/>
      <c r="AE1357" s="19"/>
      <c r="AF1357" s="19"/>
      <c r="AG1357" s="19"/>
      <c r="AH1357" s="19"/>
      <c r="AI1357" s="19"/>
      <c r="AJ1357" s="19"/>
      <c r="AK1357" s="19"/>
      <c r="AL1357" s="19"/>
    </row>
    <row r="1358">
      <c r="B1358" t="s">
        <v>530</v>
      </c>
      <c r="C1358" s="19" t="n">
        <v>0.594979130649596</v>
      </c>
      <c r="D1358" s="19" t="n">
        <v>0.568660322713289</v>
      </c>
      <c r="E1358" s="19" t="n">
        <v>0.620538484051881</v>
      </c>
      <c r="F1358" s="19"/>
      <c r="G1358" s="19" t="n">
        <v>0.374028728915267</v>
      </c>
      <c r="H1358" s="19" t="n">
        <v>0.463083197960717</v>
      </c>
      <c r="I1358" s="19" t="n">
        <v>0.428050783424397</v>
      </c>
      <c r="J1358" s="19" t="n">
        <v>0.60868457756428</v>
      </c>
      <c r="K1358" s="19" t="n">
        <v>0.761980417703824</v>
      </c>
      <c r="L1358" s="19" t="n">
        <v>0.7614008087833</v>
      </c>
      <c r="M1358" s="19"/>
      <c r="N1358" s="19" t="n">
        <v>0.755780891602574</v>
      </c>
      <c r="O1358" s="19" t="n">
        <v>0.610437611421032</v>
      </c>
      <c r="P1358" s="19" t="n">
        <v>0.646697846556901</v>
      </c>
      <c r="Q1358" s="19" t="n">
        <v>0.619871710873855</v>
      </c>
      <c r="R1358" s="19" t="n">
        <v>0.38137026389562</v>
      </c>
      <c r="S1358" s="19"/>
      <c r="T1358" s="19" t="n">
        <v>0.758408434434981</v>
      </c>
      <c r="U1358" s="19" t="n">
        <v>0.67612066092229</v>
      </c>
      <c r="V1358" s="19" t="n">
        <v>0.582968122866691</v>
      </c>
      <c r="W1358" s="19" t="n">
        <v>0.313398257892551</v>
      </c>
      <c r="X1358" s="19"/>
      <c r="Y1358" s="19" t="n">
        <v>0.419377823321566</v>
      </c>
      <c r="Z1358" s="19" t="n">
        <v>0.65343014327446</v>
      </c>
      <c r="AA1358" s="19" t="n">
        <v>0.794843033735445</v>
      </c>
      <c r="AB1358" s="19" t="n">
        <v>0.745039317679295</v>
      </c>
      <c r="AC1358" s="19" t="n">
        <v>0.448212107174579</v>
      </c>
      <c r="AD1358" s="19" t="n">
        <v>0.838836750190937</v>
      </c>
      <c r="AE1358" s="19"/>
      <c r="AF1358" s="19" t="n">
        <v>0.588058656666206</v>
      </c>
      <c r="AG1358" s="19"/>
      <c r="AH1358" s="19" t="n">
        <v>0.592837147082172</v>
      </c>
      <c r="AI1358" s="19"/>
      <c r="AJ1358" s="19" t="n">
        <v>0.752497430960869</v>
      </c>
      <c r="AK1358" s="19" t="n">
        <v>0.505434318073922</v>
      </c>
      <c r="AL1358" s="19" t="n">
        <v>0.618094630603441</v>
      </c>
    </row>
    <row r="1359">
      <c r="B1359" t="s">
        <v>531</v>
      </c>
      <c r="C1359" s="19" t="n">
        <v>0.0623573358759486</v>
      </c>
      <c r="D1359" s="19" t="n">
        <v>0.0629495295721327</v>
      </c>
      <c r="E1359" s="19" t="n">
        <v>0.0618862481955249</v>
      </c>
      <c r="F1359" s="19"/>
      <c r="G1359" s="19" t="n">
        <v>0.166698269772081</v>
      </c>
      <c r="H1359" s="19" t="n">
        <v>0.131735603751283</v>
      </c>
      <c r="I1359" s="19" t="n">
        <v>0.0398672807233183</v>
      </c>
      <c r="J1359" s="19" t="n">
        <v>0.0449863551800404</v>
      </c>
      <c r="K1359" s="19" t="n">
        <v>0.0391089798174656</v>
      </c>
      <c r="L1359" s="19" t="n">
        <v>0.0161891468357224</v>
      </c>
      <c r="M1359" s="19"/>
      <c r="N1359" s="19" t="n">
        <v>0.0152643339521988</v>
      </c>
      <c r="O1359" s="19" t="n">
        <v>0.0572512590266145</v>
      </c>
      <c r="P1359" s="19" t="n">
        <v>0.0999636153244177</v>
      </c>
      <c r="Q1359" s="19" t="n">
        <v>0.037849566350966</v>
      </c>
      <c r="R1359" s="19" t="n">
        <v>0.0618326490513964</v>
      </c>
      <c r="S1359" s="19"/>
      <c r="T1359" s="19" t="n">
        <v>0.065895046628902</v>
      </c>
      <c r="U1359" s="19" t="n">
        <v>0.078480312281672</v>
      </c>
      <c r="V1359" s="19" t="n">
        <v>0.0596437874348033</v>
      </c>
      <c r="W1359" s="19" t="n">
        <v>0.0726104700513414</v>
      </c>
      <c r="X1359" s="19"/>
      <c r="Y1359" s="19" t="n">
        <v>0.089688452934432</v>
      </c>
      <c r="Z1359" s="19" t="n">
        <v>0.101815302354512</v>
      </c>
      <c r="AA1359" s="19" t="n">
        <v>0.015257286773087</v>
      </c>
      <c r="AB1359" s="19" t="n">
        <v>0.0287715244420439</v>
      </c>
      <c r="AC1359" s="19" t="n">
        <v>0.141498223497087</v>
      </c>
      <c r="AD1359" s="19" t="n">
        <v>0</v>
      </c>
      <c r="AE1359" s="19"/>
      <c r="AF1359" s="19" t="n">
        <v>0.052121059439634</v>
      </c>
      <c r="AG1359" s="19"/>
      <c r="AH1359" s="19" t="n">
        <v>0.0632110003989177</v>
      </c>
      <c r="AI1359" s="19"/>
      <c r="AJ1359" s="19" t="n">
        <v>0.0423464662282131</v>
      </c>
      <c r="AK1359" s="19" t="n">
        <v>0.0719093332842427</v>
      </c>
      <c r="AL1359" s="19" t="n">
        <v>0.0697313064677819</v>
      </c>
    </row>
    <row r="1360">
      <c r="B1360" t="s">
        <v>532</v>
      </c>
      <c r="C1360" s="19" t="n">
        <v>0.0961577930033572</v>
      </c>
      <c r="D1360" s="19" t="n">
        <v>0.0938777321016803</v>
      </c>
      <c r="E1360" s="19" t="n">
        <v>0.0986284624742853</v>
      </c>
      <c r="F1360" s="19"/>
      <c r="G1360" s="19" t="n">
        <v>0.150424677360903</v>
      </c>
      <c r="H1360" s="19" t="n">
        <v>0.128373074598299</v>
      </c>
      <c r="I1360" s="19" t="n">
        <v>0.166776808423879</v>
      </c>
      <c r="J1360" s="19" t="n">
        <v>0.0749620777171225</v>
      </c>
      <c r="K1360" s="19" t="n">
        <v>0.0376208601198125</v>
      </c>
      <c r="L1360" s="19" t="n">
        <v>0.0595938231060632</v>
      </c>
      <c r="M1360" s="19"/>
      <c r="N1360" s="19" t="n">
        <v>0.0880073484414805</v>
      </c>
      <c r="O1360" s="19" t="n">
        <v>0.080969638179598</v>
      </c>
      <c r="P1360" s="19" t="n">
        <v>0.0611751390423486</v>
      </c>
      <c r="Q1360" s="19" t="n">
        <v>0.101881913570229</v>
      </c>
      <c r="R1360" s="19" t="n">
        <v>0.174921477451456</v>
      </c>
      <c r="S1360" s="19"/>
      <c r="T1360" s="19" t="n">
        <v>0.0586132578663243</v>
      </c>
      <c r="U1360" s="19" t="n">
        <v>0.0840473310105544</v>
      </c>
      <c r="V1360" s="19" t="n">
        <v>0.107647339940169</v>
      </c>
      <c r="W1360" s="19" t="n">
        <v>0.167616043117732</v>
      </c>
      <c r="X1360" s="19"/>
      <c r="Y1360" s="19" t="n">
        <v>0.145255350128493</v>
      </c>
      <c r="Z1360" s="19" t="n">
        <v>0.0441262772931022</v>
      </c>
      <c r="AA1360" s="19" t="n">
        <v>0.049689789058538</v>
      </c>
      <c r="AB1360" s="19" t="n">
        <v>0.08716793097817</v>
      </c>
      <c r="AC1360" s="19" t="n">
        <v>0.0851844519624921</v>
      </c>
      <c r="AD1360" s="19" t="n">
        <v>0</v>
      </c>
      <c r="AE1360" s="19"/>
      <c r="AF1360" s="19" t="n">
        <v>0.0901071995181348</v>
      </c>
      <c r="AG1360" s="19"/>
      <c r="AH1360" s="19" t="n">
        <v>0.0965065114363649</v>
      </c>
      <c r="AI1360" s="19"/>
      <c r="AJ1360" s="19" t="n">
        <v>0.043462914391513</v>
      </c>
      <c r="AK1360" s="19" t="n">
        <v>0.129561875140797</v>
      </c>
      <c r="AL1360" s="19" t="n">
        <v>0.0689276581991601</v>
      </c>
    </row>
    <row r="1361">
      <c r="B1361" t="s">
        <v>533</v>
      </c>
      <c r="C1361" s="19" t="n">
        <v>0.0685980923325718</v>
      </c>
      <c r="D1361" s="19" t="n">
        <v>0.0998433343839317</v>
      </c>
      <c r="E1361" s="19" t="n">
        <v>0.0374491170114852</v>
      </c>
      <c r="F1361" s="19"/>
      <c r="G1361" s="19" t="n">
        <v>0.135836189432678</v>
      </c>
      <c r="H1361" s="19" t="n">
        <v>0.118193478524514</v>
      </c>
      <c r="I1361" s="19" t="n">
        <v>0.119311244337484</v>
      </c>
      <c r="J1361" s="19" t="n">
        <v>0.0236889514637091</v>
      </c>
      <c r="K1361" s="19" t="n">
        <v>0.0407554445425751</v>
      </c>
      <c r="L1361" s="19" t="n">
        <v>0.0234391440137722</v>
      </c>
      <c r="M1361" s="19"/>
      <c r="N1361" s="19" t="n">
        <v>0.0424174121717206</v>
      </c>
      <c r="O1361" s="19" t="n">
        <v>0.0308918330702879</v>
      </c>
      <c r="P1361" s="19" t="n">
        <v>0.067085185038652</v>
      </c>
      <c r="Q1361" s="19" t="n">
        <v>0.0883584456399239</v>
      </c>
      <c r="R1361" s="19" t="n">
        <v>0.128744021647389</v>
      </c>
      <c r="S1361" s="19"/>
      <c r="T1361" s="19" t="n">
        <v>0.0215203729438763</v>
      </c>
      <c r="U1361" s="19" t="n">
        <v>0.0289465807965657</v>
      </c>
      <c r="V1361" s="19" t="n">
        <v>0.0876279796054325</v>
      </c>
      <c r="W1361" s="19" t="n">
        <v>0.147542101094253</v>
      </c>
      <c r="X1361" s="19"/>
      <c r="Y1361" s="19" t="n">
        <v>0.108536902389129</v>
      </c>
      <c r="Z1361" s="19" t="n">
        <v>0.0943042510897099</v>
      </c>
      <c r="AA1361" s="19" t="n">
        <v>0.0199156709295978</v>
      </c>
      <c r="AB1361" s="19" t="n">
        <v>0.0159343499672896</v>
      </c>
      <c r="AC1361" s="19" t="n">
        <v>0.112769067418058</v>
      </c>
      <c r="AD1361" s="19" t="n">
        <v>0</v>
      </c>
      <c r="AE1361" s="19"/>
      <c r="AF1361" s="19" t="n">
        <v>0.0869994560937075</v>
      </c>
      <c r="AG1361" s="19"/>
      <c r="AH1361" s="19" t="n">
        <v>0.0702685306439315</v>
      </c>
      <c r="AI1361" s="19"/>
      <c r="AJ1361" s="19" t="n">
        <v>0.0261428430951258</v>
      </c>
      <c r="AK1361" s="19" t="n">
        <v>0.0936111098447928</v>
      </c>
      <c r="AL1361" s="19" t="n">
        <v>0.0574016520398728</v>
      </c>
    </row>
    <row r="1362">
      <c r="B1362" t="s">
        <v>534</v>
      </c>
      <c r="C1362" s="19" t="n">
        <v>0.0456410517556598</v>
      </c>
      <c r="D1362" s="19" t="n">
        <v>0.058286798953305</v>
      </c>
      <c r="E1362" s="19" t="n">
        <v>0.0330691919833944</v>
      </c>
      <c r="F1362" s="19"/>
      <c r="G1362" s="19" t="n">
        <v>0.114037194766232</v>
      </c>
      <c r="H1362" s="19" t="n">
        <v>0.0524057243392043</v>
      </c>
      <c r="I1362" s="19" t="n">
        <v>0.0786625691400193</v>
      </c>
      <c r="J1362" s="19" t="n">
        <v>0.0448079050406644</v>
      </c>
      <c r="K1362" s="19" t="n">
        <v>0.0201022688881194</v>
      </c>
      <c r="L1362" s="19" t="n">
        <v>0.00904944765431038</v>
      </c>
      <c r="M1362" s="19"/>
      <c r="N1362" s="19" t="n">
        <v>0.036451815055528</v>
      </c>
      <c r="O1362" s="19" t="n">
        <v>0.0396334692063094</v>
      </c>
      <c r="P1362" s="19" t="n">
        <v>0.0228344413415384</v>
      </c>
      <c r="Q1362" s="19" t="n">
        <v>0.0572515389013795</v>
      </c>
      <c r="R1362" s="19" t="n">
        <v>0.0840127768147867</v>
      </c>
      <c r="S1362" s="19"/>
      <c r="T1362" s="19" t="n">
        <v>0.0234521597816545</v>
      </c>
      <c r="U1362" s="19" t="n">
        <v>0.0313114371752276</v>
      </c>
      <c r="V1362" s="19" t="n">
        <v>0.0706554325997192</v>
      </c>
      <c r="W1362" s="19" t="n">
        <v>0.0719353401381025</v>
      </c>
      <c r="X1362" s="19"/>
      <c r="Y1362" s="19" t="n">
        <v>0.0746677569779356</v>
      </c>
      <c r="Z1362" s="19" t="n">
        <v>0.0359888786205303</v>
      </c>
      <c r="AA1362" s="19" t="n">
        <v>0.00275126439240044</v>
      </c>
      <c r="AB1362" s="19" t="n">
        <v>0.0292099986085612</v>
      </c>
      <c r="AC1362" s="19" t="n">
        <v>0.106652418579861</v>
      </c>
      <c r="AD1362" s="19" t="n">
        <v>0</v>
      </c>
      <c r="AE1362" s="19"/>
      <c r="AF1362" s="19" t="n">
        <v>0.0368555352380991</v>
      </c>
      <c r="AG1362" s="19"/>
      <c r="AH1362" s="19" t="n">
        <v>0.0481793170180524</v>
      </c>
      <c r="AI1362" s="19"/>
      <c r="AJ1362" s="19" t="n">
        <v>0.0365615682868515</v>
      </c>
      <c r="AK1362" s="19" t="n">
        <v>0.0483564435181982</v>
      </c>
      <c r="AL1362" s="19" t="n">
        <v>0.058138213968903</v>
      </c>
    </row>
    <row r="1363">
      <c r="B1363" t="s">
        <v>535</v>
      </c>
      <c r="C1363" s="19" t="n">
        <v>0.0334450873292574</v>
      </c>
      <c r="D1363" s="19" t="n">
        <v>0.0328513893900106</v>
      </c>
      <c r="E1363" s="19" t="n">
        <v>0.0341048408989707</v>
      </c>
      <c r="F1363" s="19"/>
      <c r="G1363" s="19" t="n">
        <v>0.0107140986078619</v>
      </c>
      <c r="H1363" s="19" t="n">
        <v>0.0532735863377856</v>
      </c>
      <c r="I1363" s="19" t="n">
        <v>0.0666920484763434</v>
      </c>
      <c r="J1363" s="19" t="n">
        <v>0.0543851215981798</v>
      </c>
      <c r="K1363" s="19" t="n">
        <v>0</v>
      </c>
      <c r="L1363" s="19" t="n">
        <v>0.0160894852732936</v>
      </c>
      <c r="M1363" s="19"/>
      <c r="N1363" s="19" t="n">
        <v>0.0510593318169719</v>
      </c>
      <c r="O1363" s="19" t="n">
        <v>0.0332812743526468</v>
      </c>
      <c r="P1363" s="19" t="n">
        <v>0.00611338618292851</v>
      </c>
      <c r="Q1363" s="19" t="n">
        <v>0.0243169158923223</v>
      </c>
      <c r="R1363" s="19" t="n">
        <v>0.0768533856001481</v>
      </c>
      <c r="S1363" s="19"/>
      <c r="T1363" s="19" t="n">
        <v>0</v>
      </c>
      <c r="U1363" s="19" t="n">
        <v>0.00684833985626149</v>
      </c>
      <c r="V1363" s="19" t="n">
        <v>0.0226815042306972</v>
      </c>
      <c r="W1363" s="19" t="n">
        <v>0.100212267754227</v>
      </c>
      <c r="X1363" s="19"/>
      <c r="Y1363" s="19" t="n">
        <v>0.0619472134235104</v>
      </c>
      <c r="Z1363" s="19" t="n">
        <v>0.00814590026455309</v>
      </c>
      <c r="AA1363" s="19" t="n">
        <v>0.0136708445471066</v>
      </c>
      <c r="AB1363" s="19" t="n">
        <v>0</v>
      </c>
      <c r="AC1363" s="19" t="n">
        <v>0.0191997808538368</v>
      </c>
      <c r="AD1363" s="19" t="n">
        <v>0.00905937159772617</v>
      </c>
      <c r="AE1363" s="19"/>
      <c r="AF1363" s="19" t="n">
        <v>0.0268679562094101</v>
      </c>
      <c r="AG1363" s="19"/>
      <c r="AH1363" s="19" t="n">
        <v>0.0353050905522333</v>
      </c>
      <c r="AI1363" s="19"/>
      <c r="AJ1363" s="19" t="n">
        <v>0.0106919375476218</v>
      </c>
      <c r="AK1363" s="19" t="n">
        <v>0.0441704018137405</v>
      </c>
      <c r="AL1363" s="19" t="n">
        <v>0.0425967206318116</v>
      </c>
    </row>
    <row r="1364">
      <c r="B1364" t="s">
        <v>536</v>
      </c>
      <c r="C1364" s="19" t="n">
        <v>0.0304550975656028</v>
      </c>
      <c r="D1364" s="19" t="n">
        <v>0.0333349771542464</v>
      </c>
      <c r="E1364" s="19" t="n">
        <v>0.0276312360077513</v>
      </c>
      <c r="F1364" s="19"/>
      <c r="G1364" s="19" t="n">
        <v>0.00631474944529987</v>
      </c>
      <c r="H1364" s="19" t="n">
        <v>0.0285570744841663</v>
      </c>
      <c r="I1364" s="19" t="n">
        <v>0.0409229584880533</v>
      </c>
      <c r="J1364" s="19" t="n">
        <v>0.0988605417569491</v>
      </c>
      <c r="K1364" s="19" t="n">
        <v>0</v>
      </c>
      <c r="L1364" s="19" t="n">
        <v>0.00932850022852493</v>
      </c>
      <c r="M1364" s="19"/>
      <c r="N1364" s="19" t="n">
        <v>0</v>
      </c>
      <c r="O1364" s="19" t="n">
        <v>0.0643760105738885</v>
      </c>
      <c r="P1364" s="19" t="n">
        <v>0.00535459634221277</v>
      </c>
      <c r="Q1364" s="19" t="n">
        <v>0.0120247974947811</v>
      </c>
      <c r="R1364" s="19" t="n">
        <v>0.0452314581369217</v>
      </c>
      <c r="S1364" s="19"/>
      <c r="T1364" s="19" t="n">
        <v>0.00558585805542923</v>
      </c>
      <c r="U1364" s="19" t="n">
        <v>0.008615367393545</v>
      </c>
      <c r="V1364" s="19" t="n">
        <v>0.00976340782434225</v>
      </c>
      <c r="W1364" s="19" t="n">
        <v>0.0968090915010779</v>
      </c>
      <c r="X1364" s="19"/>
      <c r="Y1364" s="19" t="n">
        <v>0.0643467819748619</v>
      </c>
      <c r="Z1364" s="19" t="n">
        <v>0</v>
      </c>
      <c r="AA1364" s="19" t="n">
        <v>0.00396309994743877</v>
      </c>
      <c r="AB1364" s="19" t="n">
        <v>0</v>
      </c>
      <c r="AC1364" s="19" t="n">
        <v>0.011316099462411</v>
      </c>
      <c r="AD1364" s="19" t="n">
        <v>0</v>
      </c>
      <c r="AE1364" s="19"/>
      <c r="AF1364" s="19" t="n">
        <v>0.0412974562295414</v>
      </c>
      <c r="AG1364" s="19"/>
      <c r="AH1364" s="19" t="n">
        <v>0.032148816558482</v>
      </c>
      <c r="AI1364" s="19"/>
      <c r="AJ1364" s="19" t="n">
        <v>0.00452816546582924</v>
      </c>
      <c r="AK1364" s="19" t="n">
        <v>0.0474490690013055</v>
      </c>
      <c r="AL1364" s="19" t="n">
        <v>0.0138996757928584</v>
      </c>
    </row>
    <row r="1365">
      <c r="B1365" t="s">
        <v>537</v>
      </c>
      <c r="C1365" s="19" t="n">
        <v>0.068366411488007</v>
      </c>
      <c r="D1365" s="19" t="n">
        <v>0.0501959157314043</v>
      </c>
      <c r="E1365" s="19" t="n">
        <v>0.086692419376707</v>
      </c>
      <c r="F1365" s="19"/>
      <c r="G1365" s="19" t="n">
        <v>0.0419460916996766</v>
      </c>
      <c r="H1365" s="19" t="n">
        <v>0.0243782600040307</v>
      </c>
      <c r="I1365" s="19" t="n">
        <v>0.0597163069865064</v>
      </c>
      <c r="J1365" s="19" t="n">
        <v>0.0496244696790546</v>
      </c>
      <c r="K1365" s="19" t="n">
        <v>0.100432028928204</v>
      </c>
      <c r="L1365" s="19" t="n">
        <v>0.104909644105013</v>
      </c>
      <c r="M1365" s="19"/>
      <c r="N1365" s="19" t="n">
        <v>0.0110188669595263</v>
      </c>
      <c r="O1365" s="19" t="n">
        <v>0.0831589041696231</v>
      </c>
      <c r="P1365" s="19" t="n">
        <v>0.0907757901710009</v>
      </c>
      <c r="Q1365" s="19" t="n">
        <v>0.0584451112765425</v>
      </c>
      <c r="R1365" s="19" t="n">
        <v>0.0470339674022822</v>
      </c>
      <c r="S1365" s="19"/>
      <c r="T1365" s="19" t="n">
        <v>0.0665248702888327</v>
      </c>
      <c r="U1365" s="19" t="n">
        <v>0.0856299705638844</v>
      </c>
      <c r="V1365" s="19" t="n">
        <v>0.0590124254981456</v>
      </c>
      <c r="W1365" s="19" t="n">
        <v>0.0298764284507152</v>
      </c>
      <c r="X1365" s="19"/>
      <c r="Y1365" s="19" t="n">
        <v>0.0361797188500724</v>
      </c>
      <c r="Z1365" s="19" t="n">
        <v>0.0621892471031319</v>
      </c>
      <c r="AA1365" s="19" t="n">
        <v>0.099909010616386</v>
      </c>
      <c r="AB1365" s="19" t="n">
        <v>0.0938768783246404</v>
      </c>
      <c r="AC1365" s="19" t="n">
        <v>0.0751678510516759</v>
      </c>
      <c r="AD1365" s="19" t="n">
        <v>0.152103878211337</v>
      </c>
      <c r="AE1365" s="19"/>
      <c r="AF1365" s="19" t="n">
        <v>0.077692680605267</v>
      </c>
      <c r="AG1365" s="19"/>
      <c r="AH1365" s="19" t="n">
        <v>0.0615435863098465</v>
      </c>
      <c r="AI1365" s="19"/>
      <c r="AJ1365" s="19" t="n">
        <v>0.0837686740239765</v>
      </c>
      <c r="AK1365" s="19" t="n">
        <v>0.0595074493230012</v>
      </c>
      <c r="AL1365" s="19" t="n">
        <v>0.0712101422961716</v>
      </c>
    </row>
    <row r="1366">
      <c r="C1366" s="19"/>
      <c r="D1366" s="19"/>
      <c r="E1366" s="19"/>
      <c r="F1366" s="19"/>
      <c r="G1366" s="19"/>
      <c r="H1366" s="19"/>
      <c r="I1366" s="19"/>
      <c r="J1366" s="19"/>
      <c r="K1366" s="19"/>
      <c r="L1366" s="19"/>
      <c r="M1366" s="19"/>
      <c r="N1366" s="19"/>
      <c r="O1366" s="19"/>
      <c r="P1366" s="19"/>
      <c r="Q1366" s="19"/>
      <c r="R1366" s="19"/>
      <c r="S1366" s="19"/>
      <c r="T1366" s="19"/>
      <c r="U1366" s="19"/>
      <c r="V1366" s="19"/>
      <c r="W1366" s="19"/>
      <c r="X1366" s="19"/>
      <c r="Y1366" s="19"/>
      <c r="Z1366" s="19"/>
      <c r="AA1366" s="19"/>
      <c r="AB1366" s="19"/>
      <c r="AC1366" s="19"/>
      <c r="AD1366" s="19"/>
      <c r="AE1366" s="19"/>
      <c r="AF1366" s="19"/>
      <c r="AG1366" s="19"/>
      <c r="AH1366" s="19"/>
      <c r="AI1366" s="19"/>
      <c r="AJ1366" s="19"/>
      <c r="AK1366" s="19"/>
      <c r="AL1366" s="19"/>
    </row>
    <row r="1367">
      <c r="B1367" s="7" t="s">
        <v>544</v>
      </c>
      <c r="C1367" s="19"/>
      <c r="D1367" s="19"/>
      <c r="E1367" s="19"/>
      <c r="F1367" s="19"/>
      <c r="G1367" s="19"/>
      <c r="H1367" s="19"/>
      <c r="I1367" s="19"/>
      <c r="J1367" s="19"/>
      <c r="K1367" s="19"/>
      <c r="L1367" s="19"/>
      <c r="M1367" s="19"/>
      <c r="N1367" s="19"/>
      <c r="O1367" s="19"/>
      <c r="P1367" s="19"/>
      <c r="Q1367" s="19"/>
      <c r="R1367" s="19"/>
      <c r="S1367" s="19"/>
      <c r="T1367" s="19"/>
      <c r="U1367" s="19"/>
      <c r="V1367" s="19"/>
      <c r="W1367" s="19"/>
      <c r="X1367" s="19"/>
      <c r="Y1367" s="19"/>
      <c r="Z1367" s="19"/>
      <c r="AA1367" s="19"/>
      <c r="AB1367" s="19"/>
      <c r="AC1367" s="19"/>
      <c r="AD1367" s="19"/>
      <c r="AE1367" s="19"/>
      <c r="AF1367" s="19"/>
      <c r="AG1367" s="19"/>
      <c r="AH1367" s="19"/>
      <c r="AI1367" s="19"/>
      <c r="AJ1367" s="19"/>
      <c r="AK1367" s="19"/>
      <c r="AL1367" s="19"/>
    </row>
    <row r="1368">
      <c r="B1368" s="26" t="s">
        <v>60</v>
      </c>
      <c r="C1368" s="19"/>
      <c r="D1368" s="19"/>
      <c r="E1368" s="19"/>
      <c r="F1368" s="19"/>
      <c r="G1368" s="19"/>
      <c r="H1368" s="19"/>
      <c r="I1368" s="19"/>
      <c r="J1368" s="19"/>
      <c r="K1368" s="19"/>
      <c r="L1368" s="19"/>
      <c r="M1368" s="19"/>
      <c r="N1368" s="19"/>
      <c r="O1368" s="19"/>
      <c r="P1368" s="19"/>
      <c r="Q1368" s="19"/>
      <c r="R1368" s="19"/>
      <c r="S1368" s="19"/>
      <c r="T1368" s="19"/>
      <c r="U1368" s="19"/>
      <c r="V1368" s="19"/>
      <c r="W1368" s="19"/>
      <c r="X1368" s="19"/>
      <c r="Y1368" s="19"/>
      <c r="Z1368" s="19"/>
      <c r="AA1368" s="19"/>
      <c r="AB1368" s="19"/>
      <c r="AC1368" s="19"/>
      <c r="AD1368" s="19"/>
      <c r="AE1368" s="19"/>
      <c r="AF1368" s="19"/>
      <c r="AG1368" s="19"/>
      <c r="AH1368" s="19"/>
      <c r="AI1368" s="19"/>
      <c r="AJ1368" s="19"/>
      <c r="AK1368" s="19"/>
      <c r="AL1368" s="19"/>
    </row>
    <row r="1369">
      <c r="B1369" t="s">
        <v>530</v>
      </c>
      <c r="C1369" s="19" t="n">
        <v>0.537487832189144</v>
      </c>
      <c r="D1369" s="19" t="n">
        <v>0.517778753448475</v>
      </c>
      <c r="E1369" s="19" t="n">
        <v>0.558270758448901</v>
      </c>
      <c r="F1369" s="19"/>
      <c r="G1369" s="19" t="n">
        <v>0.349276309633395</v>
      </c>
      <c r="H1369" s="19" t="n">
        <v>0.332804062951571</v>
      </c>
      <c r="I1369" s="19" t="n">
        <v>0.362638590931059</v>
      </c>
      <c r="J1369" s="19" t="n">
        <v>0.511050688566075</v>
      </c>
      <c r="K1369" s="19" t="n">
        <v>0.725135723845046</v>
      </c>
      <c r="L1369" s="19" t="n">
        <v>0.757164154551343</v>
      </c>
      <c r="M1369" s="19"/>
      <c r="N1369" s="19" t="n">
        <v>0.716861673751561</v>
      </c>
      <c r="O1369" s="19" t="n">
        <v>0.584722270840719</v>
      </c>
      <c r="P1369" s="19" t="n">
        <v>0.629875355692386</v>
      </c>
      <c r="Q1369" s="19" t="n">
        <v>0.464742236338099</v>
      </c>
      <c r="R1369" s="19" t="n">
        <v>0.297885746658285</v>
      </c>
      <c r="S1369" s="19"/>
      <c r="T1369" s="19" t="n">
        <v>0.773834181836655</v>
      </c>
      <c r="U1369" s="19" t="n">
        <v>0.632463026860151</v>
      </c>
      <c r="V1369" s="19" t="n">
        <v>0.492980967302534</v>
      </c>
      <c r="W1369" s="19" t="n">
        <v>0.265655725343285</v>
      </c>
      <c r="X1369" s="19"/>
      <c r="Y1369" s="19" t="n">
        <v>0.287621004584784</v>
      </c>
      <c r="Z1369" s="19" t="n">
        <v>0.559031698286755</v>
      </c>
      <c r="AA1369" s="19" t="n">
        <v>0.779981149135074</v>
      </c>
      <c r="AB1369" s="19" t="n">
        <v>0.834494924422209</v>
      </c>
      <c r="AC1369" s="19" t="n">
        <v>0.485529124003704</v>
      </c>
      <c r="AD1369" s="19" t="n">
        <v>0.869110482790826</v>
      </c>
      <c r="AE1369" s="19"/>
      <c r="AF1369" s="19" t="n">
        <v>0.536718301650473</v>
      </c>
      <c r="AG1369" s="19"/>
      <c r="AH1369" s="19" t="n">
        <v>0.531884310902156</v>
      </c>
      <c r="AI1369" s="19"/>
      <c r="AJ1369" s="19" t="n">
        <v>0.649328766518398</v>
      </c>
      <c r="AK1369" s="19" t="n">
        <v>0.472252603541339</v>
      </c>
      <c r="AL1369" s="19" t="n">
        <v>0.563267220591814</v>
      </c>
    </row>
    <row r="1370">
      <c r="B1370" t="s">
        <v>531</v>
      </c>
      <c r="C1370" s="19" t="n">
        <v>0.0629438838436055</v>
      </c>
      <c r="D1370" s="19" t="n">
        <v>0.0609932544744351</v>
      </c>
      <c r="E1370" s="19" t="n">
        <v>0.0650198370359073</v>
      </c>
      <c r="F1370" s="19"/>
      <c r="G1370" s="19" t="n">
        <v>0.0976683938524945</v>
      </c>
      <c r="H1370" s="19" t="n">
        <v>0.148011959690053</v>
      </c>
      <c r="I1370" s="19" t="n">
        <v>0.0700223557963822</v>
      </c>
      <c r="J1370" s="19" t="n">
        <v>0.0536573498662974</v>
      </c>
      <c r="K1370" s="19" t="n">
        <v>0.0297482170709577</v>
      </c>
      <c r="L1370" s="19" t="n">
        <v>0.0164051705439847</v>
      </c>
      <c r="M1370" s="19"/>
      <c r="N1370" s="19" t="n">
        <v>0.0437589324581047</v>
      </c>
      <c r="O1370" s="19" t="n">
        <v>0.0432967545679417</v>
      </c>
      <c r="P1370" s="19" t="n">
        <v>0.0715429683951169</v>
      </c>
      <c r="Q1370" s="19" t="n">
        <v>0.0578546312723455</v>
      </c>
      <c r="R1370" s="19" t="n">
        <v>0.0984640453701863</v>
      </c>
      <c r="S1370" s="19"/>
      <c r="T1370" s="19" t="n">
        <v>0.0215429771658831</v>
      </c>
      <c r="U1370" s="19" t="n">
        <v>0.0585685254234281</v>
      </c>
      <c r="V1370" s="19" t="n">
        <v>0.0866585829121166</v>
      </c>
      <c r="W1370" s="19" t="n">
        <v>0.0971674255307363</v>
      </c>
      <c r="X1370" s="19"/>
      <c r="Y1370" s="19" t="n">
        <v>0.101344689457506</v>
      </c>
      <c r="Z1370" s="19" t="n">
        <v>0.0551485485918437</v>
      </c>
      <c r="AA1370" s="19" t="n">
        <v>0.0167972878192313</v>
      </c>
      <c r="AB1370" s="19" t="n">
        <v>0.0457487519562582</v>
      </c>
      <c r="AC1370" s="19" t="n">
        <v>0.0688613503539493</v>
      </c>
      <c r="AD1370" s="19" t="n">
        <v>0</v>
      </c>
      <c r="AE1370" s="19"/>
      <c r="AF1370" s="19" t="n">
        <v>0.0559484647595107</v>
      </c>
      <c r="AG1370" s="19"/>
      <c r="AH1370" s="19" t="n">
        <v>0.0626217403488828</v>
      </c>
      <c r="AI1370" s="19"/>
      <c r="AJ1370" s="19" t="n">
        <v>0.0431089930859311</v>
      </c>
      <c r="AK1370" s="19" t="n">
        <v>0.0744181433629733</v>
      </c>
      <c r="AL1370" s="19" t="n">
        <v>0.0589098987888925</v>
      </c>
    </row>
    <row r="1371">
      <c r="B1371" t="s">
        <v>532</v>
      </c>
      <c r="C1371" s="19" t="n">
        <v>0.0827696514612645</v>
      </c>
      <c r="D1371" s="19" t="n">
        <v>0.0693536943253856</v>
      </c>
      <c r="E1371" s="19" t="n">
        <v>0.0944099128383142</v>
      </c>
      <c r="F1371" s="19"/>
      <c r="G1371" s="19" t="n">
        <v>0.176495731367855</v>
      </c>
      <c r="H1371" s="19" t="n">
        <v>0.138053742101429</v>
      </c>
      <c r="I1371" s="19" t="n">
        <v>0.136681831687044</v>
      </c>
      <c r="J1371" s="19" t="n">
        <v>0.0530520885549476</v>
      </c>
      <c r="K1371" s="19" t="n">
        <v>0.0560800433844466</v>
      </c>
      <c r="L1371" s="19" t="n">
        <v>0.00977871017816055</v>
      </c>
      <c r="M1371" s="19"/>
      <c r="N1371" s="19" t="n">
        <v>0.0370828079297766</v>
      </c>
      <c r="O1371" s="19" t="n">
        <v>0.0502639981650018</v>
      </c>
      <c r="P1371" s="19" t="n">
        <v>0.0618059135480641</v>
      </c>
      <c r="Q1371" s="19" t="n">
        <v>0.129212343585216</v>
      </c>
      <c r="R1371" s="19" t="n">
        <v>0.146203192892411</v>
      </c>
      <c r="S1371" s="19"/>
      <c r="T1371" s="19" t="n">
        <v>0.0398155185432754</v>
      </c>
      <c r="U1371" s="19" t="n">
        <v>0.087579130996446</v>
      </c>
      <c r="V1371" s="19" t="n">
        <v>0.0534231965624317</v>
      </c>
      <c r="W1371" s="19" t="n">
        <v>0.127475650589856</v>
      </c>
      <c r="X1371" s="19"/>
      <c r="Y1371" s="19" t="n">
        <v>0.128923566541537</v>
      </c>
      <c r="Z1371" s="19" t="n">
        <v>0.150916145524955</v>
      </c>
      <c r="AA1371" s="19" t="n">
        <v>0.0177413418662665</v>
      </c>
      <c r="AB1371" s="19" t="n">
        <v>0.0200394051648477</v>
      </c>
      <c r="AC1371" s="19" t="n">
        <v>0.137141932839687</v>
      </c>
      <c r="AD1371" s="19" t="n">
        <v>0</v>
      </c>
      <c r="AE1371" s="19"/>
      <c r="AF1371" s="19" t="n">
        <v>0.0690100786974463</v>
      </c>
      <c r="AG1371" s="19"/>
      <c r="AH1371" s="19" t="n">
        <v>0.0855474030516233</v>
      </c>
      <c r="AI1371" s="19"/>
      <c r="AJ1371" s="19" t="n">
        <v>0.0593823121076571</v>
      </c>
      <c r="AK1371" s="19" t="n">
        <v>0.0971747517198566</v>
      </c>
      <c r="AL1371" s="19" t="n">
        <v>0.0730615966703854</v>
      </c>
    </row>
    <row r="1372">
      <c r="B1372" t="s">
        <v>533</v>
      </c>
      <c r="C1372" s="19" t="n">
        <v>0.0846006095018389</v>
      </c>
      <c r="D1372" s="19" t="n">
        <v>0.0902444917390442</v>
      </c>
      <c r="E1372" s="19" t="n">
        <v>0.0791151849611624</v>
      </c>
      <c r="F1372" s="19"/>
      <c r="G1372" s="19" t="n">
        <v>0.145966643296828</v>
      </c>
      <c r="H1372" s="19" t="n">
        <v>0.123938400653384</v>
      </c>
      <c r="I1372" s="19" t="n">
        <v>0.109068973353506</v>
      </c>
      <c r="J1372" s="19" t="n">
        <v>0.0953344497547206</v>
      </c>
      <c r="K1372" s="19" t="n">
        <v>0.0295233202693035</v>
      </c>
      <c r="L1372" s="19" t="n">
        <v>0.0474191653958983</v>
      </c>
      <c r="M1372" s="19"/>
      <c r="N1372" s="19" t="n">
        <v>0.0479281630281084</v>
      </c>
      <c r="O1372" s="19" t="n">
        <v>0.0460194089750756</v>
      </c>
      <c r="P1372" s="19" t="n">
        <v>0.0783029269291342</v>
      </c>
      <c r="Q1372" s="19" t="n">
        <v>0.128891347174894</v>
      </c>
      <c r="R1372" s="19" t="n">
        <v>0.133464749602531</v>
      </c>
      <c r="S1372" s="19"/>
      <c r="T1372" s="19" t="n">
        <v>0.027955547206361</v>
      </c>
      <c r="U1372" s="19" t="n">
        <v>0.0858070134659417</v>
      </c>
      <c r="V1372" s="19" t="n">
        <v>0.11448119041646</v>
      </c>
      <c r="W1372" s="19" t="n">
        <v>0.113884154444781</v>
      </c>
      <c r="X1372" s="19"/>
      <c r="Y1372" s="19" t="n">
        <v>0.134775479047887</v>
      </c>
      <c r="Z1372" s="19" t="n">
        <v>0.08064552730508</v>
      </c>
      <c r="AA1372" s="19" t="n">
        <v>0.037983293609435</v>
      </c>
      <c r="AB1372" s="19" t="n">
        <v>0.00550989722215054</v>
      </c>
      <c r="AC1372" s="19" t="n">
        <v>0.117968518042272</v>
      </c>
      <c r="AD1372" s="19" t="n">
        <v>0.0294325969039036</v>
      </c>
      <c r="AE1372" s="19"/>
      <c r="AF1372" s="19" t="n">
        <v>0.0778341187960119</v>
      </c>
      <c r="AG1372" s="19"/>
      <c r="AH1372" s="19" t="n">
        <v>0.0893055577888627</v>
      </c>
      <c r="AI1372" s="19"/>
      <c r="AJ1372" s="19" t="n">
        <v>0.0790902636943198</v>
      </c>
      <c r="AK1372" s="19" t="n">
        <v>0.0904436585015835</v>
      </c>
      <c r="AL1372" s="19" t="n">
        <v>0.0684668354705774</v>
      </c>
    </row>
    <row r="1373">
      <c r="B1373" t="s">
        <v>534</v>
      </c>
      <c r="C1373" s="19" t="n">
        <v>0.080131011791517</v>
      </c>
      <c r="D1373" s="19" t="n">
        <v>0.0968699724871669</v>
      </c>
      <c r="E1373" s="19" t="n">
        <v>0.0635283732676823</v>
      </c>
      <c r="F1373" s="19"/>
      <c r="G1373" s="19" t="n">
        <v>0.0953476246499564</v>
      </c>
      <c r="H1373" s="19" t="n">
        <v>0.137942501484214</v>
      </c>
      <c r="I1373" s="19" t="n">
        <v>0.132336822871169</v>
      </c>
      <c r="J1373" s="19" t="n">
        <v>0.0507976182512936</v>
      </c>
      <c r="K1373" s="19" t="n">
        <v>0.0666565084018856</v>
      </c>
      <c r="L1373" s="19" t="n">
        <v>0.0294499558730364</v>
      </c>
      <c r="M1373" s="19"/>
      <c r="N1373" s="19" t="n">
        <v>0.0567092803005348</v>
      </c>
      <c r="O1373" s="19" t="n">
        <v>0.0591626569307414</v>
      </c>
      <c r="P1373" s="19" t="n">
        <v>0.0455203622153462</v>
      </c>
      <c r="Q1373" s="19" t="n">
        <v>0.0921306014951803</v>
      </c>
      <c r="R1373" s="19" t="n">
        <v>0.169448592168039</v>
      </c>
      <c r="S1373" s="19"/>
      <c r="T1373" s="19" t="n">
        <v>0.0408326838059968</v>
      </c>
      <c r="U1373" s="19" t="n">
        <v>0.0332017602988038</v>
      </c>
      <c r="V1373" s="19" t="n">
        <v>0.102489678895792</v>
      </c>
      <c r="W1373" s="19" t="n">
        <v>0.14185002347813</v>
      </c>
      <c r="X1373" s="19"/>
      <c r="Y1373" s="19" t="n">
        <v>0.132285197798906</v>
      </c>
      <c r="Z1373" s="19" t="n">
        <v>0.0817847003196935</v>
      </c>
      <c r="AA1373" s="19" t="n">
        <v>0.0283343547760228</v>
      </c>
      <c r="AB1373" s="19" t="n">
        <v>0.0254854660380115</v>
      </c>
      <c r="AC1373" s="19" t="n">
        <v>0.0728572635391452</v>
      </c>
      <c r="AD1373" s="19" t="n">
        <v>0</v>
      </c>
      <c r="AE1373" s="19"/>
      <c r="AF1373" s="19" t="n">
        <v>0.0876890843930771</v>
      </c>
      <c r="AG1373" s="19"/>
      <c r="AH1373" s="19" t="n">
        <v>0.0833176574000422</v>
      </c>
      <c r="AI1373" s="19"/>
      <c r="AJ1373" s="19" t="n">
        <v>0.0602494990281395</v>
      </c>
      <c r="AK1373" s="19" t="n">
        <v>0.0896631618830415</v>
      </c>
      <c r="AL1373" s="19" t="n">
        <v>0.0872204186924879</v>
      </c>
    </row>
    <row r="1374">
      <c r="B1374" t="s">
        <v>535</v>
      </c>
      <c r="C1374" s="19" t="n">
        <v>0.0571125045998428</v>
      </c>
      <c r="D1374" s="19" t="n">
        <v>0.0762917893787863</v>
      </c>
      <c r="E1374" s="19" t="n">
        <v>0.0380216248861169</v>
      </c>
      <c r="F1374" s="19"/>
      <c r="G1374" s="19" t="n">
        <v>0.041101210441734</v>
      </c>
      <c r="H1374" s="19" t="n">
        <v>0.0557792177656265</v>
      </c>
      <c r="I1374" s="19" t="n">
        <v>0.0853514878609069</v>
      </c>
      <c r="J1374" s="19" t="n">
        <v>0.120761223335649</v>
      </c>
      <c r="K1374" s="19" t="n">
        <v>0.0211787300913134</v>
      </c>
      <c r="L1374" s="19" t="n">
        <v>0.0273290787803904</v>
      </c>
      <c r="M1374" s="19"/>
      <c r="N1374" s="19" t="n">
        <v>0.0247983498800932</v>
      </c>
      <c r="O1374" s="19" t="n">
        <v>0.0981065498471956</v>
      </c>
      <c r="P1374" s="19" t="n">
        <v>0.0109582373661838</v>
      </c>
      <c r="Q1374" s="19" t="n">
        <v>0.0533291508110943</v>
      </c>
      <c r="R1374" s="19" t="n">
        <v>0.0780865794379771</v>
      </c>
      <c r="S1374" s="19"/>
      <c r="T1374" s="19" t="n">
        <v>0.0323941210749588</v>
      </c>
      <c r="U1374" s="19" t="n">
        <v>0.0251567895970991</v>
      </c>
      <c r="V1374" s="19" t="n">
        <v>0.0764767710121687</v>
      </c>
      <c r="W1374" s="19" t="n">
        <v>0.124109388837214</v>
      </c>
      <c r="X1374" s="19"/>
      <c r="Y1374" s="19" t="n">
        <v>0.10972955593798</v>
      </c>
      <c r="Z1374" s="19" t="n">
        <v>0.0289197832987001</v>
      </c>
      <c r="AA1374" s="19" t="n">
        <v>0.0161549494188597</v>
      </c>
      <c r="AB1374" s="19" t="n">
        <v>0.0119756406450158</v>
      </c>
      <c r="AC1374" s="19" t="n">
        <v>0</v>
      </c>
      <c r="AD1374" s="19" t="n">
        <v>0.00905937159772617</v>
      </c>
      <c r="AE1374" s="19"/>
      <c r="AF1374" s="19" t="n">
        <v>0.0670331903626273</v>
      </c>
      <c r="AG1374" s="19"/>
      <c r="AH1374" s="19" t="n">
        <v>0.0577129881829555</v>
      </c>
      <c r="AI1374" s="19"/>
      <c r="AJ1374" s="19" t="n">
        <v>0.0211292817602546</v>
      </c>
      <c r="AK1374" s="19" t="n">
        <v>0.0782628702315899</v>
      </c>
      <c r="AL1374" s="19" t="n">
        <v>0.0479032074302404</v>
      </c>
    </row>
    <row r="1375">
      <c r="B1375" t="s">
        <v>536</v>
      </c>
      <c r="C1375" s="19" t="n">
        <v>0.0381081079812202</v>
      </c>
      <c r="D1375" s="19" t="n">
        <v>0.046720320233305</v>
      </c>
      <c r="E1375" s="19" t="n">
        <v>0.0295599395992645</v>
      </c>
      <c r="F1375" s="19"/>
      <c r="G1375" s="19" t="n">
        <v>0.0458832456127607</v>
      </c>
      <c r="H1375" s="19" t="n">
        <v>0.0434389280976448</v>
      </c>
      <c r="I1375" s="19" t="n">
        <v>0.056145901736016</v>
      </c>
      <c r="J1375" s="19" t="n">
        <v>0.0831586984606017</v>
      </c>
      <c r="K1375" s="19" t="n">
        <v>0.00830300648973214</v>
      </c>
      <c r="L1375" s="19" t="n">
        <v>0.00932850022852493</v>
      </c>
      <c r="M1375" s="19"/>
      <c r="N1375" s="19" t="n">
        <v>0.0618419256922945</v>
      </c>
      <c r="O1375" s="19" t="n">
        <v>0.0509233626781535</v>
      </c>
      <c r="P1375" s="19" t="n">
        <v>0.0213656538062138</v>
      </c>
      <c r="Q1375" s="19" t="n">
        <v>0.0169789450241473</v>
      </c>
      <c r="R1375" s="19" t="n">
        <v>0.0520205061582132</v>
      </c>
      <c r="S1375" s="19"/>
      <c r="T1375" s="19" t="n">
        <v>0</v>
      </c>
      <c r="U1375" s="19" t="n">
        <v>0.0116809631512794</v>
      </c>
      <c r="V1375" s="19" t="n">
        <v>0.0304500070017571</v>
      </c>
      <c r="W1375" s="19" t="n">
        <v>0.099869837041427</v>
      </c>
      <c r="X1375" s="19"/>
      <c r="Y1375" s="19" t="n">
        <v>0.0764865563971025</v>
      </c>
      <c r="Z1375" s="19" t="n">
        <v>0</v>
      </c>
      <c r="AA1375" s="19" t="n">
        <v>0.00792619989487753</v>
      </c>
      <c r="AB1375" s="19" t="n">
        <v>0</v>
      </c>
      <c r="AC1375" s="19" t="n">
        <v>0.031157860707156</v>
      </c>
      <c r="AD1375" s="19" t="n">
        <v>0</v>
      </c>
      <c r="AE1375" s="19"/>
      <c r="AF1375" s="19" t="n">
        <v>0.0425621722545972</v>
      </c>
      <c r="AG1375" s="19"/>
      <c r="AH1375" s="19" t="n">
        <v>0.0402274387806521</v>
      </c>
      <c r="AI1375" s="19"/>
      <c r="AJ1375" s="19" t="n">
        <v>0.0160582592257604</v>
      </c>
      <c r="AK1375" s="19" t="n">
        <v>0.0519266970261768</v>
      </c>
      <c r="AL1375" s="19" t="n">
        <v>0.0276136021596547</v>
      </c>
    </row>
    <row r="1376">
      <c r="B1376" t="s">
        <v>537</v>
      </c>
      <c r="C1376" s="19" t="n">
        <v>0.0568463986315666</v>
      </c>
      <c r="D1376" s="19" t="n">
        <v>0.0417477239134022</v>
      </c>
      <c r="E1376" s="19" t="n">
        <v>0.072074368962652</v>
      </c>
      <c r="F1376" s="19"/>
      <c r="G1376" s="19" t="n">
        <v>0.0482608411449765</v>
      </c>
      <c r="H1376" s="19" t="n">
        <v>0.0200311872560776</v>
      </c>
      <c r="I1376" s="19" t="n">
        <v>0.0477540357639166</v>
      </c>
      <c r="J1376" s="19" t="n">
        <v>0.0321878832104146</v>
      </c>
      <c r="K1376" s="19" t="n">
        <v>0.0633744504473151</v>
      </c>
      <c r="L1376" s="19" t="n">
        <v>0.103125264448661</v>
      </c>
      <c r="M1376" s="19"/>
      <c r="N1376" s="19" t="n">
        <v>0.0110188669595263</v>
      </c>
      <c r="O1376" s="19" t="n">
        <v>0.0675049979951715</v>
      </c>
      <c r="P1376" s="19" t="n">
        <v>0.0806285820475552</v>
      </c>
      <c r="Q1376" s="19" t="n">
        <v>0.0568607442990238</v>
      </c>
      <c r="R1376" s="19" t="n">
        <v>0.0244265877123568</v>
      </c>
      <c r="S1376" s="19"/>
      <c r="T1376" s="19" t="n">
        <v>0.0636249703668699</v>
      </c>
      <c r="U1376" s="19" t="n">
        <v>0.0655427902068512</v>
      </c>
      <c r="V1376" s="19" t="n">
        <v>0.0430396058967396</v>
      </c>
      <c r="W1376" s="19" t="n">
        <v>0.0299877947345711</v>
      </c>
      <c r="X1376" s="19"/>
      <c r="Y1376" s="19" t="n">
        <v>0.028833950234297</v>
      </c>
      <c r="Z1376" s="19" t="n">
        <v>0.0435535966729727</v>
      </c>
      <c r="AA1376" s="19" t="n">
        <v>0.0950814234802333</v>
      </c>
      <c r="AB1376" s="19" t="n">
        <v>0.0567459145515069</v>
      </c>
      <c r="AC1376" s="19" t="n">
        <v>0.0864839505140869</v>
      </c>
      <c r="AD1376" s="19" t="n">
        <v>0.092397548707544</v>
      </c>
      <c r="AE1376" s="19"/>
      <c r="AF1376" s="19" t="n">
        <v>0.0632045890862563</v>
      </c>
      <c r="AG1376" s="19"/>
      <c r="AH1376" s="19" t="n">
        <v>0.0493829035448255</v>
      </c>
      <c r="AI1376" s="19"/>
      <c r="AJ1376" s="19" t="n">
        <v>0.0716526245795401</v>
      </c>
      <c r="AK1376" s="19" t="n">
        <v>0.0458581137334388</v>
      </c>
      <c r="AL1376" s="19" t="n">
        <v>0.0735572201959476</v>
      </c>
    </row>
    <row r="1377">
      <c r="C1377" s="19"/>
      <c r="D1377" s="19"/>
      <c r="E1377" s="19"/>
      <c r="F1377" s="19"/>
      <c r="G1377" s="19"/>
      <c r="H1377" s="19"/>
      <c r="I1377" s="19"/>
      <c r="J1377" s="19"/>
      <c r="K1377" s="19"/>
      <c r="L1377" s="19"/>
      <c r="M1377" s="19"/>
      <c r="N1377" s="19"/>
      <c r="O1377" s="19"/>
      <c r="P1377" s="19"/>
      <c r="Q1377" s="19"/>
      <c r="R1377" s="19"/>
      <c r="S1377" s="19"/>
      <c r="T1377" s="19"/>
      <c r="U1377" s="19"/>
      <c r="V1377" s="19"/>
      <c r="W1377" s="19"/>
      <c r="X1377" s="19"/>
      <c r="Y1377" s="19"/>
      <c r="Z1377" s="19"/>
      <c r="AA1377" s="19"/>
      <c r="AB1377" s="19"/>
      <c r="AC1377" s="19"/>
      <c r="AD1377" s="19"/>
      <c r="AE1377" s="19"/>
      <c r="AF1377" s="19"/>
      <c r="AG1377" s="19"/>
      <c r="AH1377" s="19"/>
      <c r="AI1377" s="19"/>
      <c r="AJ1377" s="19"/>
      <c r="AK1377" s="19"/>
      <c r="AL1377" s="19"/>
    </row>
    <row r="1378">
      <c r="B1378" s="7" t="s">
        <v>552</v>
      </c>
      <c r="C1378" s="19"/>
      <c r="D1378" s="19"/>
      <c r="E1378" s="19"/>
      <c r="F1378" s="19"/>
      <c r="G1378" s="19"/>
      <c r="H1378" s="19"/>
      <c r="I1378" s="19"/>
      <c r="J1378" s="19"/>
      <c r="K1378" s="19"/>
      <c r="L1378" s="19"/>
      <c r="M1378" s="19"/>
      <c r="N1378" s="19"/>
      <c r="O1378" s="19"/>
      <c r="P1378" s="19"/>
      <c r="Q1378" s="19"/>
      <c r="R1378" s="19"/>
      <c r="S1378" s="19"/>
      <c r="T1378" s="19"/>
      <c r="U1378" s="19"/>
      <c r="V1378" s="19"/>
      <c r="W1378" s="19"/>
      <c r="X1378" s="19"/>
      <c r="Y1378" s="19"/>
      <c r="Z1378" s="19"/>
      <c r="AA1378" s="19"/>
      <c r="AB1378" s="19"/>
      <c r="AC1378" s="19"/>
      <c r="AD1378" s="19"/>
      <c r="AE1378" s="19"/>
      <c r="AF1378" s="19"/>
      <c r="AG1378" s="19"/>
      <c r="AH1378" s="19"/>
      <c r="AI1378" s="19"/>
      <c r="AJ1378" s="19"/>
      <c r="AK1378" s="19"/>
      <c r="AL1378" s="19"/>
    </row>
    <row r="1379">
      <c r="B1379" s="26" t="s">
        <v>220</v>
      </c>
      <c r="C1379" s="19"/>
      <c r="D1379" s="19"/>
      <c r="E1379" s="19"/>
      <c r="F1379" s="19"/>
      <c r="G1379" s="19"/>
      <c r="H1379" s="19"/>
      <c r="I1379" s="19"/>
      <c r="J1379" s="19"/>
      <c r="K1379" s="19"/>
      <c r="L1379" s="19"/>
      <c r="M1379" s="19"/>
      <c r="N1379" s="19"/>
      <c r="O1379" s="19"/>
      <c r="P1379" s="19"/>
      <c r="Q1379" s="19"/>
      <c r="R1379" s="19"/>
      <c r="S1379" s="19"/>
      <c r="T1379" s="19"/>
      <c r="U1379" s="19"/>
      <c r="V1379" s="19"/>
      <c r="W1379" s="19"/>
      <c r="X1379" s="19"/>
      <c r="Y1379" s="19"/>
      <c r="Z1379" s="19"/>
      <c r="AA1379" s="19"/>
      <c r="AB1379" s="19"/>
      <c r="AC1379" s="19"/>
      <c r="AD1379" s="19"/>
      <c r="AE1379" s="19"/>
      <c r="AF1379" s="19"/>
      <c r="AG1379" s="19"/>
      <c r="AH1379" s="19"/>
      <c r="AI1379" s="19"/>
      <c r="AJ1379" s="19"/>
      <c r="AK1379" s="19"/>
      <c r="AL1379" s="19"/>
    </row>
    <row r="1380">
      <c r="B1380" t="s">
        <v>545</v>
      </c>
      <c r="C1380" s="19" t="n">
        <v>0.249800846779175</v>
      </c>
      <c r="D1380" s="19" t="n">
        <v>0.27185331070651</v>
      </c>
      <c r="E1380" s="19" t="n">
        <v>0.22528088619686</v>
      </c>
      <c r="F1380" s="19"/>
      <c r="G1380" s="19" t="n">
        <v>0.314349893187084</v>
      </c>
      <c r="H1380" s="19" t="n">
        <v>0.221164994714105</v>
      </c>
      <c r="I1380" s="19" t="n">
        <v>0.283538984596019</v>
      </c>
      <c r="J1380" s="19" t="n">
        <v>0.308442937228548</v>
      </c>
      <c r="K1380" s="19" t="n">
        <v>0.098207404053711</v>
      </c>
      <c r="L1380" s="19" t="n">
        <v>0.366873154106157</v>
      </c>
      <c r="M1380" s="19"/>
      <c r="N1380" s="19" t="n">
        <v>0.131332456949025</v>
      </c>
      <c r="O1380" s="19" t="n">
        <v>0.300487773498224</v>
      </c>
      <c r="P1380" s="19" t="n">
        <v>0.197177583738264</v>
      </c>
      <c r="Q1380" s="19" t="n">
        <v>0.231176938067304</v>
      </c>
      <c r="R1380" s="19" t="n">
        <v>0.296407541767712</v>
      </c>
      <c r="S1380" s="19"/>
      <c r="T1380" s="19" t="n">
        <v>0.124456494324265</v>
      </c>
      <c r="U1380" s="19" t="n">
        <v>0.254751629883544</v>
      </c>
      <c r="V1380" s="19" t="n">
        <v>0.320229562675509</v>
      </c>
      <c r="W1380" s="19" t="n">
        <v>0.269715786570419</v>
      </c>
      <c r="X1380" s="19"/>
      <c r="Y1380" s="19" t="n">
        <v>0.251570862995616</v>
      </c>
      <c r="Z1380" s="19" t="n">
        <v>0.238365011410683</v>
      </c>
      <c r="AA1380" s="19" t="s">
        <v>89</v>
      </c>
      <c r="AB1380" s="19" t="s">
        <v>89</v>
      </c>
      <c r="AC1380" s="19" t="s">
        <v>89</v>
      </c>
      <c r="AD1380" s="19" t="s">
        <v>89</v>
      </c>
      <c r="AE1380" s="19"/>
      <c r="AF1380" s="19" t="n">
        <v>0.254207205219135</v>
      </c>
      <c r="AG1380" s="19"/>
      <c r="AH1380" s="19" t="n">
        <v>0.253673580655484</v>
      </c>
      <c r="AI1380" s="19"/>
      <c r="AJ1380" s="19" t="n">
        <v>0.140887496669921</v>
      </c>
      <c r="AK1380" s="19" t="n">
        <v>0.290414328168992</v>
      </c>
      <c r="AL1380" s="19" t="n">
        <v>0.265430954389061</v>
      </c>
    </row>
    <row r="1381">
      <c r="B1381" t="s">
        <v>546</v>
      </c>
      <c r="C1381" s="19" t="n">
        <v>0.224932811950094</v>
      </c>
      <c r="D1381" s="19" t="n">
        <v>0.189996885798306</v>
      </c>
      <c r="E1381" s="19" t="n">
        <v>0.2663200650571</v>
      </c>
      <c r="F1381" s="19"/>
      <c r="G1381" s="19" t="n">
        <v>0.122458712735534</v>
      </c>
      <c r="H1381" s="19" t="n">
        <v>0.185982280648353</v>
      </c>
      <c r="I1381" s="19" t="n">
        <v>0.231991184180872</v>
      </c>
      <c r="J1381" s="19" t="n">
        <v>0.262516589966435</v>
      </c>
      <c r="K1381" s="19" t="n">
        <v>0.302356327871487</v>
      </c>
      <c r="L1381" s="19" t="n">
        <v>0</v>
      </c>
      <c r="M1381" s="19"/>
      <c r="N1381" s="19" t="n">
        <v>0.191543025013191</v>
      </c>
      <c r="O1381" s="19" t="n">
        <v>0.212414681570201</v>
      </c>
      <c r="P1381" s="19" t="n">
        <v>0.175657545569512</v>
      </c>
      <c r="Q1381" s="19" t="n">
        <v>0.257575793849738</v>
      </c>
      <c r="R1381" s="19" t="n">
        <v>0.264803767183965</v>
      </c>
      <c r="S1381" s="19"/>
      <c r="T1381" s="19" t="n">
        <v>0.0609685945795568</v>
      </c>
      <c r="U1381" s="19" t="n">
        <v>0.142253818213198</v>
      </c>
      <c r="V1381" s="19" t="n">
        <v>0.193286308312876</v>
      </c>
      <c r="W1381" s="19" t="n">
        <v>0.294388018895377</v>
      </c>
      <c r="X1381" s="19"/>
      <c r="Y1381" s="19" t="n">
        <v>0.230292769331907</v>
      </c>
      <c r="Z1381" s="19" t="n">
        <v>0.190302852274472</v>
      </c>
      <c r="AA1381" s="19" t="s">
        <v>89</v>
      </c>
      <c r="AB1381" s="19" t="s">
        <v>89</v>
      </c>
      <c r="AC1381" s="19" t="s">
        <v>89</v>
      </c>
      <c r="AD1381" s="19" t="s">
        <v>89</v>
      </c>
      <c r="AE1381" s="19"/>
      <c r="AF1381" s="19" t="n">
        <v>0.248110748738032</v>
      </c>
      <c r="AG1381" s="19"/>
      <c r="AH1381" s="19" t="n">
        <v>0.228444332961959</v>
      </c>
      <c r="AI1381" s="19"/>
      <c r="AJ1381" s="19" t="n">
        <v>0.194830950492994</v>
      </c>
      <c r="AK1381" s="19" t="n">
        <v>0.236806671047803</v>
      </c>
      <c r="AL1381" s="19" t="n">
        <v>0.225082711280658</v>
      </c>
    </row>
    <row r="1382">
      <c r="B1382" t="s">
        <v>547</v>
      </c>
      <c r="C1382" s="19" t="n">
        <v>0.194889574611841</v>
      </c>
      <c r="D1382" s="19" t="n">
        <v>0.202952246306559</v>
      </c>
      <c r="E1382" s="19" t="n">
        <v>0.186348931641507</v>
      </c>
      <c r="F1382" s="19"/>
      <c r="G1382" s="19" t="n">
        <v>0.21056245465703</v>
      </c>
      <c r="H1382" s="19" t="n">
        <v>0.234941235392345</v>
      </c>
      <c r="I1382" s="19" t="n">
        <v>0.226354650252479</v>
      </c>
      <c r="J1382" s="19" t="n">
        <v>0.163083801099183</v>
      </c>
      <c r="K1382" s="19" t="n">
        <v>0.110016345718336</v>
      </c>
      <c r="L1382" s="19" t="n">
        <v>0.161102615903733</v>
      </c>
      <c r="M1382" s="19"/>
      <c r="N1382" s="19" t="n">
        <v>0.172705944393637</v>
      </c>
      <c r="O1382" s="19" t="n">
        <v>0.153163197036153</v>
      </c>
      <c r="P1382" s="19" t="n">
        <v>0.138934189152143</v>
      </c>
      <c r="Q1382" s="19" t="n">
        <v>0.224074568806742</v>
      </c>
      <c r="R1382" s="19" t="n">
        <v>0.271446028090914</v>
      </c>
      <c r="S1382" s="19"/>
      <c r="T1382" s="19" t="n">
        <v>0.150169178031034</v>
      </c>
      <c r="U1382" s="19" t="n">
        <v>0.180397823373874</v>
      </c>
      <c r="V1382" s="19" t="n">
        <v>0.23599628040436</v>
      </c>
      <c r="W1382" s="19" t="n">
        <v>0.227393910578007</v>
      </c>
      <c r="X1382" s="19"/>
      <c r="Y1382" s="19" t="n">
        <v>0.195654610267179</v>
      </c>
      <c r="Z1382" s="19" t="n">
        <v>0.189946782718636</v>
      </c>
      <c r="AA1382" s="19" t="s">
        <v>89</v>
      </c>
      <c r="AB1382" s="19" t="s">
        <v>89</v>
      </c>
      <c r="AC1382" s="19" t="s">
        <v>89</v>
      </c>
      <c r="AD1382" s="19" t="s">
        <v>89</v>
      </c>
      <c r="AE1382" s="19"/>
      <c r="AF1382" s="19" t="n">
        <v>0.199083524217389</v>
      </c>
      <c r="AG1382" s="19"/>
      <c r="AH1382" s="19" t="n">
        <v>0.196100351265155</v>
      </c>
      <c r="AI1382" s="19"/>
      <c r="AJ1382" s="19" t="n">
        <v>0.197977449222497</v>
      </c>
      <c r="AK1382" s="19" t="n">
        <v>0.206649088830282</v>
      </c>
      <c r="AL1382" s="19" t="n">
        <v>0.111484689497132</v>
      </c>
    </row>
    <row r="1383">
      <c r="B1383" t="s">
        <v>548</v>
      </c>
      <c r="C1383" s="19" t="n">
        <v>0.194204869055033</v>
      </c>
      <c r="D1383" s="19" t="n">
        <v>0.228368546322452</v>
      </c>
      <c r="E1383" s="19" t="n">
        <v>0.155428891990724</v>
      </c>
      <c r="F1383" s="19"/>
      <c r="G1383" s="19" t="n">
        <v>0.342497601489195</v>
      </c>
      <c r="H1383" s="19" t="n">
        <v>0.197583602835138</v>
      </c>
      <c r="I1383" s="19" t="n">
        <v>0.276900569445311</v>
      </c>
      <c r="J1383" s="19" t="n">
        <v>0.121917575521332</v>
      </c>
      <c r="K1383" s="19" t="n">
        <v>0.0921860674928503</v>
      </c>
      <c r="L1383" s="19" t="n">
        <v>0</v>
      </c>
      <c r="M1383" s="19"/>
      <c r="N1383" s="19" t="n">
        <v>0.265198319539282</v>
      </c>
      <c r="O1383" s="19" t="n">
        <v>0.180560113780784</v>
      </c>
      <c r="P1383" s="19" t="n">
        <v>0.209055865170358</v>
      </c>
      <c r="Q1383" s="19" t="n">
        <v>0.191991059771974</v>
      </c>
      <c r="R1383" s="19" t="n">
        <v>0.175718377781766</v>
      </c>
      <c r="S1383" s="19"/>
      <c r="T1383" s="19" t="n">
        <v>0.242270726606782</v>
      </c>
      <c r="U1383" s="19" t="n">
        <v>0.153631713602928</v>
      </c>
      <c r="V1383" s="19" t="n">
        <v>0.212711622826504</v>
      </c>
      <c r="W1383" s="19" t="n">
        <v>0.265887662260207</v>
      </c>
      <c r="X1383" s="19"/>
      <c r="Y1383" s="19" t="n">
        <v>0.206897251181198</v>
      </c>
      <c r="Z1383" s="19" t="n">
        <v>0.112201104863158</v>
      </c>
      <c r="AA1383" s="19" t="s">
        <v>89</v>
      </c>
      <c r="AB1383" s="19" t="s">
        <v>89</v>
      </c>
      <c r="AC1383" s="19" t="s">
        <v>89</v>
      </c>
      <c r="AD1383" s="19" t="s">
        <v>89</v>
      </c>
      <c r="AE1383" s="19"/>
      <c r="AF1383" s="19" t="n">
        <v>0.199496266750937</v>
      </c>
      <c r="AG1383" s="19"/>
      <c r="AH1383" s="19" t="n">
        <v>0.193972672930016</v>
      </c>
      <c r="AI1383" s="19"/>
      <c r="AJ1383" s="19" t="n">
        <v>0.10751868950948</v>
      </c>
      <c r="AK1383" s="19" t="n">
        <v>0.221361752458116</v>
      </c>
      <c r="AL1383" s="19" t="n">
        <v>0.239854018212191</v>
      </c>
    </row>
    <row r="1384">
      <c r="B1384" t="s">
        <v>549</v>
      </c>
      <c r="C1384" s="19" t="n">
        <v>0.15656826666681</v>
      </c>
      <c r="D1384" s="19" t="n">
        <v>0.216069940151434</v>
      </c>
      <c r="E1384" s="19" t="n">
        <v>0.0882893865167919</v>
      </c>
      <c r="F1384" s="19"/>
      <c r="G1384" s="19" t="n">
        <v>0.161067417896281</v>
      </c>
      <c r="H1384" s="19" t="n">
        <v>0.183646876658175</v>
      </c>
      <c r="I1384" s="19" t="n">
        <v>0.191301375042713</v>
      </c>
      <c r="J1384" s="19" t="n">
        <v>0.141870177409387</v>
      </c>
      <c r="K1384" s="19" t="n">
        <v>0.0702202293563348</v>
      </c>
      <c r="L1384" s="19" t="n">
        <v>0.100547025436223</v>
      </c>
      <c r="M1384" s="19"/>
      <c r="N1384" s="19" t="n">
        <v>0.256406887992345</v>
      </c>
      <c r="O1384" s="19" t="n">
        <v>0.112625667506025</v>
      </c>
      <c r="P1384" s="19" t="n">
        <v>0.0960898784721043</v>
      </c>
      <c r="Q1384" s="19" t="n">
        <v>0.137008000752581</v>
      </c>
      <c r="R1384" s="19" t="n">
        <v>0.24606266672395</v>
      </c>
      <c r="S1384" s="19"/>
      <c r="T1384" s="19" t="n">
        <v>0.0640455127168611</v>
      </c>
      <c r="U1384" s="19" t="n">
        <v>0.152345132725086</v>
      </c>
      <c r="V1384" s="19" t="n">
        <v>0.144626583631035</v>
      </c>
      <c r="W1384" s="19" t="n">
        <v>0.210377690086175</v>
      </c>
      <c r="X1384" s="19"/>
      <c r="Y1384" s="19" t="n">
        <v>0.164883482962961</v>
      </c>
      <c r="Z1384" s="19" t="n">
        <v>0.102844778863184</v>
      </c>
      <c r="AA1384" s="19" t="s">
        <v>89</v>
      </c>
      <c r="AB1384" s="19" t="s">
        <v>89</v>
      </c>
      <c r="AC1384" s="19" t="s">
        <v>89</v>
      </c>
      <c r="AD1384" s="19" t="s">
        <v>89</v>
      </c>
      <c r="AE1384" s="19"/>
      <c r="AF1384" s="19" t="n">
        <v>0.135348963800671</v>
      </c>
      <c r="AG1384" s="19"/>
      <c r="AH1384" s="19" t="n">
        <v>0.157998241464596</v>
      </c>
      <c r="AI1384" s="19"/>
      <c r="AJ1384" s="19" t="n">
        <v>0.108113735621843</v>
      </c>
      <c r="AK1384" s="19" t="n">
        <v>0.186433646615943</v>
      </c>
      <c r="AL1384" s="19" t="n">
        <v>0.0877193912022831</v>
      </c>
    </row>
    <row r="1385">
      <c r="B1385" t="s">
        <v>550</v>
      </c>
      <c r="C1385" s="19" t="n">
        <v>0.150097311235679</v>
      </c>
      <c r="D1385" s="19" t="n">
        <v>0.131372115509414</v>
      </c>
      <c r="E1385" s="19" t="n">
        <v>0.172401313787062</v>
      </c>
      <c r="F1385" s="19"/>
      <c r="G1385" s="19" t="n">
        <v>0.0804026671438846</v>
      </c>
      <c r="H1385" s="19" t="n">
        <v>0.117732116095132</v>
      </c>
      <c r="I1385" s="19" t="n">
        <v>0.102969015930674</v>
      </c>
      <c r="J1385" s="19" t="n">
        <v>0.190913390208856</v>
      </c>
      <c r="K1385" s="19" t="n">
        <v>0.262951205788061</v>
      </c>
      <c r="L1385" s="19" t="n">
        <v>0.205770538202424</v>
      </c>
      <c r="M1385" s="19"/>
      <c r="N1385" s="19" t="n">
        <v>0.142285071207089</v>
      </c>
      <c r="O1385" s="19" t="n">
        <v>0.216097097906068</v>
      </c>
      <c r="P1385" s="19" t="n">
        <v>0.160237458945269</v>
      </c>
      <c r="Q1385" s="19" t="n">
        <v>0.149926365926441</v>
      </c>
      <c r="R1385" s="19" t="n">
        <v>0.0735559885993584</v>
      </c>
      <c r="S1385" s="19"/>
      <c r="T1385" s="19" t="n">
        <v>0</v>
      </c>
      <c r="U1385" s="19" t="n">
        <v>0.249266700565902</v>
      </c>
      <c r="V1385" s="19" t="n">
        <v>0.107744331636194</v>
      </c>
      <c r="W1385" s="19" t="n">
        <v>0.0571334125703709</v>
      </c>
      <c r="X1385" s="19"/>
      <c r="Y1385" s="19" t="n">
        <v>0.141972969645693</v>
      </c>
      <c r="Z1385" s="19" t="n">
        <v>0.202587583379797</v>
      </c>
      <c r="AA1385" s="19" t="s">
        <v>89</v>
      </c>
      <c r="AB1385" s="19" t="s">
        <v>89</v>
      </c>
      <c r="AC1385" s="19" t="s">
        <v>89</v>
      </c>
      <c r="AD1385" s="19" t="s">
        <v>89</v>
      </c>
      <c r="AE1385" s="19"/>
      <c r="AF1385" s="19" t="n">
        <v>0.149441806301354</v>
      </c>
      <c r="AG1385" s="19"/>
      <c r="AH1385" s="19" t="n">
        <v>0.145450976134962</v>
      </c>
      <c r="AI1385" s="19"/>
      <c r="AJ1385" s="19" t="n">
        <v>0.295449250590488</v>
      </c>
      <c r="AK1385" s="19" t="n">
        <v>0.093320733678149</v>
      </c>
      <c r="AL1385" s="19" t="n">
        <v>0.145785634582048</v>
      </c>
    </row>
    <row r="1386">
      <c r="B1386" t="s">
        <v>551</v>
      </c>
      <c r="C1386" s="19" t="n">
        <v>0.12744643896864</v>
      </c>
      <c r="D1386" s="19" t="n">
        <v>0.135196869559745</v>
      </c>
      <c r="E1386" s="19" t="n">
        <v>0.114895214445667</v>
      </c>
      <c r="F1386" s="19"/>
      <c r="G1386" s="19" t="n">
        <v>0.0978983815231075</v>
      </c>
      <c r="H1386" s="19" t="n">
        <v>0.166014739513709</v>
      </c>
      <c r="I1386" s="19" t="n">
        <v>0.131133232168865</v>
      </c>
      <c r="J1386" s="19" t="n">
        <v>0.160785772857812</v>
      </c>
      <c r="K1386" s="19" t="n">
        <v>0.0169322777070785</v>
      </c>
      <c r="L1386" s="19" t="n">
        <v>0</v>
      </c>
      <c r="M1386" s="19"/>
      <c r="N1386" s="19" t="n">
        <v>0.158302512738954</v>
      </c>
      <c r="O1386" s="19" t="n">
        <v>0.108780333966939</v>
      </c>
      <c r="P1386" s="19" t="n">
        <v>0.126302835690901</v>
      </c>
      <c r="Q1386" s="19" t="n">
        <v>0.0940063210559878</v>
      </c>
      <c r="R1386" s="19" t="n">
        <v>0.168377112814356</v>
      </c>
      <c r="S1386" s="19"/>
      <c r="T1386" s="19" t="n">
        <v>0.0690596260011884</v>
      </c>
      <c r="U1386" s="19" t="n">
        <v>0.102314152341395</v>
      </c>
      <c r="V1386" s="19" t="n">
        <v>0.130407939310024</v>
      </c>
      <c r="W1386" s="19" t="n">
        <v>0.158894062981501</v>
      </c>
      <c r="X1386" s="19"/>
      <c r="Y1386" s="19" t="n">
        <v>0.126254853559906</v>
      </c>
      <c r="Z1386" s="19" t="n">
        <v>0.135145111124974</v>
      </c>
      <c r="AA1386" s="19" t="s">
        <v>89</v>
      </c>
      <c r="AB1386" s="19" t="s">
        <v>89</v>
      </c>
      <c r="AC1386" s="19" t="s">
        <v>89</v>
      </c>
      <c r="AD1386" s="19" t="s">
        <v>89</v>
      </c>
      <c r="AE1386" s="19"/>
      <c r="AF1386" s="19" t="n">
        <v>0.111946447987961</v>
      </c>
      <c r="AG1386" s="19"/>
      <c r="AH1386" s="19" t="n">
        <v>0.123829357493519</v>
      </c>
      <c r="AI1386" s="19"/>
      <c r="AJ1386" s="19" t="n">
        <v>0.0784376356714382</v>
      </c>
      <c r="AK1386" s="19" t="n">
        <v>0.147666688383196</v>
      </c>
      <c r="AL1386" s="19" t="n">
        <v>0.12198169921499</v>
      </c>
    </row>
    <row r="1387">
      <c r="B1387" t="s">
        <v>77</v>
      </c>
      <c r="C1387" s="19" t="n">
        <v>0.114432352059602</v>
      </c>
      <c r="D1387" s="19" t="n">
        <v>0.107364981729061</v>
      </c>
      <c r="E1387" s="19" t="n">
        <v>0.123087130233106</v>
      </c>
      <c r="F1387" s="19"/>
      <c r="G1387" s="19" t="n">
        <v>0.0768310846271606</v>
      </c>
      <c r="H1387" s="19" t="n">
        <v>0.0937359961153187</v>
      </c>
      <c r="I1387" s="19" t="n">
        <v>0.0654133866834828</v>
      </c>
      <c r="J1387" s="19" t="n">
        <v>0.115914705873618</v>
      </c>
      <c r="K1387" s="19" t="n">
        <v>0.244087605934161</v>
      </c>
      <c r="L1387" s="19" t="n">
        <v>0.326809282255196</v>
      </c>
      <c r="M1387" s="19"/>
      <c r="N1387" s="19" t="n">
        <v>0.0665328438098106</v>
      </c>
      <c r="O1387" s="19" t="n">
        <v>0.117084430545009</v>
      </c>
      <c r="P1387" s="19" t="n">
        <v>0.150033343819807</v>
      </c>
      <c r="Q1387" s="19" t="n">
        <v>0.127192473159443</v>
      </c>
      <c r="R1387" s="19" t="n">
        <v>0.0819269743671434</v>
      </c>
      <c r="S1387" s="19"/>
      <c r="T1387" s="19" t="n">
        <v>0.289029867740313</v>
      </c>
      <c r="U1387" s="19" t="n">
        <v>0.11142179436214</v>
      </c>
      <c r="V1387" s="19" t="n">
        <v>0.172501001632317</v>
      </c>
      <c r="W1387" s="19" t="n">
        <v>0.0385354041777056</v>
      </c>
      <c r="X1387" s="19"/>
      <c r="Y1387" s="19" t="n">
        <v>0.109810014884278</v>
      </c>
      <c r="Z1387" s="19" t="n">
        <v>0.144296647348922</v>
      </c>
      <c r="AA1387" s="19" t="s">
        <v>89</v>
      </c>
      <c r="AB1387" s="19" t="s">
        <v>89</v>
      </c>
      <c r="AC1387" s="19" t="s">
        <v>89</v>
      </c>
      <c r="AD1387" s="19" t="s">
        <v>89</v>
      </c>
      <c r="AE1387" s="19"/>
      <c r="AF1387" s="19" t="n">
        <v>0.126313607897152</v>
      </c>
      <c r="AG1387" s="19"/>
      <c r="AH1387" s="19" t="n">
        <v>0.117337841768165</v>
      </c>
      <c r="AI1387" s="19"/>
      <c r="AJ1387" s="19" t="n">
        <v>0.157635662947857</v>
      </c>
      <c r="AK1387" s="19" t="n">
        <v>0.0905663124995573</v>
      </c>
      <c r="AL1387" s="19" t="n">
        <v>0.158067542285137</v>
      </c>
    </row>
    <row r="1388">
      <c r="C1388" s="19"/>
      <c r="D1388" s="19"/>
      <c r="E1388" s="19"/>
      <c r="F1388" s="19"/>
      <c r="G1388" s="19"/>
      <c r="H1388" s="19"/>
      <c r="I1388" s="19"/>
      <c r="J1388" s="19"/>
      <c r="K1388" s="19"/>
      <c r="L1388" s="19"/>
      <c r="M1388" s="19"/>
      <c r="N1388" s="19"/>
      <c r="O1388" s="19"/>
      <c r="P1388" s="19"/>
      <c r="Q1388" s="19"/>
      <c r="R1388" s="19"/>
      <c r="S1388" s="19"/>
      <c r="T1388" s="19"/>
      <c r="U1388" s="19"/>
      <c r="V1388" s="19"/>
      <c r="W1388" s="19"/>
      <c r="X1388" s="19"/>
      <c r="Y1388" s="19"/>
      <c r="Z1388" s="19"/>
      <c r="AA1388" s="19"/>
      <c r="AB1388" s="19"/>
      <c r="AC1388" s="19"/>
      <c r="AD1388" s="19"/>
      <c r="AE1388" s="19"/>
      <c r="AF1388" s="19"/>
      <c r="AG1388" s="19"/>
      <c r="AH1388" s="19"/>
      <c r="AI1388" s="19"/>
      <c r="AJ1388" s="19"/>
      <c r="AK1388" s="19"/>
      <c r="AL1388" s="19"/>
    </row>
    <row r="1389">
      <c r="B1389" s="7" t="s">
        <v>553</v>
      </c>
      <c r="C1389" s="19"/>
      <c r="D1389" s="19"/>
      <c r="E1389" s="19"/>
      <c r="F1389" s="19"/>
      <c r="G1389" s="19"/>
      <c r="H1389" s="19"/>
      <c r="I1389" s="19"/>
      <c r="J1389" s="19"/>
      <c r="K1389" s="19"/>
      <c r="L1389" s="19"/>
      <c r="M1389" s="19"/>
      <c r="N1389" s="19"/>
      <c r="O1389" s="19"/>
      <c r="P1389" s="19"/>
      <c r="Q1389" s="19"/>
      <c r="R1389" s="19"/>
      <c r="S1389" s="19"/>
      <c r="T1389" s="19"/>
      <c r="U1389" s="19"/>
      <c r="V1389" s="19"/>
      <c r="W1389" s="19"/>
      <c r="X1389" s="19"/>
      <c r="Y1389" s="19"/>
      <c r="Z1389" s="19"/>
      <c r="AA1389" s="19"/>
      <c r="AB1389" s="19"/>
      <c r="AC1389" s="19"/>
      <c r="AD1389" s="19"/>
      <c r="AE1389" s="19"/>
      <c r="AF1389" s="19"/>
      <c r="AG1389" s="19"/>
      <c r="AH1389" s="19"/>
      <c r="AI1389" s="19"/>
      <c r="AJ1389" s="19"/>
      <c r="AK1389" s="19"/>
      <c r="AL1389" s="19"/>
    </row>
    <row r="1390">
      <c r="B1390" s="26" t="s">
        <v>220</v>
      </c>
      <c r="C1390" s="19"/>
      <c r="D1390" s="19"/>
      <c r="E1390" s="19"/>
      <c r="F1390" s="19"/>
      <c r="G1390" s="19"/>
      <c r="H1390" s="19"/>
      <c r="I1390" s="19"/>
      <c r="J1390" s="19"/>
      <c r="K1390" s="19"/>
      <c r="L1390" s="19"/>
      <c r="M1390" s="19"/>
      <c r="N1390" s="19"/>
      <c r="O1390" s="19"/>
      <c r="P1390" s="19"/>
      <c r="Q1390" s="19"/>
      <c r="R1390" s="19"/>
      <c r="S1390" s="19"/>
      <c r="T1390" s="19"/>
      <c r="U1390" s="19"/>
      <c r="V1390" s="19"/>
      <c r="W1390" s="19"/>
      <c r="X1390" s="19"/>
      <c r="Y1390" s="19"/>
      <c r="Z1390" s="19"/>
      <c r="AA1390" s="19"/>
      <c r="AB1390" s="19"/>
      <c r="AC1390" s="19"/>
      <c r="AD1390" s="19"/>
      <c r="AE1390" s="19"/>
      <c r="AF1390" s="19"/>
      <c r="AG1390" s="19"/>
      <c r="AH1390" s="19"/>
      <c r="AI1390" s="19"/>
      <c r="AJ1390" s="19"/>
      <c r="AK1390" s="19"/>
      <c r="AL1390" s="19"/>
    </row>
    <row r="1391">
      <c r="B1391" t="s">
        <v>546</v>
      </c>
      <c r="C1391" s="19" t="n">
        <v>0.241097495037683</v>
      </c>
      <c r="D1391" s="19" t="n">
        <v>0.263979695868712</v>
      </c>
      <c r="E1391" s="19" t="n">
        <v>0.211484809544654</v>
      </c>
      <c r="F1391" s="19"/>
      <c r="G1391" s="19" t="n">
        <v>0.267495406500818</v>
      </c>
      <c r="H1391" s="19" t="n">
        <v>0.232203334097835</v>
      </c>
      <c r="I1391" s="19" t="n">
        <v>0.274797457431034</v>
      </c>
      <c r="J1391" s="19" t="n">
        <v>0.242288639014619</v>
      </c>
      <c r="K1391" s="19" t="n">
        <v>0.184149398884519</v>
      </c>
      <c r="L1391" s="19" t="n">
        <v>0.205770538202424</v>
      </c>
      <c r="M1391" s="19"/>
      <c r="N1391" s="19" t="n">
        <v>0.0714818096449395</v>
      </c>
      <c r="O1391" s="19" t="n">
        <v>0.190965656457642</v>
      </c>
      <c r="P1391" s="19" t="n">
        <v>0.244664895759241</v>
      </c>
      <c r="Q1391" s="19" t="n">
        <v>0.237902709029914</v>
      </c>
      <c r="R1391" s="19" t="n">
        <v>0.344112978073938</v>
      </c>
      <c r="S1391" s="19"/>
      <c r="T1391" s="19" t="n">
        <v>0.144369491035798</v>
      </c>
      <c r="U1391" s="19" t="n">
        <v>0.205849574516353</v>
      </c>
      <c r="V1391" s="19" t="n">
        <v>0.238221409186327</v>
      </c>
      <c r="W1391" s="19" t="n">
        <v>0.309087576600444</v>
      </c>
      <c r="X1391" s="19"/>
      <c r="Y1391" s="19" t="n">
        <v>0.243464092183352</v>
      </c>
      <c r="Z1391" s="19" t="n">
        <v>0.225807230976807</v>
      </c>
      <c r="AA1391" s="19" t="s">
        <v>89</v>
      </c>
      <c r="AB1391" s="19" t="s">
        <v>89</v>
      </c>
      <c r="AC1391" s="19" t="s">
        <v>89</v>
      </c>
      <c r="AD1391" s="19" t="s">
        <v>89</v>
      </c>
      <c r="AE1391" s="19"/>
      <c r="AF1391" s="19" t="n">
        <v>0.246571883964203</v>
      </c>
      <c r="AG1391" s="19"/>
      <c r="AH1391" s="19" t="n">
        <v>0.241281886038868</v>
      </c>
      <c r="AI1391" s="19"/>
      <c r="AJ1391" s="19" t="n">
        <v>0.169616800623506</v>
      </c>
      <c r="AK1391" s="19" t="n">
        <v>0.269484471384493</v>
      </c>
      <c r="AL1391" s="19" t="n">
        <v>0.240226214095164</v>
      </c>
    </row>
    <row r="1392">
      <c r="B1392" t="s">
        <v>545</v>
      </c>
      <c r="C1392" s="19" t="n">
        <v>0.236946381658414</v>
      </c>
      <c r="D1392" s="19" t="n">
        <v>0.228067389512062</v>
      </c>
      <c r="E1392" s="19" t="n">
        <v>0.248201360457461</v>
      </c>
      <c r="F1392" s="19"/>
      <c r="G1392" s="19" t="n">
        <v>0.192745947555233</v>
      </c>
      <c r="H1392" s="19" t="n">
        <v>0.249587332108473</v>
      </c>
      <c r="I1392" s="19" t="n">
        <v>0.271365268679726</v>
      </c>
      <c r="J1392" s="19" t="n">
        <v>0.269585886350401</v>
      </c>
      <c r="K1392" s="19" t="n">
        <v>0.128947904674328</v>
      </c>
      <c r="L1392" s="19" t="n">
        <v>0.161102615903733</v>
      </c>
      <c r="M1392" s="19"/>
      <c r="N1392" s="19" t="n">
        <v>0.230632800087535</v>
      </c>
      <c r="O1392" s="19" t="n">
        <v>0.227184288275483</v>
      </c>
      <c r="P1392" s="19" t="n">
        <v>0.186189715418243</v>
      </c>
      <c r="Q1392" s="19" t="n">
        <v>0.259304732566853</v>
      </c>
      <c r="R1392" s="19" t="n">
        <v>0.276231998975804</v>
      </c>
      <c r="S1392" s="19"/>
      <c r="T1392" s="19" t="n">
        <v>0.193516120325453</v>
      </c>
      <c r="U1392" s="19" t="n">
        <v>0.294869052012238</v>
      </c>
      <c r="V1392" s="19" t="n">
        <v>0.269881069163967</v>
      </c>
      <c r="W1392" s="19" t="n">
        <v>0.243055393557256</v>
      </c>
      <c r="X1392" s="19"/>
      <c r="Y1392" s="19" t="n">
        <v>0.241501836139416</v>
      </c>
      <c r="Z1392" s="19" t="n">
        <v>0.207514206410802</v>
      </c>
      <c r="AA1392" s="19" t="s">
        <v>89</v>
      </c>
      <c r="AB1392" s="19" t="s">
        <v>89</v>
      </c>
      <c r="AC1392" s="19" t="s">
        <v>89</v>
      </c>
      <c r="AD1392" s="19" t="s">
        <v>89</v>
      </c>
      <c r="AE1392" s="19"/>
      <c r="AF1392" s="19" t="n">
        <v>0.214996847589129</v>
      </c>
      <c r="AG1392" s="19"/>
      <c r="AH1392" s="19" t="n">
        <v>0.23715666802961</v>
      </c>
      <c r="AI1392" s="19"/>
      <c r="AJ1392" s="19" t="n">
        <v>0.171803606380286</v>
      </c>
      <c r="AK1392" s="19" t="n">
        <v>0.253844972399723</v>
      </c>
      <c r="AL1392" s="19" t="n">
        <v>0.293799806996141</v>
      </c>
    </row>
    <row r="1393">
      <c r="B1393" t="s">
        <v>550</v>
      </c>
      <c r="C1393" s="19" t="n">
        <v>0.192473310758282</v>
      </c>
      <c r="D1393" s="19" t="n">
        <v>0.173262236685664</v>
      </c>
      <c r="E1393" s="19" t="n">
        <v>0.215513673361847</v>
      </c>
      <c r="F1393" s="19"/>
      <c r="G1393" s="19" t="n">
        <v>0.118729955784581</v>
      </c>
      <c r="H1393" s="19" t="n">
        <v>0.155319167196679</v>
      </c>
      <c r="I1393" s="19" t="n">
        <v>0.166179283870314</v>
      </c>
      <c r="J1393" s="19" t="n">
        <v>0.182119732124393</v>
      </c>
      <c r="K1393" s="19" t="n">
        <v>0.371300352906292</v>
      </c>
      <c r="L1393" s="19" t="n">
        <v>0.205770538202424</v>
      </c>
      <c r="M1393" s="19"/>
      <c r="N1393" s="19" t="n">
        <v>0.285651999073351</v>
      </c>
      <c r="O1393" s="19" t="n">
        <v>0.221648731468965</v>
      </c>
      <c r="P1393" s="19" t="n">
        <v>0.206595525451023</v>
      </c>
      <c r="Q1393" s="19" t="n">
        <v>0.192664211108028</v>
      </c>
      <c r="R1393" s="19" t="n">
        <v>0.12072172605351</v>
      </c>
      <c r="S1393" s="19"/>
      <c r="T1393" s="19" t="n">
        <v>0.036789649894894</v>
      </c>
      <c r="U1393" s="19" t="n">
        <v>0.260725040138098</v>
      </c>
      <c r="V1393" s="19" t="n">
        <v>0.184441929908657</v>
      </c>
      <c r="W1393" s="19" t="n">
        <v>0.0954930003196176</v>
      </c>
      <c r="X1393" s="19"/>
      <c r="Y1393" s="19" t="n">
        <v>0.170857921455623</v>
      </c>
      <c r="Z1393" s="19" t="n">
        <v>0.332127417424117</v>
      </c>
      <c r="AA1393" s="19" t="s">
        <v>89</v>
      </c>
      <c r="AB1393" s="19" t="s">
        <v>89</v>
      </c>
      <c r="AC1393" s="19" t="s">
        <v>89</v>
      </c>
      <c r="AD1393" s="19" t="s">
        <v>89</v>
      </c>
      <c r="AE1393" s="19"/>
      <c r="AF1393" s="19" t="n">
        <v>0.19842852566718</v>
      </c>
      <c r="AG1393" s="19"/>
      <c r="AH1393" s="19" t="n">
        <v>0.188902921649122</v>
      </c>
      <c r="AI1393" s="19"/>
      <c r="AJ1393" s="19" t="n">
        <v>0.323448597962613</v>
      </c>
      <c r="AK1393" s="19" t="n">
        <v>0.141718334302583</v>
      </c>
      <c r="AL1393" s="19" t="n">
        <v>0.185980096105958</v>
      </c>
    </row>
    <row r="1394">
      <c r="B1394" t="s">
        <v>547</v>
      </c>
      <c r="C1394" s="19" t="n">
        <v>0.16017458843783</v>
      </c>
      <c r="D1394" s="19" t="n">
        <v>0.155342449572902</v>
      </c>
      <c r="E1394" s="19" t="n">
        <v>0.166427680924472</v>
      </c>
      <c r="F1394" s="19"/>
      <c r="G1394" s="19" t="n">
        <v>0.180233400908502</v>
      </c>
      <c r="H1394" s="19" t="n">
        <v>0.173930835286688</v>
      </c>
      <c r="I1394" s="19" t="n">
        <v>0.169456571353873</v>
      </c>
      <c r="J1394" s="19" t="n">
        <v>0.177736768964667</v>
      </c>
      <c r="K1394" s="19" t="n">
        <v>0.0718228691863556</v>
      </c>
      <c r="L1394" s="19" t="n">
        <v>0.205770538202424</v>
      </c>
      <c r="M1394" s="19"/>
      <c r="N1394" s="19" t="n">
        <v>0.102608888782832</v>
      </c>
      <c r="O1394" s="19" t="n">
        <v>0.130210918419324</v>
      </c>
      <c r="P1394" s="19" t="n">
        <v>0.0944360619522656</v>
      </c>
      <c r="Q1394" s="19" t="n">
        <v>0.188694136071143</v>
      </c>
      <c r="R1394" s="19" t="n">
        <v>0.244451219290297</v>
      </c>
      <c r="S1394" s="19"/>
      <c r="T1394" s="19" t="n">
        <v>0.0854581719173639</v>
      </c>
      <c r="U1394" s="19" t="n">
        <v>0.128982718548744</v>
      </c>
      <c r="V1394" s="19" t="n">
        <v>0.199009274216964</v>
      </c>
      <c r="W1394" s="19" t="n">
        <v>0.205600339354655</v>
      </c>
      <c r="X1394" s="19"/>
      <c r="Y1394" s="19" t="n">
        <v>0.17393751443281</v>
      </c>
      <c r="Z1394" s="19" t="n">
        <v>0.0712541851073898</v>
      </c>
      <c r="AA1394" s="19" t="s">
        <v>89</v>
      </c>
      <c r="AB1394" s="19" t="s">
        <v>89</v>
      </c>
      <c r="AC1394" s="19" t="s">
        <v>89</v>
      </c>
      <c r="AD1394" s="19" t="s">
        <v>89</v>
      </c>
      <c r="AE1394" s="19"/>
      <c r="AF1394" s="19" t="n">
        <v>0.145361754111997</v>
      </c>
      <c r="AG1394" s="19"/>
      <c r="AH1394" s="19" t="n">
        <v>0.160639164904063</v>
      </c>
      <c r="AI1394" s="19"/>
      <c r="AJ1394" s="19" t="n">
        <v>0.14783213773793</v>
      </c>
      <c r="AK1394" s="19" t="n">
        <v>0.166959193698262</v>
      </c>
      <c r="AL1394" s="19" t="n">
        <v>0.147924120765986</v>
      </c>
    </row>
    <row r="1395">
      <c r="B1395" t="s">
        <v>549</v>
      </c>
      <c r="C1395" s="19" t="n">
        <v>0.153865073921884</v>
      </c>
      <c r="D1395" s="19" t="n">
        <v>0.194762808314822</v>
      </c>
      <c r="E1395" s="19" t="n">
        <v>0.107123875107356</v>
      </c>
      <c r="F1395" s="19"/>
      <c r="G1395" s="19" t="n">
        <v>0.240053403424271</v>
      </c>
      <c r="H1395" s="19" t="n">
        <v>0.191818817900362</v>
      </c>
      <c r="I1395" s="19" t="n">
        <v>0.170385586612376</v>
      </c>
      <c r="J1395" s="19" t="n">
        <v>0.112135408814781</v>
      </c>
      <c r="K1395" s="19" t="n">
        <v>0.0751412347465819</v>
      </c>
      <c r="L1395" s="19" t="n">
        <v>0.100547025436223</v>
      </c>
      <c r="M1395" s="19"/>
      <c r="N1395" s="19" t="n">
        <v>0.132315258400896</v>
      </c>
      <c r="O1395" s="19" t="n">
        <v>0.173879175255252</v>
      </c>
      <c r="P1395" s="19" t="n">
        <v>0.136436830805852</v>
      </c>
      <c r="Q1395" s="19" t="n">
        <v>0.145822116502335</v>
      </c>
      <c r="R1395" s="19" t="n">
        <v>0.162267776870115</v>
      </c>
      <c r="S1395" s="19"/>
      <c r="T1395" s="19" t="n">
        <v>0.379705897770812</v>
      </c>
      <c r="U1395" s="19" t="n">
        <v>0.0955997889406605</v>
      </c>
      <c r="V1395" s="19" t="n">
        <v>0.193406976255205</v>
      </c>
      <c r="W1395" s="19" t="n">
        <v>0.180555933360559</v>
      </c>
      <c r="X1395" s="19"/>
      <c r="Y1395" s="19" t="n">
        <v>0.16628873583266</v>
      </c>
      <c r="Z1395" s="19" t="n">
        <v>0.0735974746955154</v>
      </c>
      <c r="AA1395" s="19" t="s">
        <v>89</v>
      </c>
      <c r="AB1395" s="19" t="s">
        <v>89</v>
      </c>
      <c r="AC1395" s="19" t="s">
        <v>89</v>
      </c>
      <c r="AD1395" s="19" t="s">
        <v>89</v>
      </c>
      <c r="AE1395" s="19"/>
      <c r="AF1395" s="19" t="n">
        <v>0.154185073022161</v>
      </c>
      <c r="AG1395" s="19"/>
      <c r="AH1395" s="19" t="n">
        <v>0.151528690730317</v>
      </c>
      <c r="AI1395" s="19"/>
      <c r="AJ1395" s="19" t="n">
        <v>0.149682920575276</v>
      </c>
      <c r="AK1395" s="19" t="n">
        <v>0.166455917325342</v>
      </c>
      <c r="AL1395" s="19" t="n">
        <v>0.0835814906045724</v>
      </c>
    </row>
    <row r="1396">
      <c r="B1396" t="s">
        <v>551</v>
      </c>
      <c r="C1396" s="19" t="n">
        <v>0.140586351633099</v>
      </c>
      <c r="D1396" s="19" t="n">
        <v>0.169999514131176</v>
      </c>
      <c r="E1396" s="19" t="n">
        <v>0.107093226099926</v>
      </c>
      <c r="F1396" s="19"/>
      <c r="G1396" s="19" t="n">
        <v>0.248662393718689</v>
      </c>
      <c r="H1396" s="19" t="n">
        <v>0.212547639540749</v>
      </c>
      <c r="I1396" s="19" t="n">
        <v>0.165047068199531</v>
      </c>
      <c r="J1396" s="19" t="n">
        <v>0.0624138808056261</v>
      </c>
      <c r="K1396" s="19" t="n">
        <v>0.022419460360718</v>
      </c>
      <c r="L1396" s="19" t="n">
        <v>0.205770538202424</v>
      </c>
      <c r="M1396" s="19"/>
      <c r="N1396" s="19" t="n">
        <v>0.289612478804219</v>
      </c>
      <c r="O1396" s="19" t="n">
        <v>0.0921049525395578</v>
      </c>
      <c r="P1396" s="19" t="n">
        <v>0.180054315985685</v>
      </c>
      <c r="Q1396" s="19" t="n">
        <v>0.0850808073259091</v>
      </c>
      <c r="R1396" s="19" t="n">
        <v>0.159756295974997</v>
      </c>
      <c r="S1396" s="19"/>
      <c r="T1396" s="19" t="n">
        <v>0</v>
      </c>
      <c r="U1396" s="19" t="n">
        <v>0.169283630227874</v>
      </c>
      <c r="V1396" s="19" t="n">
        <v>0.121741160611244</v>
      </c>
      <c r="W1396" s="19" t="n">
        <v>0.172213470846118</v>
      </c>
      <c r="X1396" s="19"/>
      <c r="Y1396" s="19" t="n">
        <v>0.148285880358975</v>
      </c>
      <c r="Z1396" s="19" t="n">
        <v>0.0908407379453603</v>
      </c>
      <c r="AA1396" s="19" t="s">
        <v>89</v>
      </c>
      <c r="AB1396" s="19" t="s">
        <v>89</v>
      </c>
      <c r="AC1396" s="19" t="s">
        <v>89</v>
      </c>
      <c r="AD1396" s="19" t="s">
        <v>89</v>
      </c>
      <c r="AE1396" s="19"/>
      <c r="AF1396" s="19" t="n">
        <v>0.125213433292543</v>
      </c>
      <c r="AG1396" s="19"/>
      <c r="AH1396" s="19" t="n">
        <v>0.143026468012758</v>
      </c>
      <c r="AI1396" s="19"/>
      <c r="AJ1396" s="19" t="n">
        <v>0.0529019533903636</v>
      </c>
      <c r="AK1396" s="19" t="n">
        <v>0.188540226971492</v>
      </c>
      <c r="AL1396" s="19" t="n">
        <v>0.0551358551329271</v>
      </c>
    </row>
    <row r="1397">
      <c r="B1397" t="s">
        <v>548</v>
      </c>
      <c r="C1397" s="19" t="n">
        <v>0.123868940871666</v>
      </c>
      <c r="D1397" s="19" t="n">
        <v>0.137971877734224</v>
      </c>
      <c r="E1397" s="19" t="n">
        <v>0.108041019606278</v>
      </c>
      <c r="F1397" s="19"/>
      <c r="G1397" s="19" t="n">
        <v>0.183084008503952</v>
      </c>
      <c r="H1397" s="19" t="n">
        <v>0.109060364258983</v>
      </c>
      <c r="I1397" s="19" t="n">
        <v>0.134025091764745</v>
      </c>
      <c r="J1397" s="19" t="n">
        <v>0.149640981096306</v>
      </c>
      <c r="K1397" s="19" t="n">
        <v>0.0644107082304447</v>
      </c>
      <c r="L1397" s="19" t="n">
        <v>0</v>
      </c>
      <c r="M1397" s="19"/>
      <c r="N1397" s="19" t="n">
        <v>0.199505720949643</v>
      </c>
      <c r="O1397" s="19" t="n">
        <v>0.133868503127859</v>
      </c>
      <c r="P1397" s="19" t="n">
        <v>0.0977058488018716</v>
      </c>
      <c r="Q1397" s="19" t="n">
        <v>0.0978651286699888</v>
      </c>
      <c r="R1397" s="19" t="n">
        <v>0.137689111032746</v>
      </c>
      <c r="S1397" s="19"/>
      <c r="T1397" s="19" t="n">
        <v>0.162609498081489</v>
      </c>
      <c r="U1397" s="19" t="n">
        <v>0.0998740470507799</v>
      </c>
      <c r="V1397" s="19" t="n">
        <v>0.10998953465362</v>
      </c>
      <c r="W1397" s="19" t="n">
        <v>0.176165536184242</v>
      </c>
      <c r="X1397" s="19"/>
      <c r="Y1397" s="19" t="n">
        <v>0.13063951188701</v>
      </c>
      <c r="Z1397" s="19" t="n">
        <v>0.0801251973042464</v>
      </c>
      <c r="AA1397" s="19" t="s">
        <v>89</v>
      </c>
      <c r="AB1397" s="19" t="s">
        <v>89</v>
      </c>
      <c r="AC1397" s="19" t="s">
        <v>89</v>
      </c>
      <c r="AD1397" s="19" t="s">
        <v>89</v>
      </c>
      <c r="AE1397" s="19"/>
      <c r="AF1397" s="19" t="n">
        <v>0.130708093655376</v>
      </c>
      <c r="AG1397" s="19"/>
      <c r="AH1397" s="19" t="n">
        <v>0.125723578651975</v>
      </c>
      <c r="AI1397" s="19"/>
      <c r="AJ1397" s="19" t="n">
        <v>0.0992363975405671</v>
      </c>
      <c r="AK1397" s="19" t="n">
        <v>0.11727620887341</v>
      </c>
      <c r="AL1397" s="19" t="n">
        <v>0.22878916145715</v>
      </c>
    </row>
    <row r="1398">
      <c r="B1398" t="s">
        <v>77</v>
      </c>
      <c r="C1398" s="19" t="n">
        <v>0.119337723207843</v>
      </c>
      <c r="D1398" s="19" t="n">
        <v>0.0968528201554424</v>
      </c>
      <c r="E1398" s="19" t="n">
        <v>0.145870565274958</v>
      </c>
      <c r="F1398" s="19"/>
      <c r="G1398" s="19" t="n">
        <v>0.0592987790398805</v>
      </c>
      <c r="H1398" s="19" t="n">
        <v>0.061933544268586</v>
      </c>
      <c r="I1398" s="19" t="n">
        <v>0.0792081892668726</v>
      </c>
      <c r="J1398" s="19" t="n">
        <v>0.150873635959123</v>
      </c>
      <c r="K1398" s="19" t="n">
        <v>0.266898544122359</v>
      </c>
      <c r="L1398" s="19" t="n">
        <v>0.326809282255196</v>
      </c>
      <c r="M1398" s="19"/>
      <c r="N1398" s="19" t="n">
        <v>0.105343736132162</v>
      </c>
      <c r="O1398" s="19" t="n">
        <v>0.151080412991901</v>
      </c>
      <c r="P1398" s="19" t="n">
        <v>0.14824538922849</v>
      </c>
      <c r="Q1398" s="19" t="n">
        <v>0.126836510961837</v>
      </c>
      <c r="R1398" s="19" t="n">
        <v>0.0567935051531501</v>
      </c>
      <c r="S1398" s="19"/>
      <c r="T1398" s="19" t="n">
        <v>0.141920662009989</v>
      </c>
      <c r="U1398" s="19" t="n">
        <v>0.101734095703686</v>
      </c>
      <c r="V1398" s="19" t="n">
        <v>0.133801598038489</v>
      </c>
      <c r="W1398" s="19" t="n">
        <v>0.0511973542108075</v>
      </c>
      <c r="X1398" s="19"/>
      <c r="Y1398" s="19" t="n">
        <v>0.107503980011245</v>
      </c>
      <c r="Z1398" s="19" t="n">
        <v>0.195793937412158</v>
      </c>
      <c r="AA1398" s="19" t="s">
        <v>89</v>
      </c>
      <c r="AB1398" s="19" t="s">
        <v>89</v>
      </c>
      <c r="AC1398" s="19" t="s">
        <v>89</v>
      </c>
      <c r="AD1398" s="19" t="s">
        <v>89</v>
      </c>
      <c r="AE1398" s="19"/>
      <c r="AF1398" s="19" t="n">
        <v>0.145372994654731</v>
      </c>
      <c r="AG1398" s="19"/>
      <c r="AH1398" s="19" t="n">
        <v>0.119522268225849</v>
      </c>
      <c r="AI1398" s="19"/>
      <c r="AJ1398" s="19" t="n">
        <v>0.17110428774574</v>
      </c>
      <c r="AK1398" s="19" t="n">
        <v>0.0960449651889616</v>
      </c>
      <c r="AL1398" s="19" t="n">
        <v>0.137541727087598</v>
      </c>
    </row>
    <row r="1399">
      <c r="C1399" s="19"/>
      <c r="D1399" s="19"/>
      <c r="E1399" s="19"/>
      <c r="F1399" s="19"/>
      <c r="G1399" s="19"/>
      <c r="H1399" s="19"/>
      <c r="I1399" s="19"/>
      <c r="J1399" s="19"/>
      <c r="K1399" s="19"/>
      <c r="L1399" s="19"/>
      <c r="M1399" s="19"/>
      <c r="N1399" s="19"/>
      <c r="O1399" s="19"/>
      <c r="P1399" s="19"/>
      <c r="Q1399" s="19"/>
      <c r="R1399" s="19"/>
      <c r="S1399" s="19"/>
      <c r="T1399" s="19"/>
      <c r="U1399" s="19"/>
      <c r="V1399" s="19"/>
      <c r="W1399" s="19"/>
      <c r="X1399" s="19"/>
      <c r="Y1399" s="19"/>
      <c r="Z1399" s="19"/>
      <c r="AA1399" s="19"/>
      <c r="AB1399" s="19"/>
      <c r="AC1399" s="19"/>
      <c r="AD1399" s="19"/>
      <c r="AE1399" s="19"/>
      <c r="AF1399" s="19"/>
      <c r="AG1399" s="19"/>
      <c r="AH1399" s="19"/>
      <c r="AI1399" s="19"/>
      <c r="AJ1399" s="19"/>
      <c r="AK1399" s="19"/>
      <c r="AL1399" s="19"/>
    </row>
    <row r="1400">
      <c r="B1400" s="7" t="s">
        <v>554</v>
      </c>
      <c r="C1400" s="19"/>
      <c r="D1400" s="19"/>
      <c r="E1400" s="19"/>
      <c r="F1400" s="19"/>
      <c r="G1400" s="19"/>
      <c r="H1400" s="19"/>
      <c r="I1400" s="19"/>
      <c r="J1400" s="19"/>
      <c r="K1400" s="19"/>
      <c r="L1400" s="19"/>
      <c r="M1400" s="19"/>
      <c r="N1400" s="19"/>
      <c r="O1400" s="19"/>
      <c r="P1400" s="19"/>
      <c r="Q1400" s="19"/>
      <c r="R1400" s="19"/>
      <c r="S1400" s="19"/>
      <c r="T1400" s="19"/>
      <c r="U1400" s="19"/>
      <c r="V1400" s="19"/>
      <c r="W1400" s="19"/>
      <c r="X1400" s="19"/>
      <c r="Y1400" s="19"/>
      <c r="Z1400" s="19"/>
      <c r="AA1400" s="19"/>
      <c r="AB1400" s="19"/>
      <c r="AC1400" s="19"/>
      <c r="AD1400" s="19"/>
      <c r="AE1400" s="19"/>
      <c r="AF1400" s="19"/>
      <c r="AG1400" s="19"/>
      <c r="AH1400" s="19"/>
      <c r="AI1400" s="19"/>
      <c r="AJ1400" s="19"/>
      <c r="AK1400" s="19"/>
      <c r="AL1400" s="19"/>
    </row>
    <row r="1401">
      <c r="B1401" s="26" t="s">
        <v>220</v>
      </c>
      <c r="C1401" s="19"/>
      <c r="D1401" s="19"/>
      <c r="E1401" s="19"/>
      <c r="F1401" s="19"/>
      <c r="G1401" s="19"/>
      <c r="H1401" s="19"/>
      <c r="I1401" s="19"/>
      <c r="J1401" s="19"/>
      <c r="K1401" s="19"/>
      <c r="L1401" s="19"/>
      <c r="M1401" s="19"/>
      <c r="N1401" s="19"/>
      <c r="O1401" s="19"/>
      <c r="P1401" s="19"/>
      <c r="Q1401" s="19"/>
      <c r="R1401" s="19"/>
      <c r="S1401" s="19"/>
      <c r="T1401" s="19"/>
      <c r="U1401" s="19"/>
      <c r="V1401" s="19"/>
      <c r="W1401" s="19"/>
      <c r="X1401" s="19"/>
      <c r="Y1401" s="19"/>
      <c r="Z1401" s="19"/>
      <c r="AA1401" s="19"/>
      <c r="AB1401" s="19"/>
      <c r="AC1401" s="19"/>
      <c r="AD1401" s="19"/>
      <c r="AE1401" s="19"/>
      <c r="AF1401" s="19"/>
      <c r="AG1401" s="19"/>
      <c r="AH1401" s="19"/>
      <c r="AI1401" s="19"/>
      <c r="AJ1401" s="19"/>
      <c r="AK1401" s="19"/>
      <c r="AL1401" s="19"/>
    </row>
    <row r="1402">
      <c r="B1402" t="s">
        <v>550</v>
      </c>
      <c r="C1402" s="19" t="n">
        <v>0.295999337437911</v>
      </c>
      <c r="D1402" s="19" t="n">
        <v>0.239395363833106</v>
      </c>
      <c r="E1402" s="19" t="n">
        <v>0.358679558081907</v>
      </c>
      <c r="F1402" s="19"/>
      <c r="G1402" s="19" t="n">
        <v>0.175847447038707</v>
      </c>
      <c r="H1402" s="19" t="n">
        <v>0.249554767938752</v>
      </c>
      <c r="I1402" s="19" t="n">
        <v>0.272906412085931</v>
      </c>
      <c r="J1402" s="19" t="n">
        <v>0.317049065777162</v>
      </c>
      <c r="K1402" s="19" t="n">
        <v>0.45708502242355</v>
      </c>
      <c r="L1402" s="19" t="n">
        <v>0.366873154106157</v>
      </c>
      <c r="M1402" s="19"/>
      <c r="N1402" s="19" t="n">
        <v>0.324199536557723</v>
      </c>
      <c r="O1402" s="19" t="n">
        <v>0.325869738752047</v>
      </c>
      <c r="P1402" s="19" t="n">
        <v>0.301534401430089</v>
      </c>
      <c r="Q1402" s="19" t="n">
        <v>0.339273897158562</v>
      </c>
      <c r="R1402" s="19" t="n">
        <v>0.212953580524851</v>
      </c>
      <c r="S1402" s="19"/>
      <c r="T1402" s="19" t="n">
        <v>0.036789649894894</v>
      </c>
      <c r="U1402" s="19" t="n">
        <v>0.414465267385919</v>
      </c>
      <c r="V1402" s="19" t="n">
        <v>0.333852394401692</v>
      </c>
      <c r="W1402" s="19" t="n">
        <v>0.135110502952398</v>
      </c>
      <c r="X1402" s="19"/>
      <c r="Y1402" s="19" t="n">
        <v>0.257715256037738</v>
      </c>
      <c r="Z1402" s="19" t="n">
        <v>0.543347609199333</v>
      </c>
      <c r="AA1402" s="19" t="s">
        <v>89</v>
      </c>
      <c r="AB1402" s="19" t="s">
        <v>89</v>
      </c>
      <c r="AC1402" s="19" t="s">
        <v>89</v>
      </c>
      <c r="AD1402" s="19" t="s">
        <v>89</v>
      </c>
      <c r="AE1402" s="19"/>
      <c r="AF1402" s="19" t="n">
        <v>0.298985807498081</v>
      </c>
      <c r="AG1402" s="19"/>
      <c r="AH1402" s="19" t="n">
        <v>0.295778931158303</v>
      </c>
      <c r="AI1402" s="19"/>
      <c r="AJ1402" s="19" t="n">
        <v>0.456588154490122</v>
      </c>
      <c r="AK1402" s="19" t="n">
        <v>0.224829749092427</v>
      </c>
      <c r="AL1402" s="19" t="n">
        <v>0.345476520157603</v>
      </c>
    </row>
    <row r="1403">
      <c r="B1403" t="s">
        <v>546</v>
      </c>
      <c r="C1403" s="19" t="n">
        <v>0.214672407424043</v>
      </c>
      <c r="D1403" s="19" t="n">
        <v>0.224297576095641</v>
      </c>
      <c r="E1403" s="19" t="n">
        <v>0.204402970568365</v>
      </c>
      <c r="F1403" s="19"/>
      <c r="G1403" s="19" t="n">
        <v>0.0463157874774217</v>
      </c>
      <c r="H1403" s="19" t="n">
        <v>0.247291424492594</v>
      </c>
      <c r="I1403" s="19" t="n">
        <v>0.225991878602453</v>
      </c>
      <c r="J1403" s="19" t="n">
        <v>0.258450094813035</v>
      </c>
      <c r="K1403" s="19" t="n">
        <v>0.159074890677963</v>
      </c>
      <c r="L1403" s="19" t="n">
        <v>0.205770538202424</v>
      </c>
      <c r="M1403" s="19"/>
      <c r="N1403" s="19" t="n">
        <v>0.107046464416499</v>
      </c>
      <c r="O1403" s="19" t="n">
        <v>0.183338552045939</v>
      </c>
      <c r="P1403" s="19" t="n">
        <v>0.130001545696922</v>
      </c>
      <c r="Q1403" s="19" t="n">
        <v>0.242667651022939</v>
      </c>
      <c r="R1403" s="19" t="n">
        <v>0.333210732463409</v>
      </c>
      <c r="S1403" s="19"/>
      <c r="T1403" s="19" t="n">
        <v>0</v>
      </c>
      <c r="U1403" s="19" t="n">
        <v>0.161248341000287</v>
      </c>
      <c r="V1403" s="19" t="n">
        <v>0.172941924801626</v>
      </c>
      <c r="W1403" s="19" t="n">
        <v>0.305588679940876</v>
      </c>
      <c r="X1403" s="19"/>
      <c r="Y1403" s="19" t="n">
        <v>0.224547413736704</v>
      </c>
      <c r="Z1403" s="19" t="n">
        <v>0.150871327295249</v>
      </c>
      <c r="AA1403" s="19" t="s">
        <v>89</v>
      </c>
      <c r="AB1403" s="19" t="s">
        <v>89</v>
      </c>
      <c r="AC1403" s="19" t="s">
        <v>89</v>
      </c>
      <c r="AD1403" s="19" t="s">
        <v>89</v>
      </c>
      <c r="AE1403" s="19"/>
      <c r="AF1403" s="19" t="n">
        <v>0.20900623273619</v>
      </c>
      <c r="AG1403" s="19"/>
      <c r="AH1403" s="19" t="n">
        <v>0.216250342681074</v>
      </c>
      <c r="AI1403" s="19"/>
      <c r="AJ1403" s="19" t="n">
        <v>0.133706602561463</v>
      </c>
      <c r="AK1403" s="19" t="n">
        <v>0.256420729632906</v>
      </c>
      <c r="AL1403" s="19" t="n">
        <v>0.152034072902998</v>
      </c>
    </row>
    <row r="1404">
      <c r="B1404" t="s">
        <v>545</v>
      </c>
      <c r="C1404" s="19" t="n">
        <v>0.17141411493034</v>
      </c>
      <c r="D1404" s="19" t="n">
        <v>0.192361613097748</v>
      </c>
      <c r="E1404" s="19" t="n">
        <v>0.14785295289419</v>
      </c>
      <c r="F1404" s="19"/>
      <c r="G1404" s="19" t="n">
        <v>0.0994846959617981</v>
      </c>
      <c r="H1404" s="19" t="n">
        <v>0.197000054701843</v>
      </c>
      <c r="I1404" s="19" t="n">
        <v>0.242181105104114</v>
      </c>
      <c r="J1404" s="19" t="n">
        <v>0.140091313673311</v>
      </c>
      <c r="K1404" s="19" t="n">
        <v>0.0925863016790187</v>
      </c>
      <c r="L1404" s="19" t="n">
        <v>0.205770538202424</v>
      </c>
      <c r="M1404" s="19"/>
      <c r="N1404" s="19" t="n">
        <v>0.237099434914741</v>
      </c>
      <c r="O1404" s="19" t="n">
        <v>0.136968405820027</v>
      </c>
      <c r="P1404" s="19" t="n">
        <v>0.161902087319706</v>
      </c>
      <c r="Q1404" s="19" t="n">
        <v>0.185411195591755</v>
      </c>
      <c r="R1404" s="19" t="n">
        <v>0.184666597046705</v>
      </c>
      <c r="S1404" s="19"/>
      <c r="T1404" s="19" t="n">
        <v>0.249470601620682</v>
      </c>
      <c r="U1404" s="19" t="n">
        <v>0.140109675354673</v>
      </c>
      <c r="V1404" s="19" t="n">
        <v>0.240206774764681</v>
      </c>
      <c r="W1404" s="19" t="n">
        <v>0.200407217828142</v>
      </c>
      <c r="X1404" s="19"/>
      <c r="Y1404" s="19" t="n">
        <v>0.186242986118486</v>
      </c>
      <c r="Z1404" s="19" t="n">
        <v>0.0756067838827154</v>
      </c>
      <c r="AA1404" s="19" t="s">
        <v>89</v>
      </c>
      <c r="AB1404" s="19" t="s">
        <v>89</v>
      </c>
      <c r="AC1404" s="19" t="s">
        <v>89</v>
      </c>
      <c r="AD1404" s="19" t="s">
        <v>89</v>
      </c>
      <c r="AE1404" s="19"/>
      <c r="AF1404" s="19" t="n">
        <v>0.170595037482473</v>
      </c>
      <c r="AG1404" s="19"/>
      <c r="AH1404" s="19" t="n">
        <v>0.170688893610773</v>
      </c>
      <c r="AI1404" s="19"/>
      <c r="AJ1404" s="19" t="n">
        <v>0.0812442032265634</v>
      </c>
      <c r="AK1404" s="19" t="n">
        <v>0.207527717392048</v>
      </c>
      <c r="AL1404" s="19" t="n">
        <v>0.168357660342707</v>
      </c>
    </row>
    <row r="1405">
      <c r="B1405" t="s">
        <v>547</v>
      </c>
      <c r="C1405" s="19" t="n">
        <v>0.153485237552193</v>
      </c>
      <c r="D1405" s="19" t="n">
        <v>0.197302233880094</v>
      </c>
      <c r="E1405" s="19" t="n">
        <v>0.103361131491483</v>
      </c>
      <c r="F1405" s="19"/>
      <c r="G1405" s="19" t="n">
        <v>0.266041155280999</v>
      </c>
      <c r="H1405" s="19" t="n">
        <v>0.181176189975233</v>
      </c>
      <c r="I1405" s="19" t="n">
        <v>0.182028862287587</v>
      </c>
      <c r="J1405" s="19" t="n">
        <v>0.116355551291395</v>
      </c>
      <c r="K1405" s="19" t="n">
        <v>0.057433176704145</v>
      </c>
      <c r="L1405" s="19" t="n">
        <v>0</v>
      </c>
      <c r="M1405" s="19"/>
      <c r="N1405" s="19" t="n">
        <v>0.0967506036293365</v>
      </c>
      <c r="O1405" s="19" t="n">
        <v>0.183280436015721</v>
      </c>
      <c r="P1405" s="19" t="n">
        <v>0.166855055214542</v>
      </c>
      <c r="Q1405" s="19" t="n">
        <v>0.0927767616564384</v>
      </c>
      <c r="R1405" s="19" t="n">
        <v>0.179945974284866</v>
      </c>
      <c r="S1405" s="19"/>
      <c r="T1405" s="19" t="n">
        <v>0.20228085691781</v>
      </c>
      <c r="U1405" s="19" t="n">
        <v>0.116764094388414</v>
      </c>
      <c r="V1405" s="19" t="n">
        <v>0.158083954781599</v>
      </c>
      <c r="W1405" s="19" t="n">
        <v>0.200169582294626</v>
      </c>
      <c r="X1405" s="19"/>
      <c r="Y1405" s="19" t="n">
        <v>0.169073605922031</v>
      </c>
      <c r="Z1405" s="19" t="n">
        <v>0.0527708979404701</v>
      </c>
      <c r="AA1405" s="19" t="s">
        <v>89</v>
      </c>
      <c r="AB1405" s="19" t="s">
        <v>89</v>
      </c>
      <c r="AC1405" s="19" t="s">
        <v>89</v>
      </c>
      <c r="AD1405" s="19" t="s">
        <v>89</v>
      </c>
      <c r="AE1405" s="19"/>
      <c r="AF1405" s="19" t="n">
        <v>0.14655067850073</v>
      </c>
      <c r="AG1405" s="19"/>
      <c r="AH1405" s="19" t="n">
        <v>0.151991438526455</v>
      </c>
      <c r="AI1405" s="19"/>
      <c r="AJ1405" s="19" t="n">
        <v>0.0986601221632442</v>
      </c>
      <c r="AK1405" s="19" t="n">
        <v>0.181894811666872</v>
      </c>
      <c r="AL1405" s="19" t="n">
        <v>0.110169803584755</v>
      </c>
    </row>
    <row r="1406">
      <c r="B1406" t="s">
        <v>548</v>
      </c>
      <c r="C1406" s="19" t="n">
        <v>0.13449034666906</v>
      </c>
      <c r="D1406" s="19" t="n">
        <v>0.158387566519556</v>
      </c>
      <c r="E1406" s="19" t="n">
        <v>0.107361312219246</v>
      </c>
      <c r="F1406" s="19"/>
      <c r="G1406" s="19" t="n">
        <v>0.437999911663219</v>
      </c>
      <c r="H1406" s="19" t="n">
        <v>0.109745494332118</v>
      </c>
      <c r="I1406" s="19" t="n">
        <v>0.136897492405581</v>
      </c>
      <c r="J1406" s="19" t="n">
        <v>0.109683809840879</v>
      </c>
      <c r="K1406" s="19" t="n">
        <v>0.0479424820236306</v>
      </c>
      <c r="L1406" s="19" t="n">
        <v>0</v>
      </c>
      <c r="M1406" s="19"/>
      <c r="N1406" s="19" t="n">
        <v>0.0152098315199726</v>
      </c>
      <c r="O1406" s="19" t="n">
        <v>0.201525684164921</v>
      </c>
      <c r="P1406" s="19" t="n">
        <v>0.0826942876010919</v>
      </c>
      <c r="Q1406" s="19" t="n">
        <v>0.0835385516324779</v>
      </c>
      <c r="R1406" s="19" t="n">
        <v>0.191707738196524</v>
      </c>
      <c r="S1406" s="19"/>
      <c r="T1406" s="19" t="n">
        <v>0.38664021764258</v>
      </c>
      <c r="U1406" s="19" t="n">
        <v>0.0982835994022848</v>
      </c>
      <c r="V1406" s="19" t="n">
        <v>0.126596266378001</v>
      </c>
      <c r="W1406" s="19" t="n">
        <v>0.181038379684348</v>
      </c>
      <c r="X1406" s="19"/>
      <c r="Y1406" s="19" t="n">
        <v>0.14385318125998</v>
      </c>
      <c r="Z1406" s="19" t="n">
        <v>0.0739983387599526</v>
      </c>
      <c r="AA1406" s="19" t="s">
        <v>89</v>
      </c>
      <c r="AB1406" s="19" t="s">
        <v>89</v>
      </c>
      <c r="AC1406" s="19" t="s">
        <v>89</v>
      </c>
      <c r="AD1406" s="19" t="s">
        <v>89</v>
      </c>
      <c r="AE1406" s="19"/>
      <c r="AF1406" s="19" t="n">
        <v>0.12365647985926</v>
      </c>
      <c r="AG1406" s="19"/>
      <c r="AH1406" s="19" t="n">
        <v>0.132877108095295</v>
      </c>
      <c r="AI1406" s="19"/>
      <c r="AJ1406" s="19" t="n">
        <v>0.0699514082556975</v>
      </c>
      <c r="AK1406" s="19" t="n">
        <v>0.156389824927055</v>
      </c>
      <c r="AL1406" s="19" t="n">
        <v>0.157676165215598</v>
      </c>
    </row>
    <row r="1407">
      <c r="B1407" t="s">
        <v>551</v>
      </c>
      <c r="C1407" s="19" t="n">
        <v>0.132337698975629</v>
      </c>
      <c r="D1407" s="19" t="n">
        <v>0.149726871402355</v>
      </c>
      <c r="E1407" s="19" t="n">
        <v>0.112738052482554</v>
      </c>
      <c r="F1407" s="19"/>
      <c r="G1407" s="19" t="n">
        <v>0.166995433418045</v>
      </c>
      <c r="H1407" s="19" t="n">
        <v>0.174713764628308</v>
      </c>
      <c r="I1407" s="19" t="n">
        <v>0.125163735150907</v>
      </c>
      <c r="J1407" s="19" t="n">
        <v>0.14693911319107</v>
      </c>
      <c r="K1407" s="19" t="n">
        <v>0.0115975528048952</v>
      </c>
      <c r="L1407" s="19" t="n">
        <v>0.205770538202424</v>
      </c>
      <c r="M1407" s="19"/>
      <c r="N1407" s="19" t="n">
        <v>0.190131841043013</v>
      </c>
      <c r="O1407" s="19" t="n">
        <v>0.123422324783506</v>
      </c>
      <c r="P1407" s="19" t="n">
        <v>0.112151744659398</v>
      </c>
      <c r="Q1407" s="19" t="n">
        <v>0.0868122590197624</v>
      </c>
      <c r="R1407" s="19" t="n">
        <v>0.183089003146608</v>
      </c>
      <c r="S1407" s="19"/>
      <c r="T1407" s="19" t="n">
        <v>0.267897326054693</v>
      </c>
      <c r="U1407" s="19" t="n">
        <v>0.0615027769902009</v>
      </c>
      <c r="V1407" s="19" t="n">
        <v>0.0666108240810906</v>
      </c>
      <c r="W1407" s="19" t="n">
        <v>0.222092607763936</v>
      </c>
      <c r="X1407" s="19"/>
      <c r="Y1407" s="19" t="n">
        <v>0.137456230613991</v>
      </c>
      <c r="Z1407" s="19" t="n">
        <v>0.0992675583740805</v>
      </c>
      <c r="AA1407" s="19" t="s">
        <v>89</v>
      </c>
      <c r="AB1407" s="19" t="s">
        <v>89</v>
      </c>
      <c r="AC1407" s="19" t="s">
        <v>89</v>
      </c>
      <c r="AD1407" s="19" t="s">
        <v>89</v>
      </c>
      <c r="AE1407" s="19"/>
      <c r="AF1407" s="19" t="n">
        <v>0.164593507954199</v>
      </c>
      <c r="AG1407" s="19"/>
      <c r="AH1407" s="19" t="n">
        <v>0.127329187368619</v>
      </c>
      <c r="AI1407" s="19"/>
      <c r="AJ1407" s="19" t="n">
        <v>0.0688770104124267</v>
      </c>
      <c r="AK1407" s="19" t="n">
        <v>0.16431290473056</v>
      </c>
      <c r="AL1407" s="19" t="n">
        <v>0.0880417976040239</v>
      </c>
    </row>
    <row r="1408">
      <c r="B1408" t="s">
        <v>549</v>
      </c>
      <c r="C1408" s="19" t="n">
        <v>0.112750823391572</v>
      </c>
      <c r="D1408" s="19" t="n">
        <v>0.14212233732767</v>
      </c>
      <c r="E1408" s="19" t="n">
        <v>0.0791919246365217</v>
      </c>
      <c r="F1408" s="19"/>
      <c r="G1408" s="19" t="n">
        <v>0.14693800764901</v>
      </c>
      <c r="H1408" s="19" t="n">
        <v>0.15499158437807</v>
      </c>
      <c r="I1408" s="19" t="n">
        <v>0.108765558725875</v>
      </c>
      <c r="J1408" s="19" t="n">
        <v>0.101013593458627</v>
      </c>
      <c r="K1408" s="19" t="n">
        <v>0.0384958511884332</v>
      </c>
      <c r="L1408" s="19" t="n">
        <v>0.100547025436223</v>
      </c>
      <c r="M1408" s="19"/>
      <c r="N1408" s="19" t="n">
        <v>0.159656284363009</v>
      </c>
      <c r="O1408" s="19" t="n">
        <v>0.0712796185946142</v>
      </c>
      <c r="P1408" s="19" t="n">
        <v>0.102604046663327</v>
      </c>
      <c r="Q1408" s="19" t="n">
        <v>0.0593109157413321</v>
      </c>
      <c r="R1408" s="19" t="n">
        <v>0.198828926064485</v>
      </c>
      <c r="S1408" s="19"/>
      <c r="T1408" s="19" t="n">
        <v>0.0640455127168611</v>
      </c>
      <c r="U1408" s="19" t="n">
        <v>0.126630110970593</v>
      </c>
      <c r="V1408" s="19" t="n">
        <v>0.0572696507494424</v>
      </c>
      <c r="W1408" s="19" t="n">
        <v>0.142669896853351</v>
      </c>
      <c r="X1408" s="19"/>
      <c r="Y1408" s="19" t="n">
        <v>0.11945801088567</v>
      </c>
      <c r="Z1408" s="19" t="n">
        <v>0.069416592181897</v>
      </c>
      <c r="AA1408" s="19" t="s">
        <v>89</v>
      </c>
      <c r="AB1408" s="19" t="s">
        <v>89</v>
      </c>
      <c r="AC1408" s="19" t="s">
        <v>89</v>
      </c>
      <c r="AD1408" s="19" t="s">
        <v>89</v>
      </c>
      <c r="AE1408" s="19"/>
      <c r="AF1408" s="19" t="n">
        <v>0.102376234870142</v>
      </c>
      <c r="AG1408" s="19"/>
      <c r="AH1408" s="19" t="n">
        <v>0.114323167088647</v>
      </c>
      <c r="AI1408" s="19"/>
      <c r="AJ1408" s="19" t="n">
        <v>0.0694122617389354</v>
      </c>
      <c r="AK1408" s="19" t="n">
        <v>0.134702073321045</v>
      </c>
      <c r="AL1408" s="19" t="n">
        <v>0.081762938834043</v>
      </c>
    </row>
    <row r="1409">
      <c r="B1409" t="s">
        <v>77</v>
      </c>
      <c r="C1409" s="19" t="n">
        <v>0.0947544389069214</v>
      </c>
      <c r="D1409" s="19" t="n">
        <v>0.0873630007137821</v>
      </c>
      <c r="E1409" s="19" t="n">
        <v>0.10370398085744</v>
      </c>
      <c r="F1409" s="19"/>
      <c r="G1409" s="19" t="n">
        <v>0.0436857581213832</v>
      </c>
      <c r="H1409" s="19" t="n">
        <v>0.0426120484813486</v>
      </c>
      <c r="I1409" s="19" t="n">
        <v>0.0548116896048279</v>
      </c>
      <c r="J1409" s="19" t="n">
        <v>0.109256089621458</v>
      </c>
      <c r="K1409" s="19" t="n">
        <v>0.253677730182394</v>
      </c>
      <c r="L1409" s="19" t="n">
        <v>0.326809282255196</v>
      </c>
      <c r="M1409" s="19"/>
      <c r="N1409" s="19" t="n">
        <v>0.0139926531627192</v>
      </c>
      <c r="O1409" s="19" t="n">
        <v>0.0975254051015518</v>
      </c>
      <c r="P1409" s="19" t="n">
        <v>0.128551543293474</v>
      </c>
      <c r="Q1409" s="19" t="n">
        <v>0.144359027876846</v>
      </c>
      <c r="R1409" s="19" t="n">
        <v>0.0412230519778576</v>
      </c>
      <c r="S1409" s="19"/>
      <c r="T1409" s="19" t="n">
        <v>0.203571695822949</v>
      </c>
      <c r="U1409" s="19" t="n">
        <v>0.0985710767149824</v>
      </c>
      <c r="V1409" s="19" t="n">
        <v>0.135447352203146</v>
      </c>
      <c r="W1409" s="19" t="n">
        <v>0.0357062436938591</v>
      </c>
      <c r="X1409" s="19"/>
      <c r="Y1409" s="19" t="n">
        <v>0.085256156151419</v>
      </c>
      <c r="Z1409" s="19" t="n">
        <v>0.15612155908717</v>
      </c>
      <c r="AA1409" s="19" t="s">
        <v>89</v>
      </c>
      <c r="AB1409" s="19" t="s">
        <v>89</v>
      </c>
      <c r="AC1409" s="19" t="s">
        <v>89</v>
      </c>
      <c r="AD1409" s="19" t="s">
        <v>89</v>
      </c>
      <c r="AE1409" s="19"/>
      <c r="AF1409" s="19" t="n">
        <v>0.113872335005952</v>
      </c>
      <c r="AG1409" s="19"/>
      <c r="AH1409" s="19" t="n">
        <v>0.0971602974087316</v>
      </c>
      <c r="AI1409" s="19"/>
      <c r="AJ1409" s="19" t="n">
        <v>0.148275405734435</v>
      </c>
      <c r="AK1409" s="19" t="n">
        <v>0.0607112897593926</v>
      </c>
      <c r="AL1409" s="19" t="n">
        <v>0.177581455172058</v>
      </c>
    </row>
    <row r="1410">
      <c r="C1410" s="19"/>
      <c r="D1410" s="19"/>
      <c r="E1410" s="19"/>
      <c r="F1410" s="19"/>
      <c r="G1410" s="19"/>
      <c r="H1410" s="19"/>
      <c r="I1410" s="19"/>
      <c r="J1410" s="19"/>
      <c r="K1410" s="19"/>
      <c r="L1410" s="19"/>
      <c r="M1410" s="19"/>
      <c r="N1410" s="19"/>
      <c r="O1410" s="19"/>
      <c r="P1410" s="19"/>
      <c r="Q1410" s="19"/>
      <c r="R1410" s="19"/>
      <c r="S1410" s="19"/>
      <c r="T1410" s="19"/>
      <c r="U1410" s="19"/>
      <c r="V1410" s="19"/>
      <c r="W1410" s="19"/>
      <c r="X1410" s="19"/>
      <c r="Y1410" s="19"/>
      <c r="Z1410" s="19"/>
      <c r="AA1410" s="19"/>
      <c r="AB1410" s="19"/>
      <c r="AC1410" s="19"/>
      <c r="AD1410" s="19"/>
      <c r="AE1410" s="19"/>
      <c r="AF1410" s="19"/>
      <c r="AG1410" s="19"/>
      <c r="AH1410" s="19"/>
      <c r="AI1410" s="19"/>
      <c r="AJ1410" s="19"/>
      <c r="AK1410" s="19"/>
      <c r="AL1410" s="19"/>
    </row>
    <row r="1411">
      <c r="B1411" s="7" t="s">
        <v>555</v>
      </c>
      <c r="C1411" s="19"/>
      <c r="D1411" s="19"/>
      <c r="E1411" s="19"/>
      <c r="F1411" s="19"/>
      <c r="G1411" s="19"/>
      <c r="H1411" s="19"/>
      <c r="I1411" s="19"/>
      <c r="J1411" s="19"/>
      <c r="K1411" s="19"/>
      <c r="L1411" s="19"/>
      <c r="M1411" s="19"/>
      <c r="N1411" s="19"/>
      <c r="O1411" s="19"/>
      <c r="P1411" s="19"/>
      <c r="Q1411" s="19"/>
      <c r="R1411" s="19"/>
      <c r="S1411" s="19"/>
      <c r="T1411" s="19"/>
      <c r="U1411" s="19"/>
      <c r="V1411" s="19"/>
      <c r="W1411" s="19"/>
      <c r="X1411" s="19"/>
      <c r="Y1411" s="19"/>
      <c r="Z1411" s="19"/>
      <c r="AA1411" s="19"/>
      <c r="AB1411" s="19"/>
      <c r="AC1411" s="19"/>
      <c r="AD1411" s="19"/>
      <c r="AE1411" s="19"/>
      <c r="AF1411" s="19"/>
      <c r="AG1411" s="19"/>
      <c r="AH1411" s="19"/>
      <c r="AI1411" s="19"/>
      <c r="AJ1411" s="19"/>
      <c r="AK1411" s="19"/>
      <c r="AL1411" s="19"/>
    </row>
    <row r="1412">
      <c r="B1412" s="26" t="s">
        <v>220</v>
      </c>
      <c r="C1412" s="19"/>
      <c r="D1412" s="19"/>
      <c r="E1412" s="19"/>
      <c r="F1412" s="19"/>
      <c r="G1412" s="19"/>
      <c r="H1412" s="19"/>
      <c r="I1412" s="19"/>
      <c r="J1412" s="19"/>
      <c r="K1412" s="19"/>
      <c r="L1412" s="19"/>
      <c r="M1412" s="19"/>
      <c r="N1412" s="19"/>
      <c r="O1412" s="19"/>
      <c r="P1412" s="19"/>
      <c r="Q1412" s="19"/>
      <c r="R1412" s="19"/>
      <c r="S1412" s="19"/>
      <c r="T1412" s="19"/>
      <c r="U1412" s="19"/>
      <c r="V1412" s="19"/>
      <c r="W1412" s="19"/>
      <c r="X1412" s="19"/>
      <c r="Y1412" s="19"/>
      <c r="Z1412" s="19"/>
      <c r="AA1412" s="19"/>
      <c r="AB1412" s="19"/>
      <c r="AC1412" s="19"/>
      <c r="AD1412" s="19"/>
      <c r="AE1412" s="19"/>
      <c r="AF1412" s="19"/>
      <c r="AG1412" s="19"/>
      <c r="AH1412" s="19"/>
      <c r="AI1412" s="19"/>
      <c r="AJ1412" s="19"/>
      <c r="AK1412" s="19"/>
      <c r="AL1412" s="19"/>
    </row>
    <row r="1413">
      <c r="B1413" t="s">
        <v>550</v>
      </c>
      <c r="C1413" s="19" t="n">
        <v>0.320200098235939</v>
      </c>
      <c r="D1413" s="19" t="n">
        <v>0.238517570802877</v>
      </c>
      <c r="E1413" s="19" t="n">
        <v>0.416123679429609</v>
      </c>
      <c r="F1413" s="19"/>
      <c r="G1413" s="19" t="n">
        <v>0.144175210485711</v>
      </c>
      <c r="H1413" s="19" t="n">
        <v>0.266862665701753</v>
      </c>
      <c r="I1413" s="19" t="n">
        <v>0.294904123158559</v>
      </c>
      <c r="J1413" s="19" t="n">
        <v>0.3467893160542</v>
      </c>
      <c r="K1413" s="19" t="n">
        <v>0.524459819837003</v>
      </c>
      <c r="L1413" s="19" t="n">
        <v>0.366873154106157</v>
      </c>
      <c r="M1413" s="19"/>
      <c r="N1413" s="19" t="n">
        <v>0.295805109577894</v>
      </c>
      <c r="O1413" s="19" t="n">
        <v>0.341104757958638</v>
      </c>
      <c r="P1413" s="19" t="n">
        <v>0.303082941271438</v>
      </c>
      <c r="Q1413" s="19" t="n">
        <v>0.41217201219482</v>
      </c>
      <c r="R1413" s="19" t="n">
        <v>0.24038837793487</v>
      </c>
      <c r="S1413" s="19"/>
      <c r="T1413" s="19" t="n">
        <v>0.0767795195838657</v>
      </c>
      <c r="U1413" s="19" t="n">
        <v>0.416838363890573</v>
      </c>
      <c r="V1413" s="19" t="n">
        <v>0.436075558544026</v>
      </c>
      <c r="W1413" s="19" t="n">
        <v>0.153668252947341</v>
      </c>
      <c r="X1413" s="19"/>
      <c r="Y1413" s="19" t="n">
        <v>0.287525855643498</v>
      </c>
      <c r="Z1413" s="19" t="n">
        <v>0.531303960226922</v>
      </c>
      <c r="AA1413" s="19" t="s">
        <v>89</v>
      </c>
      <c r="AB1413" s="19" t="s">
        <v>89</v>
      </c>
      <c r="AC1413" s="19" t="s">
        <v>89</v>
      </c>
      <c r="AD1413" s="19" t="s">
        <v>89</v>
      </c>
      <c r="AE1413" s="19"/>
      <c r="AF1413" s="19" t="n">
        <v>0.323224264946628</v>
      </c>
      <c r="AG1413" s="19"/>
      <c r="AH1413" s="19" t="n">
        <v>0.318928038565468</v>
      </c>
      <c r="AI1413" s="19"/>
      <c r="AJ1413" s="19" t="n">
        <v>0.507364260002078</v>
      </c>
      <c r="AK1413" s="19" t="n">
        <v>0.234876458980573</v>
      </c>
      <c r="AL1413" s="19" t="n">
        <v>0.393135191985957</v>
      </c>
    </row>
    <row r="1414">
      <c r="B1414" t="s">
        <v>549</v>
      </c>
      <c r="C1414" s="19" t="n">
        <v>0.18744480610304</v>
      </c>
      <c r="D1414" s="19" t="n">
        <v>0.242931812261058</v>
      </c>
      <c r="E1414" s="19" t="n">
        <v>0.119846544478224</v>
      </c>
      <c r="F1414" s="19"/>
      <c r="G1414" s="19" t="n">
        <v>0.230748770334779</v>
      </c>
      <c r="H1414" s="19" t="n">
        <v>0.248586368031293</v>
      </c>
      <c r="I1414" s="19" t="n">
        <v>0.209439020263555</v>
      </c>
      <c r="J1414" s="19" t="n">
        <v>0.156914156829885</v>
      </c>
      <c r="K1414" s="19" t="n">
        <v>0.0635725742401016</v>
      </c>
      <c r="L1414" s="19" t="n">
        <v>0.100547025436223</v>
      </c>
      <c r="M1414" s="19"/>
      <c r="N1414" s="19" t="n">
        <v>0.357083493638671</v>
      </c>
      <c r="O1414" s="19" t="n">
        <v>0.162532637334044</v>
      </c>
      <c r="P1414" s="19" t="n">
        <v>0.131483196997319</v>
      </c>
      <c r="Q1414" s="19" t="n">
        <v>0.167658759799456</v>
      </c>
      <c r="R1414" s="19" t="n">
        <v>0.23207807420701</v>
      </c>
      <c r="S1414" s="19"/>
      <c r="T1414" s="19" t="n">
        <v>0.0299786316798989</v>
      </c>
      <c r="U1414" s="19" t="n">
        <v>0.100771250552327</v>
      </c>
      <c r="V1414" s="19" t="n">
        <v>0.131651734387531</v>
      </c>
      <c r="W1414" s="19" t="n">
        <v>0.321674407277436</v>
      </c>
      <c r="X1414" s="19"/>
      <c r="Y1414" s="19" t="n">
        <v>0.201082644664562</v>
      </c>
      <c r="Z1414" s="19" t="n">
        <v>0.0993325757613054</v>
      </c>
      <c r="AA1414" s="19" t="s">
        <v>89</v>
      </c>
      <c r="AB1414" s="19" t="s">
        <v>89</v>
      </c>
      <c r="AC1414" s="19" t="s">
        <v>89</v>
      </c>
      <c r="AD1414" s="19" t="s">
        <v>89</v>
      </c>
      <c r="AE1414" s="19"/>
      <c r="AF1414" s="19" t="n">
        <v>0.167843130954916</v>
      </c>
      <c r="AG1414" s="19"/>
      <c r="AH1414" s="19" t="n">
        <v>0.190913664152513</v>
      </c>
      <c r="AI1414" s="19"/>
      <c r="AJ1414" s="19" t="n">
        <v>0.108931496225393</v>
      </c>
      <c r="AK1414" s="19" t="n">
        <v>0.227875738266715</v>
      </c>
      <c r="AL1414" s="19" t="n">
        <v>0.127043173360241</v>
      </c>
    </row>
    <row r="1415">
      <c r="B1415" t="s">
        <v>546</v>
      </c>
      <c r="C1415" s="19" t="n">
        <v>0.18450766092715</v>
      </c>
      <c r="D1415" s="19" t="n">
        <v>0.19827339869071</v>
      </c>
      <c r="E1415" s="19" t="n">
        <v>0.169318690158631</v>
      </c>
      <c r="F1415" s="19"/>
      <c r="G1415" s="19" t="n">
        <v>0.260345863916339</v>
      </c>
      <c r="H1415" s="19" t="n">
        <v>0.179421868877422</v>
      </c>
      <c r="I1415" s="19" t="n">
        <v>0.196724004501099</v>
      </c>
      <c r="J1415" s="19" t="n">
        <v>0.178986660071356</v>
      </c>
      <c r="K1415" s="19" t="n">
        <v>0.135154600802972</v>
      </c>
      <c r="L1415" s="19" t="n">
        <v>0.205770538202424</v>
      </c>
      <c r="M1415" s="19"/>
      <c r="N1415" s="19" t="n">
        <v>0.165009275596091</v>
      </c>
      <c r="O1415" s="19" t="n">
        <v>0.157137426391328</v>
      </c>
      <c r="P1415" s="19" t="n">
        <v>0.207623805158625</v>
      </c>
      <c r="Q1415" s="19" t="n">
        <v>0.134243625787116</v>
      </c>
      <c r="R1415" s="19" t="n">
        <v>0.242078502113087</v>
      </c>
      <c r="S1415" s="19"/>
      <c r="T1415" s="19" t="n">
        <v>0.20228085691781</v>
      </c>
      <c r="U1415" s="19" t="n">
        <v>0.182982348281246</v>
      </c>
      <c r="V1415" s="19" t="n">
        <v>0.0665489625694367</v>
      </c>
      <c r="W1415" s="19" t="n">
        <v>0.270910733855243</v>
      </c>
      <c r="X1415" s="19"/>
      <c r="Y1415" s="19" t="n">
        <v>0.200723951177893</v>
      </c>
      <c r="Z1415" s="19" t="n">
        <v>0.0797364029733218</v>
      </c>
      <c r="AA1415" s="19" t="s">
        <v>89</v>
      </c>
      <c r="AB1415" s="19" t="s">
        <v>89</v>
      </c>
      <c r="AC1415" s="19" t="s">
        <v>89</v>
      </c>
      <c r="AD1415" s="19" t="s">
        <v>89</v>
      </c>
      <c r="AE1415" s="19"/>
      <c r="AF1415" s="19" t="n">
        <v>0.155298207858273</v>
      </c>
      <c r="AG1415" s="19"/>
      <c r="AH1415" s="19" t="n">
        <v>0.185467657172616</v>
      </c>
      <c r="AI1415" s="19"/>
      <c r="AJ1415" s="19" t="n">
        <v>0.0955300243589744</v>
      </c>
      <c r="AK1415" s="19" t="n">
        <v>0.227312897801186</v>
      </c>
      <c r="AL1415" s="19" t="n">
        <v>0.135424993154729</v>
      </c>
    </row>
    <row r="1416">
      <c r="B1416" t="s">
        <v>545</v>
      </c>
      <c r="C1416" s="19" t="n">
        <v>0.163858414340178</v>
      </c>
      <c r="D1416" s="19" t="n">
        <v>0.182180241818835</v>
      </c>
      <c r="E1416" s="19" t="n">
        <v>0.143307591832306</v>
      </c>
      <c r="F1416" s="19"/>
      <c r="G1416" s="19" t="n">
        <v>0.181837053261725</v>
      </c>
      <c r="H1416" s="19" t="n">
        <v>0.144135649543232</v>
      </c>
      <c r="I1416" s="19" t="n">
        <v>0.18779505453229</v>
      </c>
      <c r="J1416" s="19" t="n">
        <v>0.218746799071147</v>
      </c>
      <c r="K1416" s="19" t="n">
        <v>0.0679042359602498</v>
      </c>
      <c r="L1416" s="19" t="n">
        <v>0</v>
      </c>
      <c r="M1416" s="19"/>
      <c r="N1416" s="19" t="n">
        <v>0.118135350754649</v>
      </c>
      <c r="O1416" s="19" t="n">
        <v>0.196355345261456</v>
      </c>
      <c r="P1416" s="19" t="n">
        <v>0.0776451022762177</v>
      </c>
      <c r="Q1416" s="19" t="n">
        <v>0.138554738532358</v>
      </c>
      <c r="R1416" s="19" t="n">
        <v>0.244777627578719</v>
      </c>
      <c r="S1416" s="19"/>
      <c r="T1416" s="19" t="n">
        <v>0.276917016781694</v>
      </c>
      <c r="U1416" s="19" t="n">
        <v>0.141513049805531</v>
      </c>
      <c r="V1416" s="19" t="n">
        <v>0.210910517862249</v>
      </c>
      <c r="W1416" s="19" t="n">
        <v>0.18646873913974</v>
      </c>
      <c r="X1416" s="19"/>
      <c r="Y1416" s="19" t="n">
        <v>0.1741681997915</v>
      </c>
      <c r="Z1416" s="19" t="n">
        <v>0.0972482850031301</v>
      </c>
      <c r="AA1416" s="19" t="s">
        <v>89</v>
      </c>
      <c r="AB1416" s="19" t="s">
        <v>89</v>
      </c>
      <c r="AC1416" s="19" t="s">
        <v>89</v>
      </c>
      <c r="AD1416" s="19" t="s">
        <v>89</v>
      </c>
      <c r="AE1416" s="19"/>
      <c r="AF1416" s="19" t="n">
        <v>0.156577054024944</v>
      </c>
      <c r="AG1416" s="19"/>
      <c r="AH1416" s="19" t="n">
        <v>0.160025898635448</v>
      </c>
      <c r="AI1416" s="19"/>
      <c r="AJ1416" s="19" t="n">
        <v>0.108890380488078</v>
      </c>
      <c r="AK1416" s="19" t="n">
        <v>0.181890252299057</v>
      </c>
      <c r="AL1416" s="19" t="n">
        <v>0.187589918097213</v>
      </c>
    </row>
    <row r="1417">
      <c r="B1417" t="s">
        <v>547</v>
      </c>
      <c r="C1417" s="19" t="n">
        <v>0.161012279847838</v>
      </c>
      <c r="D1417" s="19" t="n">
        <v>0.193635965952131</v>
      </c>
      <c r="E1417" s="19" t="n">
        <v>0.123884102049196</v>
      </c>
      <c r="F1417" s="19"/>
      <c r="G1417" s="19" t="n">
        <v>0.297106033211461</v>
      </c>
      <c r="H1417" s="19" t="n">
        <v>0.168453308969224</v>
      </c>
      <c r="I1417" s="19" t="n">
        <v>0.204582672069654</v>
      </c>
      <c r="J1417" s="19" t="n">
        <v>0.151188838439383</v>
      </c>
      <c r="K1417" s="19" t="n">
        <v>0.017553477864088</v>
      </c>
      <c r="L1417" s="19" t="n">
        <v>0</v>
      </c>
      <c r="M1417" s="19"/>
      <c r="N1417" s="19" t="n">
        <v>0.0967506036293365</v>
      </c>
      <c r="O1417" s="19" t="n">
        <v>0.143771732924633</v>
      </c>
      <c r="P1417" s="19" t="n">
        <v>0.161184439808826</v>
      </c>
      <c r="Q1417" s="19" t="n">
        <v>0.103647176398065</v>
      </c>
      <c r="R1417" s="19" t="n">
        <v>0.248593365142013</v>
      </c>
      <c r="S1417" s="19"/>
      <c r="T1417" s="19" t="n">
        <v>0.0640455127168611</v>
      </c>
      <c r="U1417" s="19" t="n">
        <v>0.181954749197797</v>
      </c>
      <c r="V1417" s="19" t="n">
        <v>0.13772893128584</v>
      </c>
      <c r="W1417" s="19" t="n">
        <v>0.1894040429169</v>
      </c>
      <c r="X1417" s="19"/>
      <c r="Y1417" s="19" t="n">
        <v>0.17382457376491</v>
      </c>
      <c r="Z1417" s="19" t="n">
        <v>0.0782337817937377</v>
      </c>
      <c r="AA1417" s="19" t="s">
        <v>89</v>
      </c>
      <c r="AB1417" s="19" t="s">
        <v>89</v>
      </c>
      <c r="AC1417" s="19" t="s">
        <v>89</v>
      </c>
      <c r="AD1417" s="19" t="s">
        <v>89</v>
      </c>
      <c r="AE1417" s="19"/>
      <c r="AF1417" s="19" t="n">
        <v>0.161763510100732</v>
      </c>
      <c r="AG1417" s="19"/>
      <c r="AH1417" s="19" t="n">
        <v>0.155998084337427</v>
      </c>
      <c r="AI1417" s="19"/>
      <c r="AJ1417" s="19" t="n">
        <v>0.0989477244889786</v>
      </c>
      <c r="AK1417" s="19" t="n">
        <v>0.199231653437569</v>
      </c>
      <c r="AL1417" s="19" t="n">
        <v>0.0730477175684843</v>
      </c>
    </row>
    <row r="1418">
      <c r="B1418" t="s">
        <v>548</v>
      </c>
      <c r="C1418" s="19" t="n">
        <v>0.121335550554361</v>
      </c>
      <c r="D1418" s="19" t="n">
        <v>0.139035998798347</v>
      </c>
      <c r="E1418" s="19" t="n">
        <v>0.101330291643406</v>
      </c>
      <c r="F1418" s="19"/>
      <c r="G1418" s="19" t="n">
        <v>0.179076323686822</v>
      </c>
      <c r="H1418" s="19" t="n">
        <v>0.16962175118263</v>
      </c>
      <c r="I1418" s="19" t="n">
        <v>0.0986252021617044</v>
      </c>
      <c r="J1418" s="19" t="n">
        <v>0.122303661259386</v>
      </c>
      <c r="K1418" s="19" t="n">
        <v>0.0248932505749046</v>
      </c>
      <c r="L1418" s="19" t="n">
        <v>0.205770538202424</v>
      </c>
      <c r="M1418" s="19"/>
      <c r="N1418" s="19" t="n">
        <v>0.16552084921277</v>
      </c>
      <c r="O1418" s="19" t="n">
        <v>0.114700654553052</v>
      </c>
      <c r="P1418" s="19" t="n">
        <v>0.103703143610665</v>
      </c>
      <c r="Q1418" s="19" t="n">
        <v>0.0773075418321381</v>
      </c>
      <c r="R1418" s="19" t="n">
        <v>0.170069814844838</v>
      </c>
      <c r="S1418" s="19"/>
      <c r="T1418" s="19" t="n">
        <v>0.0834008964562414</v>
      </c>
      <c r="U1418" s="19" t="n">
        <v>0.0622049096593614</v>
      </c>
      <c r="V1418" s="19" t="n">
        <v>0.192003079537615</v>
      </c>
      <c r="W1418" s="19" t="n">
        <v>0.158688071076982</v>
      </c>
      <c r="X1418" s="19"/>
      <c r="Y1418" s="19" t="n">
        <v>0.128242108673488</v>
      </c>
      <c r="Z1418" s="19" t="n">
        <v>0.0767132127025178</v>
      </c>
      <c r="AA1418" s="19" t="s">
        <v>89</v>
      </c>
      <c r="AB1418" s="19" t="s">
        <v>89</v>
      </c>
      <c r="AC1418" s="19" t="s">
        <v>89</v>
      </c>
      <c r="AD1418" s="19" t="s">
        <v>89</v>
      </c>
      <c r="AE1418" s="19"/>
      <c r="AF1418" s="19" t="n">
        <v>0.12333899101996</v>
      </c>
      <c r="AG1418" s="19"/>
      <c r="AH1418" s="19" t="n">
        <v>0.118173227900153</v>
      </c>
      <c r="AI1418" s="19"/>
      <c r="AJ1418" s="19" t="n">
        <v>0.0489630545494365</v>
      </c>
      <c r="AK1418" s="19" t="n">
        <v>0.140095727011438</v>
      </c>
      <c r="AL1418" s="19" t="n">
        <v>0.184587816919827</v>
      </c>
    </row>
    <row r="1419">
      <c r="B1419" t="s">
        <v>551</v>
      </c>
      <c r="C1419" s="19" t="n">
        <v>0.0966122828528037</v>
      </c>
      <c r="D1419" s="19" t="n">
        <v>0.108178357924552</v>
      </c>
      <c r="E1419" s="19" t="n">
        <v>0.0836111395469013</v>
      </c>
      <c r="F1419" s="19"/>
      <c r="G1419" s="19" t="n">
        <v>0.0727602547685956</v>
      </c>
      <c r="H1419" s="19" t="n">
        <v>0.118709167030378</v>
      </c>
      <c r="I1419" s="19" t="n">
        <v>0.12691691986772</v>
      </c>
      <c r="J1419" s="19" t="n">
        <v>0.100742821307931</v>
      </c>
      <c r="K1419" s="19" t="n">
        <v>0</v>
      </c>
      <c r="L1419" s="19" t="n">
        <v>0.205770538202424</v>
      </c>
      <c r="M1419" s="19"/>
      <c r="N1419" s="19" t="n">
        <v>0.0784631251155696</v>
      </c>
      <c r="O1419" s="19" t="n">
        <v>0.112039028535123</v>
      </c>
      <c r="P1419" s="19" t="n">
        <v>0.0695807330343133</v>
      </c>
      <c r="Q1419" s="19" t="n">
        <v>0.112601551397567</v>
      </c>
      <c r="R1419" s="19" t="n">
        <v>0.0965807419384998</v>
      </c>
      <c r="S1419" s="19"/>
      <c r="T1419" s="19" t="n">
        <v>0.0854581719173639</v>
      </c>
      <c r="U1419" s="19" t="n">
        <v>0.0453578457436539</v>
      </c>
      <c r="V1419" s="19" t="n">
        <v>0.0593279484064776</v>
      </c>
      <c r="W1419" s="19" t="n">
        <v>0.172872350574927</v>
      </c>
      <c r="X1419" s="19"/>
      <c r="Y1419" s="19" t="n">
        <v>0.10631482968476</v>
      </c>
      <c r="Z1419" s="19" t="n">
        <v>0.0339254401025994</v>
      </c>
      <c r="AA1419" s="19" t="s">
        <v>89</v>
      </c>
      <c r="AB1419" s="19" t="s">
        <v>89</v>
      </c>
      <c r="AC1419" s="19" t="s">
        <v>89</v>
      </c>
      <c r="AD1419" s="19" t="s">
        <v>89</v>
      </c>
      <c r="AE1419" s="19"/>
      <c r="AF1419" s="19" t="n">
        <v>0.1059660483902</v>
      </c>
      <c r="AG1419" s="19"/>
      <c r="AH1419" s="19" t="n">
        <v>0.0978103990549475</v>
      </c>
      <c r="AI1419" s="19"/>
      <c r="AJ1419" s="19" t="n">
        <v>0.0589697391110191</v>
      </c>
      <c r="AK1419" s="19" t="n">
        <v>0.121050450590168</v>
      </c>
      <c r="AL1419" s="19" t="n">
        <v>0.03517851121068</v>
      </c>
    </row>
    <row r="1420">
      <c r="B1420" t="s">
        <v>77</v>
      </c>
      <c r="C1420" s="19" t="n">
        <v>0.0982158468932631</v>
      </c>
      <c r="D1420" s="19" t="n">
        <v>0.0911488206763308</v>
      </c>
      <c r="E1420" s="19" t="n">
        <v>0.106803803675777</v>
      </c>
      <c r="F1420" s="19"/>
      <c r="G1420" s="19" t="n">
        <v>0.0120135215683874</v>
      </c>
      <c r="H1420" s="19" t="n">
        <v>0.0509194866783425</v>
      </c>
      <c r="I1420" s="19" t="n">
        <v>0.0573238263980497</v>
      </c>
      <c r="J1420" s="19" t="n">
        <v>0.11244710229361</v>
      </c>
      <c r="K1420" s="19" t="n">
        <v>0.271312824711826</v>
      </c>
      <c r="L1420" s="19" t="n">
        <v>0.326809282255196</v>
      </c>
      <c r="M1420" s="19"/>
      <c r="N1420" s="19" t="n">
        <v>0.0817426753297832</v>
      </c>
      <c r="O1420" s="19" t="n">
        <v>0.105691406966804</v>
      </c>
      <c r="P1420" s="19" t="n">
        <v>0.12548011926457</v>
      </c>
      <c r="Q1420" s="19" t="n">
        <v>0.134051790805887</v>
      </c>
      <c r="R1420" s="19" t="n">
        <v>0.0386591250334048</v>
      </c>
      <c r="S1420" s="19"/>
      <c r="T1420" s="19" t="n">
        <v>0.264540290402506</v>
      </c>
      <c r="U1420" s="19" t="n">
        <v>0.112374005295642</v>
      </c>
      <c r="V1420" s="19" t="n">
        <v>0.11178517059564</v>
      </c>
      <c r="W1420" s="19" t="n">
        <v>0.0308450705796843</v>
      </c>
      <c r="X1420" s="19"/>
      <c r="Y1420" s="19" t="n">
        <v>0.0855641484420319</v>
      </c>
      <c r="Z1420" s="19" t="n">
        <v>0.179956759364121</v>
      </c>
      <c r="AA1420" s="19" t="s">
        <v>89</v>
      </c>
      <c r="AB1420" s="19" t="s">
        <v>89</v>
      </c>
      <c r="AC1420" s="19" t="s">
        <v>89</v>
      </c>
      <c r="AD1420" s="19" t="s">
        <v>89</v>
      </c>
      <c r="AE1420" s="19"/>
      <c r="AF1420" s="19" t="n">
        <v>0.123423279351865</v>
      </c>
      <c r="AG1420" s="19"/>
      <c r="AH1420" s="19" t="n">
        <v>0.100709592125534</v>
      </c>
      <c r="AI1420" s="19"/>
      <c r="AJ1420" s="19" t="n">
        <v>0.141564014792962</v>
      </c>
      <c r="AK1420" s="19" t="n">
        <v>0.0671283753710724</v>
      </c>
      <c r="AL1420" s="19" t="n">
        <v>0.187885742106434</v>
      </c>
    </row>
    <row r="1421">
      <c r="C1421" s="19"/>
      <c r="D1421" s="19"/>
      <c r="E1421" s="19"/>
      <c r="F1421" s="19"/>
      <c r="G1421" s="19"/>
      <c r="H1421" s="19"/>
      <c r="I1421" s="19"/>
      <c r="J1421" s="19"/>
      <c r="K1421" s="19"/>
      <c r="L1421" s="19"/>
      <c r="M1421" s="19"/>
      <c r="N1421" s="19"/>
      <c r="O1421" s="19"/>
      <c r="P1421" s="19"/>
      <c r="Q1421" s="19"/>
      <c r="R1421" s="19"/>
      <c r="S1421" s="19"/>
      <c r="T1421" s="19"/>
      <c r="U1421" s="19"/>
      <c r="V1421" s="19"/>
      <c r="W1421" s="19"/>
      <c r="X1421" s="19"/>
      <c r="Y1421" s="19"/>
      <c r="Z1421" s="19"/>
      <c r="AA1421" s="19"/>
      <c r="AB1421" s="19"/>
      <c r="AC1421" s="19"/>
      <c r="AD1421" s="19"/>
      <c r="AE1421" s="19"/>
      <c r="AF1421" s="19"/>
      <c r="AG1421" s="19"/>
      <c r="AH1421" s="19"/>
      <c r="AI1421" s="19"/>
      <c r="AJ1421" s="19"/>
      <c r="AK1421" s="19"/>
      <c r="AL1421" s="19"/>
    </row>
    <row r="1422">
      <c r="B1422" s="7" t="s">
        <v>556</v>
      </c>
      <c r="C1422" s="19"/>
      <c r="D1422" s="19"/>
      <c r="E1422" s="19"/>
      <c r="F1422" s="19"/>
      <c r="G1422" s="19"/>
      <c r="H1422" s="19"/>
      <c r="I1422" s="19"/>
      <c r="J1422" s="19"/>
      <c r="K1422" s="19"/>
      <c r="L1422" s="19"/>
      <c r="M1422" s="19"/>
      <c r="N1422" s="19"/>
      <c r="O1422" s="19"/>
      <c r="P1422" s="19"/>
      <c r="Q1422" s="19"/>
      <c r="R1422" s="19"/>
      <c r="S1422" s="19"/>
      <c r="T1422" s="19"/>
      <c r="U1422" s="19"/>
      <c r="V1422" s="19"/>
      <c r="W1422" s="19"/>
      <c r="X1422" s="19"/>
      <c r="Y1422" s="19"/>
      <c r="Z1422" s="19"/>
      <c r="AA1422" s="19"/>
      <c r="AB1422" s="19"/>
      <c r="AC1422" s="19"/>
      <c r="AD1422" s="19"/>
      <c r="AE1422" s="19"/>
      <c r="AF1422" s="19"/>
      <c r="AG1422" s="19"/>
      <c r="AH1422" s="19"/>
      <c r="AI1422" s="19"/>
      <c r="AJ1422" s="19"/>
      <c r="AK1422" s="19"/>
      <c r="AL1422" s="19"/>
    </row>
    <row r="1423">
      <c r="B1423" s="26" t="s">
        <v>220</v>
      </c>
      <c r="C1423" s="19"/>
      <c r="D1423" s="19"/>
      <c r="E1423" s="19"/>
      <c r="F1423" s="19"/>
      <c r="G1423" s="19"/>
      <c r="H1423" s="19"/>
      <c r="I1423" s="19"/>
      <c r="J1423" s="19"/>
      <c r="K1423" s="19"/>
      <c r="L1423" s="19"/>
      <c r="M1423" s="19"/>
      <c r="N1423" s="19"/>
      <c r="O1423" s="19"/>
      <c r="P1423" s="19"/>
      <c r="Q1423" s="19"/>
      <c r="R1423" s="19"/>
      <c r="S1423" s="19"/>
      <c r="T1423" s="19"/>
      <c r="U1423" s="19"/>
      <c r="V1423" s="19"/>
      <c r="W1423" s="19"/>
      <c r="X1423" s="19"/>
      <c r="Y1423" s="19"/>
      <c r="Z1423" s="19"/>
      <c r="AA1423" s="19"/>
      <c r="AB1423" s="19"/>
      <c r="AC1423" s="19"/>
      <c r="AD1423" s="19"/>
      <c r="AE1423" s="19"/>
      <c r="AF1423" s="19"/>
      <c r="AG1423" s="19"/>
      <c r="AH1423" s="19"/>
      <c r="AI1423" s="19"/>
      <c r="AJ1423" s="19"/>
      <c r="AK1423" s="19"/>
      <c r="AL1423" s="19"/>
    </row>
    <row r="1424">
      <c r="B1424" t="s">
        <v>545</v>
      </c>
      <c r="C1424" s="19" t="n">
        <v>0.221675210327785</v>
      </c>
      <c r="D1424" s="19" t="n">
        <v>0.253626505151484</v>
      </c>
      <c r="E1424" s="19" t="n">
        <v>0.185574331889936</v>
      </c>
      <c r="F1424" s="19"/>
      <c r="G1424" s="19" t="n">
        <v>0.244538727641615</v>
      </c>
      <c r="H1424" s="19" t="n">
        <v>0.264394995444344</v>
      </c>
      <c r="I1424" s="19" t="n">
        <v>0.253357353800076</v>
      </c>
      <c r="J1424" s="19" t="n">
        <v>0.206825803227886</v>
      </c>
      <c r="K1424" s="19" t="n">
        <v>0.0999801105892258</v>
      </c>
      <c r="L1424" s="19" t="n">
        <v>0.161102615903733</v>
      </c>
      <c r="M1424" s="19"/>
      <c r="N1424" s="19" t="n">
        <v>0.195579718932654</v>
      </c>
      <c r="O1424" s="19" t="n">
        <v>0.211016387552879</v>
      </c>
      <c r="P1424" s="19" t="n">
        <v>0.179463979897555</v>
      </c>
      <c r="Q1424" s="19" t="n">
        <v>0.251613976643032</v>
      </c>
      <c r="R1424" s="19" t="n">
        <v>0.253279563933862</v>
      </c>
      <c r="S1424" s="19"/>
      <c r="T1424" s="19" t="n">
        <v>0.191224775899057</v>
      </c>
      <c r="U1424" s="19" t="n">
        <v>0.214219223112818</v>
      </c>
      <c r="V1424" s="19" t="n">
        <v>0.268885144874895</v>
      </c>
      <c r="W1424" s="19" t="n">
        <v>0.255257341895805</v>
      </c>
      <c r="X1424" s="19"/>
      <c r="Y1424" s="19" t="n">
        <v>0.23531843350767</v>
      </c>
      <c r="Z1424" s="19" t="n">
        <v>0.133528190695112</v>
      </c>
      <c r="AA1424" s="19" t="s">
        <v>89</v>
      </c>
      <c r="AB1424" s="19" t="s">
        <v>89</v>
      </c>
      <c r="AC1424" s="19" t="s">
        <v>89</v>
      </c>
      <c r="AD1424" s="19" t="s">
        <v>89</v>
      </c>
      <c r="AE1424" s="19"/>
      <c r="AF1424" s="19" t="n">
        <v>0.198410527109074</v>
      </c>
      <c r="AG1424" s="19"/>
      <c r="AH1424" s="19" t="n">
        <v>0.227303645212314</v>
      </c>
      <c r="AI1424" s="19"/>
      <c r="AJ1424" s="19" t="n">
        <v>0.0830092874762138</v>
      </c>
      <c r="AK1424" s="19" t="n">
        <v>0.269435457605176</v>
      </c>
      <c r="AL1424" s="19" t="n">
        <v>0.266942927521833</v>
      </c>
    </row>
    <row r="1425">
      <c r="B1425" t="s">
        <v>550</v>
      </c>
      <c r="C1425" s="19" t="n">
        <v>0.211652084178055</v>
      </c>
      <c r="D1425" s="19" t="n">
        <v>0.151193972100208</v>
      </c>
      <c r="E1425" s="19" t="n">
        <v>0.282547028046679</v>
      </c>
      <c r="F1425" s="19"/>
      <c r="G1425" s="19" t="n">
        <v>0.0804026671438846</v>
      </c>
      <c r="H1425" s="19" t="n">
        <v>0.172764541883995</v>
      </c>
      <c r="I1425" s="19" t="n">
        <v>0.195488057895614</v>
      </c>
      <c r="J1425" s="19" t="n">
        <v>0.251145478431155</v>
      </c>
      <c r="K1425" s="19" t="n">
        <v>0.326996661507125</v>
      </c>
      <c r="L1425" s="19" t="n">
        <v>0.205770538202424</v>
      </c>
      <c r="M1425" s="19"/>
      <c r="N1425" s="19" t="n">
        <v>0.280595278057921</v>
      </c>
      <c r="O1425" s="19" t="n">
        <v>0.220230158842132</v>
      </c>
      <c r="P1425" s="19" t="n">
        <v>0.204781183784497</v>
      </c>
      <c r="Q1425" s="19" t="n">
        <v>0.239481568389354</v>
      </c>
      <c r="R1425" s="19" t="n">
        <v>0.16392806859009</v>
      </c>
      <c r="S1425" s="19"/>
      <c r="T1425" s="19" t="n">
        <v>0.0276496767989673</v>
      </c>
      <c r="U1425" s="19" t="n">
        <v>0.292897198517157</v>
      </c>
      <c r="V1425" s="19" t="n">
        <v>0.212333855076957</v>
      </c>
      <c r="W1425" s="19" t="n">
        <v>0.10526930963643</v>
      </c>
      <c r="X1425" s="19"/>
      <c r="Y1425" s="19" t="n">
        <v>0.188509733772376</v>
      </c>
      <c r="Z1425" s="19" t="n">
        <v>0.361171679999308</v>
      </c>
      <c r="AA1425" s="19" t="s">
        <v>89</v>
      </c>
      <c r="AB1425" s="19" t="s">
        <v>89</v>
      </c>
      <c r="AC1425" s="19" t="s">
        <v>89</v>
      </c>
      <c r="AD1425" s="19" t="s">
        <v>89</v>
      </c>
      <c r="AE1425" s="19"/>
      <c r="AF1425" s="19" t="n">
        <v>0.210785535307065</v>
      </c>
      <c r="AG1425" s="19"/>
      <c r="AH1425" s="19" t="n">
        <v>0.208568652889748</v>
      </c>
      <c r="AI1425" s="19"/>
      <c r="AJ1425" s="19" t="n">
        <v>0.369855904701781</v>
      </c>
      <c r="AK1425" s="19" t="n">
        <v>0.148742620536573</v>
      </c>
      <c r="AL1425" s="19" t="n">
        <v>0.214109375384097</v>
      </c>
    </row>
    <row r="1426">
      <c r="B1426" t="s">
        <v>546</v>
      </c>
      <c r="C1426" s="19" t="n">
        <v>0.208292969199375</v>
      </c>
      <c r="D1426" s="19" t="n">
        <v>0.224145234315211</v>
      </c>
      <c r="E1426" s="19" t="n">
        <v>0.190784619626527</v>
      </c>
      <c r="F1426" s="19"/>
      <c r="G1426" s="19" t="n">
        <v>0.258720450017263</v>
      </c>
      <c r="H1426" s="19" t="n">
        <v>0.201439642994881</v>
      </c>
      <c r="I1426" s="19" t="n">
        <v>0.160661921715259</v>
      </c>
      <c r="J1426" s="19" t="n">
        <v>0.239472120507594</v>
      </c>
      <c r="K1426" s="19" t="n">
        <v>0.229252914534044</v>
      </c>
      <c r="L1426" s="19" t="n">
        <v>0.100547025436223</v>
      </c>
      <c r="M1426" s="19"/>
      <c r="N1426" s="19" t="n">
        <v>0.152262972774142</v>
      </c>
      <c r="O1426" s="19" t="n">
        <v>0.181055507412961</v>
      </c>
      <c r="P1426" s="19" t="n">
        <v>0.15661532816539</v>
      </c>
      <c r="Q1426" s="19" t="n">
        <v>0.262641501649058</v>
      </c>
      <c r="R1426" s="19" t="n">
        <v>0.253603651998194</v>
      </c>
      <c r="S1426" s="19"/>
      <c r="T1426" s="19" t="n">
        <v>0.208415003752659</v>
      </c>
      <c r="U1426" s="19" t="n">
        <v>0.21286333162218</v>
      </c>
      <c r="V1426" s="19" t="n">
        <v>0.234078506050613</v>
      </c>
      <c r="W1426" s="19" t="n">
        <v>0.214541450180268</v>
      </c>
      <c r="X1426" s="19"/>
      <c r="Y1426" s="19" t="n">
        <v>0.209764036580238</v>
      </c>
      <c r="Z1426" s="19" t="n">
        <v>0.198788601822822</v>
      </c>
      <c r="AA1426" s="19" t="s">
        <v>89</v>
      </c>
      <c r="AB1426" s="19" t="s">
        <v>89</v>
      </c>
      <c r="AC1426" s="19" t="s">
        <v>89</v>
      </c>
      <c r="AD1426" s="19" t="s">
        <v>89</v>
      </c>
      <c r="AE1426" s="19"/>
      <c r="AF1426" s="19" t="n">
        <v>0.231773033706036</v>
      </c>
      <c r="AG1426" s="19"/>
      <c r="AH1426" s="19" t="n">
        <v>0.208812481479509</v>
      </c>
      <c r="AI1426" s="19"/>
      <c r="AJ1426" s="19" t="n">
        <v>0.170220617660177</v>
      </c>
      <c r="AK1426" s="19" t="n">
        <v>0.216038135715517</v>
      </c>
      <c r="AL1426" s="19" t="n">
        <v>0.255214579071888</v>
      </c>
    </row>
    <row r="1427">
      <c r="B1427" t="s">
        <v>549</v>
      </c>
      <c r="C1427" s="19" t="n">
        <v>0.174635354999235</v>
      </c>
      <c r="D1427" s="19" t="n">
        <v>0.240638057744959</v>
      </c>
      <c r="E1427" s="19" t="n">
        <v>0.0989004015103277</v>
      </c>
      <c r="F1427" s="19"/>
      <c r="G1427" s="19" t="n">
        <v>0.383645156403864</v>
      </c>
      <c r="H1427" s="19" t="n">
        <v>0.158107293077742</v>
      </c>
      <c r="I1427" s="19" t="n">
        <v>0.208723815685733</v>
      </c>
      <c r="J1427" s="19" t="n">
        <v>0.144694328294992</v>
      </c>
      <c r="K1427" s="19" t="n">
        <v>0.0699899823211624</v>
      </c>
      <c r="L1427" s="19" t="n">
        <v>0.205770538202424</v>
      </c>
      <c r="M1427" s="19"/>
      <c r="N1427" s="19" t="n">
        <v>0.111668715927443</v>
      </c>
      <c r="O1427" s="19" t="n">
        <v>0.190709670754321</v>
      </c>
      <c r="P1427" s="19" t="n">
        <v>0.184153588992398</v>
      </c>
      <c r="Q1427" s="19" t="n">
        <v>0.103220061010309</v>
      </c>
      <c r="R1427" s="19" t="n">
        <v>0.230389974665872</v>
      </c>
      <c r="S1427" s="19"/>
      <c r="T1427" s="19" t="n">
        <v>0.0640455127168611</v>
      </c>
      <c r="U1427" s="19" t="n">
        <v>0.147828043401655</v>
      </c>
      <c r="V1427" s="19" t="n">
        <v>0.163753699265586</v>
      </c>
      <c r="W1427" s="19" t="n">
        <v>0.232733893913276</v>
      </c>
      <c r="X1427" s="19"/>
      <c r="Y1427" s="19" t="n">
        <v>0.191196112147437</v>
      </c>
      <c r="Z1427" s="19" t="n">
        <v>0.0676385430122536</v>
      </c>
      <c r="AA1427" s="19" t="s">
        <v>89</v>
      </c>
      <c r="AB1427" s="19" t="s">
        <v>89</v>
      </c>
      <c r="AC1427" s="19" t="s">
        <v>89</v>
      </c>
      <c r="AD1427" s="19" t="s">
        <v>89</v>
      </c>
      <c r="AE1427" s="19"/>
      <c r="AF1427" s="19" t="n">
        <v>0.193987316334306</v>
      </c>
      <c r="AG1427" s="19"/>
      <c r="AH1427" s="19" t="n">
        <v>0.177814512655755</v>
      </c>
      <c r="AI1427" s="19"/>
      <c r="AJ1427" s="19" t="n">
        <v>0.130717306426922</v>
      </c>
      <c r="AK1427" s="19" t="n">
        <v>0.202979361544638</v>
      </c>
      <c r="AL1427" s="19" t="n">
        <v>0.104041362943117</v>
      </c>
    </row>
    <row r="1428">
      <c r="B1428" t="s">
        <v>547</v>
      </c>
      <c r="C1428" s="19" t="n">
        <v>0.174464699889324</v>
      </c>
      <c r="D1428" s="19" t="n">
        <v>0.199912500144661</v>
      </c>
      <c r="E1428" s="19" t="n">
        <v>0.145703378869218</v>
      </c>
      <c r="F1428" s="19"/>
      <c r="G1428" s="19" t="n">
        <v>0.161307362670542</v>
      </c>
      <c r="H1428" s="19" t="n">
        <v>0.200918029535119</v>
      </c>
      <c r="I1428" s="19" t="n">
        <v>0.204799408139712</v>
      </c>
      <c r="J1428" s="19" t="n">
        <v>0.175480745114877</v>
      </c>
      <c r="K1428" s="19" t="n">
        <v>0.0619606604941587</v>
      </c>
      <c r="L1428" s="19" t="n">
        <v>0.366873154106157</v>
      </c>
      <c r="M1428" s="19"/>
      <c r="N1428" s="19" t="n">
        <v>0.118135350754649</v>
      </c>
      <c r="O1428" s="19" t="n">
        <v>0.172618110665699</v>
      </c>
      <c r="P1428" s="19" t="n">
        <v>0.163390998796742</v>
      </c>
      <c r="Q1428" s="19" t="n">
        <v>0.148814803584825</v>
      </c>
      <c r="R1428" s="19" t="n">
        <v>0.225928751353203</v>
      </c>
      <c r="S1428" s="19"/>
      <c r="T1428" s="19" t="n">
        <v>0.239070506812704</v>
      </c>
      <c r="U1428" s="19" t="n">
        <v>0.0652554797135443</v>
      </c>
      <c r="V1428" s="19" t="n">
        <v>0.216547396232521</v>
      </c>
      <c r="W1428" s="19" t="n">
        <v>0.267312032009747</v>
      </c>
      <c r="X1428" s="19"/>
      <c r="Y1428" s="19" t="n">
        <v>0.18577513329603</v>
      </c>
      <c r="Z1428" s="19" t="n">
        <v>0.101389519456531</v>
      </c>
      <c r="AA1428" s="19" t="s">
        <v>89</v>
      </c>
      <c r="AB1428" s="19" t="s">
        <v>89</v>
      </c>
      <c r="AC1428" s="19" t="s">
        <v>89</v>
      </c>
      <c r="AD1428" s="19" t="s">
        <v>89</v>
      </c>
      <c r="AE1428" s="19"/>
      <c r="AF1428" s="19" t="n">
        <v>0.161025136301331</v>
      </c>
      <c r="AG1428" s="19"/>
      <c r="AH1428" s="19" t="n">
        <v>0.178894438341016</v>
      </c>
      <c r="AI1428" s="19"/>
      <c r="AJ1428" s="19" t="n">
        <v>0.108303880357716</v>
      </c>
      <c r="AK1428" s="19" t="n">
        <v>0.21282472157065</v>
      </c>
      <c r="AL1428" s="19" t="n">
        <v>0.0959993587911286</v>
      </c>
    </row>
    <row r="1429">
      <c r="B1429" t="s">
        <v>551</v>
      </c>
      <c r="C1429" s="19" t="n">
        <v>0.137290719710466</v>
      </c>
      <c r="D1429" s="19" t="n">
        <v>0.164105162444659</v>
      </c>
      <c r="E1429" s="19" t="n">
        <v>0.102698165808961</v>
      </c>
      <c r="F1429" s="19"/>
      <c r="G1429" s="19" t="n">
        <v>0.351812652931388</v>
      </c>
      <c r="H1429" s="19" t="n">
        <v>0.132151432377608</v>
      </c>
      <c r="I1429" s="19" t="n">
        <v>0.181482225179001</v>
      </c>
      <c r="J1429" s="19" t="n">
        <v>0.0767269508499226</v>
      </c>
      <c r="K1429" s="19" t="n">
        <v>0.0547742577779839</v>
      </c>
      <c r="L1429" s="19" t="n">
        <v>0</v>
      </c>
      <c r="M1429" s="19"/>
      <c r="N1429" s="19" t="n">
        <v>0.293398531979999</v>
      </c>
      <c r="O1429" s="19" t="n">
        <v>0.135257553058627</v>
      </c>
      <c r="P1429" s="19" t="n">
        <v>0.151075542136939</v>
      </c>
      <c r="Q1429" s="19" t="n">
        <v>0.0806646922080051</v>
      </c>
      <c r="R1429" s="19" t="n">
        <v>0.129939123404166</v>
      </c>
      <c r="S1429" s="19"/>
      <c r="T1429" s="19" t="n">
        <v>0.205648718268499</v>
      </c>
      <c r="U1429" s="19" t="n">
        <v>0.132043062926777</v>
      </c>
      <c r="V1429" s="19" t="n">
        <v>0.13001716411107</v>
      </c>
      <c r="W1429" s="19" t="n">
        <v>0.173545254770589</v>
      </c>
      <c r="X1429" s="19"/>
      <c r="Y1429" s="19" t="n">
        <v>0.132495980722378</v>
      </c>
      <c r="Z1429" s="19" t="n">
        <v>0.168268879793605</v>
      </c>
      <c r="AA1429" s="19" t="s">
        <v>89</v>
      </c>
      <c r="AB1429" s="19" t="s">
        <v>89</v>
      </c>
      <c r="AC1429" s="19" t="s">
        <v>89</v>
      </c>
      <c r="AD1429" s="19" t="s">
        <v>89</v>
      </c>
      <c r="AE1429" s="19"/>
      <c r="AF1429" s="19" t="n">
        <v>0.104945305600248</v>
      </c>
      <c r="AG1429" s="19"/>
      <c r="AH1429" s="19" t="n">
        <v>0.134421253662629</v>
      </c>
      <c r="AI1429" s="19"/>
      <c r="AJ1429" s="19" t="n">
        <v>0.0575372645392459</v>
      </c>
      <c r="AK1429" s="19" t="n">
        <v>0.171608452252672</v>
      </c>
      <c r="AL1429" s="19" t="n">
        <v>0.119320037462537</v>
      </c>
    </row>
    <row r="1430">
      <c r="B1430" t="s">
        <v>548</v>
      </c>
      <c r="C1430" s="19" t="n">
        <v>0.127895066009989</v>
      </c>
      <c r="D1430" s="19" t="n">
        <v>0.142571727625831</v>
      </c>
      <c r="E1430" s="19" t="n">
        <v>0.111419096201744</v>
      </c>
      <c r="F1430" s="19"/>
      <c r="G1430" s="19" t="n">
        <v>0.159354463660778</v>
      </c>
      <c r="H1430" s="19" t="n">
        <v>0.130252372263895</v>
      </c>
      <c r="I1430" s="19" t="n">
        <v>0.115502816266174</v>
      </c>
      <c r="J1430" s="19" t="n">
        <v>0.181863699212169</v>
      </c>
      <c r="K1430" s="19" t="n">
        <v>0.043479079629542</v>
      </c>
      <c r="L1430" s="19" t="n">
        <v>0</v>
      </c>
      <c r="M1430" s="19"/>
      <c r="N1430" s="19" t="n">
        <v>0.188996571048785</v>
      </c>
      <c r="O1430" s="19" t="n">
        <v>0.103140945263284</v>
      </c>
      <c r="P1430" s="19" t="n">
        <v>0.120892701657764</v>
      </c>
      <c r="Q1430" s="19" t="n">
        <v>0.140826923722142</v>
      </c>
      <c r="R1430" s="19" t="n">
        <v>0.130906239212549</v>
      </c>
      <c r="S1430" s="19"/>
      <c r="T1430" s="19" t="n">
        <v>0.10904949569016</v>
      </c>
      <c r="U1430" s="19" t="n">
        <v>0.0971910078084944</v>
      </c>
      <c r="V1430" s="19" t="n">
        <v>0.139458465700443</v>
      </c>
      <c r="W1430" s="19" t="n">
        <v>0.17131265711673</v>
      </c>
      <c r="X1430" s="19"/>
      <c r="Y1430" s="19" t="n">
        <v>0.120050836971077</v>
      </c>
      <c r="Z1430" s="19" t="n">
        <v>0.178575568848618</v>
      </c>
      <c r="AA1430" s="19" t="s">
        <v>89</v>
      </c>
      <c r="AB1430" s="19" t="s">
        <v>89</v>
      </c>
      <c r="AC1430" s="19" t="s">
        <v>89</v>
      </c>
      <c r="AD1430" s="19" t="s">
        <v>89</v>
      </c>
      <c r="AE1430" s="19"/>
      <c r="AF1430" s="19" t="n">
        <v>0.134037707016773</v>
      </c>
      <c r="AG1430" s="19"/>
      <c r="AH1430" s="19" t="n">
        <v>0.126824667939591</v>
      </c>
      <c r="AI1430" s="19"/>
      <c r="AJ1430" s="19" t="n">
        <v>0.0513459805724323</v>
      </c>
      <c r="AK1430" s="19" t="n">
        <v>0.159188542186458</v>
      </c>
      <c r="AL1430" s="19" t="n">
        <v>0.121219375910175</v>
      </c>
    </row>
    <row r="1431">
      <c r="B1431" t="s">
        <v>77</v>
      </c>
      <c r="C1431" s="19" t="n">
        <v>0.137188862102358</v>
      </c>
      <c r="D1431" s="19" t="n">
        <v>0.11818804551504</v>
      </c>
      <c r="E1431" s="19" t="n">
        <v>0.159759240486822</v>
      </c>
      <c r="F1431" s="19"/>
      <c r="G1431" s="19" t="n">
        <v>0.0120135215683874</v>
      </c>
      <c r="H1431" s="19" t="n">
        <v>0.103390121557998</v>
      </c>
      <c r="I1431" s="19" t="n">
        <v>0.105400518596408</v>
      </c>
      <c r="J1431" s="19" t="n">
        <v>0.134286064891618</v>
      </c>
      <c r="K1431" s="19" t="n">
        <v>0.324007394696019</v>
      </c>
      <c r="L1431" s="19" t="n">
        <v>0.326809282255196</v>
      </c>
      <c r="M1431" s="19"/>
      <c r="N1431" s="19" t="n">
        <v>0.067750022167064</v>
      </c>
      <c r="O1431" s="19" t="n">
        <v>0.167719737390119</v>
      </c>
      <c r="P1431" s="19" t="n">
        <v>0.150928780940432</v>
      </c>
      <c r="Q1431" s="19" t="n">
        <v>0.154600289518239</v>
      </c>
      <c r="R1431" s="19" t="n">
        <v>0.0977122091565049</v>
      </c>
      <c r="S1431" s="19"/>
      <c r="T1431" s="19" t="n">
        <v>0.175922019023982</v>
      </c>
      <c r="U1431" s="19" t="n">
        <v>0.169008808802321</v>
      </c>
      <c r="V1431" s="19" t="n">
        <v>0.148985857107081</v>
      </c>
      <c r="W1431" s="19" t="n">
        <v>0.0496087301819212</v>
      </c>
      <c r="X1431" s="19"/>
      <c r="Y1431" s="19" t="n">
        <v>0.12405378377606</v>
      </c>
      <c r="Z1431" s="19" t="n">
        <v>0.222052826565824</v>
      </c>
      <c r="AA1431" s="19" t="s">
        <v>89</v>
      </c>
      <c r="AB1431" s="19" t="s">
        <v>89</v>
      </c>
      <c r="AC1431" s="19" t="s">
        <v>89</v>
      </c>
      <c r="AD1431" s="19" t="s">
        <v>89</v>
      </c>
      <c r="AE1431" s="19"/>
      <c r="AF1431" s="19" t="n">
        <v>0.156922320449383</v>
      </c>
      <c r="AG1431" s="19"/>
      <c r="AH1431" s="19" t="n">
        <v>0.135591492403706</v>
      </c>
      <c r="AI1431" s="19"/>
      <c r="AJ1431" s="19" t="n">
        <v>0.246086528974462</v>
      </c>
      <c r="AK1431" s="19" t="n">
        <v>0.0895200858936854</v>
      </c>
      <c r="AL1431" s="19" t="n">
        <v>0.166933628139117</v>
      </c>
    </row>
    <row r="1432">
      <c r="C1432" s="19"/>
      <c r="D1432" s="19"/>
      <c r="E1432" s="19"/>
      <c r="F1432" s="19"/>
      <c r="G1432" s="19"/>
      <c r="H1432" s="19"/>
      <c r="I1432" s="19"/>
      <c r="J1432" s="19"/>
      <c r="K1432" s="19"/>
      <c r="L1432" s="19"/>
      <c r="M1432" s="19"/>
      <c r="N1432" s="19"/>
      <c r="O1432" s="19"/>
      <c r="P1432" s="19"/>
      <c r="Q1432" s="19"/>
      <c r="R1432" s="19"/>
      <c r="S1432" s="19"/>
      <c r="T1432" s="19"/>
      <c r="U1432" s="19"/>
      <c r="V1432" s="19"/>
      <c r="W1432" s="19"/>
      <c r="X1432" s="19"/>
      <c r="Y1432" s="19"/>
      <c r="Z1432" s="19"/>
      <c r="AA1432" s="19"/>
      <c r="AB1432" s="19"/>
      <c r="AC1432" s="19"/>
      <c r="AD1432" s="19"/>
      <c r="AE1432" s="19"/>
      <c r="AF1432" s="19"/>
      <c r="AG1432" s="19"/>
      <c r="AH1432" s="19"/>
      <c r="AI1432" s="19"/>
      <c r="AJ1432" s="19"/>
      <c r="AK1432" s="19"/>
      <c r="AL1432" s="19"/>
    </row>
    <row r="1433">
      <c r="B1433" s="7" t="s">
        <v>557</v>
      </c>
      <c r="C1433" s="19"/>
      <c r="D1433" s="19"/>
      <c r="E1433" s="19"/>
      <c r="F1433" s="19"/>
      <c r="G1433" s="19"/>
      <c r="H1433" s="19"/>
      <c r="I1433" s="19"/>
      <c r="J1433" s="19"/>
      <c r="K1433" s="19"/>
      <c r="L1433" s="19"/>
      <c r="M1433" s="19"/>
      <c r="N1433" s="19"/>
      <c r="O1433" s="19"/>
      <c r="P1433" s="19"/>
      <c r="Q1433" s="19"/>
      <c r="R1433" s="19"/>
      <c r="S1433" s="19"/>
      <c r="T1433" s="19"/>
      <c r="U1433" s="19"/>
      <c r="V1433" s="19"/>
      <c r="W1433" s="19"/>
      <c r="X1433" s="19"/>
      <c r="Y1433" s="19"/>
      <c r="Z1433" s="19"/>
      <c r="AA1433" s="19"/>
      <c r="AB1433" s="19"/>
      <c r="AC1433" s="19"/>
      <c r="AD1433" s="19"/>
      <c r="AE1433" s="19"/>
      <c r="AF1433" s="19"/>
      <c r="AG1433" s="19"/>
      <c r="AH1433" s="19"/>
      <c r="AI1433" s="19"/>
      <c r="AJ1433" s="19"/>
      <c r="AK1433" s="19"/>
      <c r="AL1433" s="19"/>
    </row>
    <row r="1434">
      <c r="B1434" s="26" t="s">
        <v>220</v>
      </c>
      <c r="C1434" s="19"/>
      <c r="D1434" s="19"/>
      <c r="E1434" s="19"/>
      <c r="F1434" s="19"/>
      <c r="G1434" s="19"/>
      <c r="H1434" s="19"/>
      <c r="I1434" s="19"/>
      <c r="J1434" s="19"/>
      <c r="K1434" s="19"/>
      <c r="L1434" s="19"/>
      <c r="M1434" s="19"/>
      <c r="N1434" s="19"/>
      <c r="O1434" s="19"/>
      <c r="P1434" s="19"/>
      <c r="Q1434" s="19"/>
      <c r="R1434" s="19"/>
      <c r="S1434" s="19"/>
      <c r="T1434" s="19"/>
      <c r="U1434" s="19"/>
      <c r="V1434" s="19"/>
      <c r="W1434" s="19"/>
      <c r="X1434" s="19"/>
      <c r="Y1434" s="19"/>
      <c r="Z1434" s="19"/>
      <c r="AA1434" s="19"/>
      <c r="AB1434" s="19"/>
      <c r="AC1434" s="19"/>
      <c r="AD1434" s="19"/>
      <c r="AE1434" s="19"/>
      <c r="AF1434" s="19"/>
      <c r="AG1434" s="19"/>
      <c r="AH1434" s="19"/>
      <c r="AI1434" s="19"/>
      <c r="AJ1434" s="19"/>
      <c r="AK1434" s="19"/>
      <c r="AL1434" s="19"/>
    </row>
    <row r="1435">
      <c r="B1435" t="s">
        <v>550</v>
      </c>
      <c r="C1435" s="19" t="n">
        <v>0.322703633867745</v>
      </c>
      <c r="D1435" s="19" t="n">
        <v>0.240529249374232</v>
      </c>
      <c r="E1435" s="19" t="n">
        <v>0.415111182422951</v>
      </c>
      <c r="F1435" s="19"/>
      <c r="G1435" s="19" t="n">
        <v>0.157233751771045</v>
      </c>
      <c r="H1435" s="19" t="n">
        <v>0.251823537053677</v>
      </c>
      <c r="I1435" s="19" t="n">
        <v>0.325839651097832</v>
      </c>
      <c r="J1435" s="19" t="n">
        <v>0.374336721099681</v>
      </c>
      <c r="K1435" s="19" t="n">
        <v>0.474411380282775</v>
      </c>
      <c r="L1435" s="19" t="n">
        <v>0.205770538202424</v>
      </c>
      <c r="M1435" s="19"/>
      <c r="N1435" s="19" t="n">
        <v>0.261196114942814</v>
      </c>
      <c r="O1435" s="19" t="n">
        <v>0.364504210241976</v>
      </c>
      <c r="P1435" s="19" t="n">
        <v>0.313347436515289</v>
      </c>
      <c r="Q1435" s="19" t="n">
        <v>0.396250790219272</v>
      </c>
      <c r="R1435" s="19" t="n">
        <v>0.240928591081701</v>
      </c>
      <c r="S1435" s="19"/>
      <c r="T1435" s="19" t="n">
        <v>0.137748114163422</v>
      </c>
      <c r="U1435" s="19" t="n">
        <v>0.438211534163976</v>
      </c>
      <c r="V1435" s="19" t="n">
        <v>0.448685545956777</v>
      </c>
      <c r="W1435" s="19" t="n">
        <v>0.144450429122315</v>
      </c>
      <c r="X1435" s="19"/>
      <c r="Y1435" s="19" t="n">
        <v>0.284018367076034</v>
      </c>
      <c r="Z1435" s="19" t="n">
        <v>0.572643910181028</v>
      </c>
      <c r="AA1435" s="19" t="s">
        <v>89</v>
      </c>
      <c r="AB1435" s="19" t="s">
        <v>89</v>
      </c>
      <c r="AC1435" s="19" t="s">
        <v>89</v>
      </c>
      <c r="AD1435" s="19" t="s">
        <v>89</v>
      </c>
      <c r="AE1435" s="19"/>
      <c r="AF1435" s="19" t="n">
        <v>0.329012473296216</v>
      </c>
      <c r="AG1435" s="19"/>
      <c r="AH1435" s="19" t="n">
        <v>0.316340837936842</v>
      </c>
      <c r="AI1435" s="19"/>
      <c r="AJ1435" s="19" t="n">
        <v>0.499457771972398</v>
      </c>
      <c r="AK1435" s="19" t="n">
        <v>0.242074934684818</v>
      </c>
      <c r="AL1435" s="19" t="n">
        <v>0.39190813042766</v>
      </c>
    </row>
    <row r="1436">
      <c r="B1436" t="s">
        <v>546</v>
      </c>
      <c r="C1436" s="19" t="n">
        <v>0.198534890839414</v>
      </c>
      <c r="D1436" s="19" t="n">
        <v>0.197627329041634</v>
      </c>
      <c r="E1436" s="19" t="n">
        <v>0.200399309391827</v>
      </c>
      <c r="F1436" s="19"/>
      <c r="G1436" s="19" t="n">
        <v>0.399950763522805</v>
      </c>
      <c r="H1436" s="19" t="n">
        <v>0.169688982952748</v>
      </c>
      <c r="I1436" s="19" t="n">
        <v>0.20580835318273</v>
      </c>
      <c r="J1436" s="19" t="n">
        <v>0.195658155984166</v>
      </c>
      <c r="K1436" s="19" t="n">
        <v>0.140245001803078</v>
      </c>
      <c r="L1436" s="19" t="n">
        <v>0</v>
      </c>
      <c r="M1436" s="19"/>
      <c r="N1436" s="19" t="n">
        <v>0.23502092324076</v>
      </c>
      <c r="O1436" s="19" t="n">
        <v>0.231031727614762</v>
      </c>
      <c r="P1436" s="19" t="n">
        <v>0.185843866444698</v>
      </c>
      <c r="Q1436" s="19" t="n">
        <v>0.134219638554946</v>
      </c>
      <c r="R1436" s="19" t="n">
        <v>0.221515369964407</v>
      </c>
      <c r="S1436" s="19"/>
      <c r="T1436" s="19" t="n">
        <v>0.20228085691781</v>
      </c>
      <c r="U1436" s="19" t="n">
        <v>0.170150054912026</v>
      </c>
      <c r="V1436" s="19" t="n">
        <v>0.154850991787814</v>
      </c>
      <c r="W1436" s="19" t="n">
        <v>0.272003715321511</v>
      </c>
      <c r="X1436" s="19"/>
      <c r="Y1436" s="19" t="n">
        <v>0.206816416369973</v>
      </c>
      <c r="Z1436" s="19" t="n">
        <v>0.145029074515382</v>
      </c>
      <c r="AA1436" s="19" t="s">
        <v>89</v>
      </c>
      <c r="AB1436" s="19" t="s">
        <v>89</v>
      </c>
      <c r="AC1436" s="19" t="s">
        <v>89</v>
      </c>
      <c r="AD1436" s="19" t="s">
        <v>89</v>
      </c>
      <c r="AE1436" s="19"/>
      <c r="AF1436" s="19" t="n">
        <v>0.179570345755338</v>
      </c>
      <c r="AG1436" s="19"/>
      <c r="AH1436" s="19" t="n">
        <v>0.20232086863179</v>
      </c>
      <c r="AI1436" s="19"/>
      <c r="AJ1436" s="19" t="n">
        <v>0.117371812840648</v>
      </c>
      <c r="AK1436" s="19" t="n">
        <v>0.236081690204087</v>
      </c>
      <c r="AL1436" s="19" t="n">
        <v>0.16339518414489</v>
      </c>
    </row>
    <row r="1437">
      <c r="B1437" t="s">
        <v>545</v>
      </c>
      <c r="C1437" s="19" t="n">
        <v>0.160466359562778</v>
      </c>
      <c r="D1437" s="19" t="n">
        <v>0.191389522861007</v>
      </c>
      <c r="E1437" s="19" t="n">
        <v>0.125305643961645</v>
      </c>
      <c r="F1437" s="19"/>
      <c r="G1437" s="19" t="n">
        <v>0.0875343194348464</v>
      </c>
      <c r="H1437" s="19" t="n">
        <v>0.133820063527529</v>
      </c>
      <c r="I1437" s="19" t="n">
        <v>0.200395833902596</v>
      </c>
      <c r="J1437" s="19" t="n">
        <v>0.208519011045679</v>
      </c>
      <c r="K1437" s="19" t="n">
        <v>0.0635725742401016</v>
      </c>
      <c r="L1437" s="19" t="n">
        <v>0.693682436361354</v>
      </c>
      <c r="M1437" s="19"/>
      <c r="N1437" s="19" t="n">
        <v>0.159656284363009</v>
      </c>
      <c r="O1437" s="19" t="n">
        <v>0.152428776335009</v>
      </c>
      <c r="P1437" s="19" t="n">
        <v>0.103674269756921</v>
      </c>
      <c r="Q1437" s="19" t="n">
        <v>0.168070161384279</v>
      </c>
      <c r="R1437" s="19" t="n">
        <v>0.214805293715904</v>
      </c>
      <c r="S1437" s="19"/>
      <c r="T1437" s="19" t="n">
        <v>0.368612206297523</v>
      </c>
      <c r="U1437" s="19" t="n">
        <v>0.126680293568868</v>
      </c>
      <c r="V1437" s="19" t="n">
        <v>0.1249483263496</v>
      </c>
      <c r="W1437" s="19" t="n">
        <v>0.210748429523972</v>
      </c>
      <c r="X1437" s="19"/>
      <c r="Y1437" s="19" t="n">
        <v>0.167233829462554</v>
      </c>
      <c r="Z1437" s="19" t="n">
        <v>0.116742651883601</v>
      </c>
      <c r="AA1437" s="19" t="s">
        <v>89</v>
      </c>
      <c r="AB1437" s="19" t="s">
        <v>89</v>
      </c>
      <c r="AC1437" s="19" t="s">
        <v>89</v>
      </c>
      <c r="AD1437" s="19" t="s">
        <v>89</v>
      </c>
      <c r="AE1437" s="19"/>
      <c r="AF1437" s="19" t="n">
        <v>0.16242562498352</v>
      </c>
      <c r="AG1437" s="19"/>
      <c r="AH1437" s="19" t="n">
        <v>0.158982004383119</v>
      </c>
      <c r="AI1437" s="19"/>
      <c r="AJ1437" s="19" t="n">
        <v>0.0644032900116045</v>
      </c>
      <c r="AK1437" s="19" t="n">
        <v>0.190519052729017</v>
      </c>
      <c r="AL1437" s="19" t="n">
        <v>0.211321767942841</v>
      </c>
    </row>
    <row r="1438">
      <c r="B1438" t="s">
        <v>548</v>
      </c>
      <c r="C1438" s="19" t="n">
        <v>0.15376928549856</v>
      </c>
      <c r="D1438" s="19" t="n">
        <v>0.183738865352802</v>
      </c>
      <c r="E1438" s="19" t="n">
        <v>0.119685664694726</v>
      </c>
      <c r="F1438" s="19"/>
      <c r="G1438" s="19" t="n">
        <v>0.149938681998174</v>
      </c>
      <c r="H1438" s="19" t="n">
        <v>0.170366006147928</v>
      </c>
      <c r="I1438" s="19" t="n">
        <v>0.211374636670351</v>
      </c>
      <c r="J1438" s="19" t="n">
        <v>0.149758825670602</v>
      </c>
      <c r="K1438" s="19" t="n">
        <v>0.0262770982265285</v>
      </c>
      <c r="L1438" s="19" t="n">
        <v>0.205770538202424</v>
      </c>
      <c r="M1438" s="19"/>
      <c r="N1438" s="19" t="n">
        <v>0.181218242435876</v>
      </c>
      <c r="O1438" s="19" t="n">
        <v>0.169101512609652</v>
      </c>
      <c r="P1438" s="19" t="n">
        <v>0.169279939131577</v>
      </c>
      <c r="Q1438" s="19" t="n">
        <v>0.12128770791709</v>
      </c>
      <c r="R1438" s="19" t="n">
        <v>0.14364381084177</v>
      </c>
      <c r="S1438" s="19"/>
      <c r="T1438" s="19" t="n">
        <v>0.036789649894894</v>
      </c>
      <c r="U1438" s="19" t="n">
        <v>0.132351104734659</v>
      </c>
      <c r="V1438" s="19" t="n">
        <v>0.124837254432366</v>
      </c>
      <c r="W1438" s="19" t="n">
        <v>0.23372391241959</v>
      </c>
      <c r="X1438" s="19"/>
      <c r="Y1438" s="19" t="n">
        <v>0.170272279745903</v>
      </c>
      <c r="Z1438" s="19" t="n">
        <v>0.0471456718012329</v>
      </c>
      <c r="AA1438" s="19" t="s">
        <v>89</v>
      </c>
      <c r="AB1438" s="19" t="s">
        <v>89</v>
      </c>
      <c r="AC1438" s="19" t="s">
        <v>89</v>
      </c>
      <c r="AD1438" s="19" t="s">
        <v>89</v>
      </c>
      <c r="AE1438" s="19"/>
      <c r="AF1438" s="19" t="n">
        <v>0.129398024010859</v>
      </c>
      <c r="AG1438" s="19"/>
      <c r="AH1438" s="19" t="n">
        <v>0.157673557922118</v>
      </c>
      <c r="AI1438" s="19"/>
      <c r="AJ1438" s="19" t="n">
        <v>0.0641635010949372</v>
      </c>
      <c r="AK1438" s="19" t="n">
        <v>0.19964204276667</v>
      </c>
      <c r="AL1438" s="19" t="n">
        <v>0.086570983945164</v>
      </c>
    </row>
    <row r="1439">
      <c r="B1439" t="s">
        <v>549</v>
      </c>
      <c r="C1439" s="19" t="n">
        <v>0.153290076680426</v>
      </c>
      <c r="D1439" s="19" t="n">
        <v>0.200321656765963</v>
      </c>
      <c r="E1439" s="19" t="n">
        <v>0.0994417515379966</v>
      </c>
      <c r="F1439" s="19"/>
      <c r="G1439" s="19" t="n">
        <v>0.162782941277198</v>
      </c>
      <c r="H1439" s="19" t="n">
        <v>0.189034336299798</v>
      </c>
      <c r="I1439" s="19" t="n">
        <v>0.210616388345607</v>
      </c>
      <c r="J1439" s="19" t="n">
        <v>0.124468570175672</v>
      </c>
      <c r="K1439" s="19" t="n">
        <v>0.0316118231287117</v>
      </c>
      <c r="L1439" s="19" t="n">
        <v>0.100547025436223</v>
      </c>
      <c r="M1439" s="19"/>
      <c r="N1439" s="19" t="n">
        <v>0.226706798070547</v>
      </c>
      <c r="O1439" s="19" t="n">
        <v>0.131246510981113</v>
      </c>
      <c r="P1439" s="19" t="n">
        <v>0.144704626077468</v>
      </c>
      <c r="Q1439" s="19" t="n">
        <v>0.0785076670126641</v>
      </c>
      <c r="R1439" s="19" t="n">
        <v>0.228258833802886</v>
      </c>
      <c r="S1439" s="19"/>
      <c r="T1439" s="19" t="n">
        <v>0.11337952813614</v>
      </c>
      <c r="U1439" s="19" t="n">
        <v>0.0462934656721849</v>
      </c>
      <c r="V1439" s="19" t="n">
        <v>0.177589870764174</v>
      </c>
      <c r="W1439" s="19" t="n">
        <v>0.251261806340415</v>
      </c>
      <c r="X1439" s="19"/>
      <c r="Y1439" s="19" t="n">
        <v>0.17228876963795</v>
      </c>
      <c r="Z1439" s="19" t="n">
        <v>0.0305420911757225</v>
      </c>
      <c r="AA1439" s="19" t="s">
        <v>89</v>
      </c>
      <c r="AB1439" s="19" t="s">
        <v>89</v>
      </c>
      <c r="AC1439" s="19" t="s">
        <v>89</v>
      </c>
      <c r="AD1439" s="19" t="s">
        <v>89</v>
      </c>
      <c r="AE1439" s="19"/>
      <c r="AF1439" s="19" t="n">
        <v>0.13434226661571</v>
      </c>
      <c r="AG1439" s="19"/>
      <c r="AH1439" s="19" t="n">
        <v>0.15355687550161</v>
      </c>
      <c r="AI1439" s="19"/>
      <c r="AJ1439" s="19" t="n">
        <v>0.0807033619387588</v>
      </c>
      <c r="AK1439" s="19" t="n">
        <v>0.187073722569324</v>
      </c>
      <c r="AL1439" s="19" t="n">
        <v>0.120550419926631</v>
      </c>
    </row>
    <row r="1440">
      <c r="B1440" t="s">
        <v>547</v>
      </c>
      <c r="C1440" s="19" t="n">
        <v>0.123544059117536</v>
      </c>
      <c r="D1440" s="19" t="n">
        <v>0.154143748497714</v>
      </c>
      <c r="E1440" s="19" t="n">
        <v>0.0886067863204416</v>
      </c>
      <c r="F1440" s="19"/>
      <c r="G1440" s="19" t="n">
        <v>0.23153302257479</v>
      </c>
      <c r="H1440" s="19" t="n">
        <v>0.187348128940689</v>
      </c>
      <c r="I1440" s="19" t="n">
        <v>0.110333891340666</v>
      </c>
      <c r="J1440" s="19" t="n">
        <v>0.0642843133273635</v>
      </c>
      <c r="K1440" s="19" t="n">
        <v>0.0567707346556189</v>
      </c>
      <c r="L1440" s="19" t="n">
        <v>0.161102615903733</v>
      </c>
      <c r="M1440" s="19"/>
      <c r="N1440" s="19" t="n">
        <v>0.098829115303318</v>
      </c>
      <c r="O1440" s="19" t="n">
        <v>0.0867088093912782</v>
      </c>
      <c r="P1440" s="19" t="n">
        <v>0.137502923261716</v>
      </c>
      <c r="Q1440" s="19" t="n">
        <v>0.104992005177135</v>
      </c>
      <c r="R1440" s="19" t="n">
        <v>0.173244233346376</v>
      </c>
      <c r="S1440" s="19"/>
      <c r="T1440" s="19" t="n">
        <v>0.20228085691781</v>
      </c>
      <c r="U1440" s="19" t="n">
        <v>0.107123876560934</v>
      </c>
      <c r="V1440" s="19" t="n">
        <v>0.1746462485968</v>
      </c>
      <c r="W1440" s="19" t="n">
        <v>0.130924469940696</v>
      </c>
      <c r="X1440" s="19"/>
      <c r="Y1440" s="19" t="n">
        <v>0.131004423863839</v>
      </c>
      <c r="Z1440" s="19" t="n">
        <v>0.0753436515533719</v>
      </c>
      <c r="AA1440" s="19" t="s">
        <v>89</v>
      </c>
      <c r="AB1440" s="19" t="s">
        <v>89</v>
      </c>
      <c r="AC1440" s="19" t="s">
        <v>89</v>
      </c>
      <c r="AD1440" s="19" t="s">
        <v>89</v>
      </c>
      <c r="AE1440" s="19"/>
      <c r="AF1440" s="19" t="n">
        <v>0.129387954542245</v>
      </c>
      <c r="AG1440" s="19"/>
      <c r="AH1440" s="19" t="n">
        <v>0.125425985425495</v>
      </c>
      <c r="AI1440" s="19"/>
      <c r="AJ1440" s="19" t="n">
        <v>0.0597295846341906</v>
      </c>
      <c r="AK1440" s="19" t="n">
        <v>0.153623742997026</v>
      </c>
      <c r="AL1440" s="19" t="n">
        <v>0.0923266526833235</v>
      </c>
    </row>
    <row r="1441">
      <c r="B1441" t="s">
        <v>551</v>
      </c>
      <c r="C1441" s="19" t="n">
        <v>0.116013553709348</v>
      </c>
      <c r="D1441" s="19" t="n">
        <v>0.146571413701538</v>
      </c>
      <c r="E1441" s="19" t="n">
        <v>0.0810938865159992</v>
      </c>
      <c r="F1441" s="19"/>
      <c r="G1441" s="19" t="n">
        <v>0.132630022467576</v>
      </c>
      <c r="H1441" s="19" t="n">
        <v>0.139035227963011</v>
      </c>
      <c r="I1441" s="19" t="n">
        <v>0.152124576046612</v>
      </c>
      <c r="J1441" s="19" t="n">
        <v>0.111119176439461</v>
      </c>
      <c r="K1441" s="19" t="n">
        <v>0</v>
      </c>
      <c r="L1441" s="19" t="n">
        <v>0.205770538202424</v>
      </c>
      <c r="M1441" s="19"/>
      <c r="N1441" s="19" t="n">
        <v>0.212856895190447</v>
      </c>
      <c r="O1441" s="19" t="n">
        <v>0.0784672913651888</v>
      </c>
      <c r="P1441" s="19" t="n">
        <v>0.069923193583074</v>
      </c>
      <c r="Q1441" s="19" t="n">
        <v>0.0913305483059044</v>
      </c>
      <c r="R1441" s="19" t="n">
        <v>0.190899195867935</v>
      </c>
      <c r="S1441" s="19"/>
      <c r="T1441" s="19" t="n">
        <v>0.115436803597263</v>
      </c>
      <c r="U1441" s="19" t="n">
        <v>0.0545982117307509</v>
      </c>
      <c r="V1441" s="19" t="n">
        <v>0.0988747898620213</v>
      </c>
      <c r="W1441" s="19" t="n">
        <v>0.195436460969927</v>
      </c>
      <c r="X1441" s="19"/>
      <c r="Y1441" s="19" t="n">
        <v>0.13053177593648</v>
      </c>
      <c r="Z1441" s="19" t="n">
        <v>0.0222132835815874</v>
      </c>
      <c r="AA1441" s="19" t="s">
        <v>89</v>
      </c>
      <c r="AB1441" s="19" t="s">
        <v>89</v>
      </c>
      <c r="AC1441" s="19" t="s">
        <v>89</v>
      </c>
      <c r="AD1441" s="19" t="s">
        <v>89</v>
      </c>
      <c r="AE1441" s="19"/>
      <c r="AF1441" s="19" t="n">
        <v>0.118329890154177</v>
      </c>
      <c r="AG1441" s="19"/>
      <c r="AH1441" s="19" t="n">
        <v>0.115086495588479</v>
      </c>
      <c r="AI1441" s="19"/>
      <c r="AJ1441" s="19" t="n">
        <v>0.0558261126423819</v>
      </c>
      <c r="AK1441" s="19" t="n">
        <v>0.145299471597452</v>
      </c>
      <c r="AL1441" s="19" t="n">
        <v>0.0806853214012433</v>
      </c>
    </row>
    <row r="1442">
      <c r="B1442" t="s">
        <v>77</v>
      </c>
      <c r="C1442" s="19" t="n">
        <v>0.112245590341349</v>
      </c>
      <c r="D1442" s="19" t="n">
        <v>0.119874944420782</v>
      </c>
      <c r="E1442" s="19" t="n">
        <v>0.10386834498934</v>
      </c>
      <c r="F1442" s="19"/>
      <c r="G1442" s="19" t="n">
        <v>0.0726372942272433</v>
      </c>
      <c r="H1442" s="19" t="n">
        <v>0.0700016760934893</v>
      </c>
      <c r="I1442" s="19" t="n">
        <v>0.0502982051855845</v>
      </c>
      <c r="J1442" s="19" t="n">
        <v>0.120029725815724</v>
      </c>
      <c r="K1442" s="19" t="n">
        <v>0.321149843517036</v>
      </c>
      <c r="L1442" s="19" t="n">
        <v>0</v>
      </c>
      <c r="M1442" s="19"/>
      <c r="N1442" s="19" t="n">
        <v>0.116351669964863</v>
      </c>
      <c r="O1442" s="19" t="n">
        <v>0.144717065471677</v>
      </c>
      <c r="P1442" s="19" t="n">
        <v>0.11011869406348</v>
      </c>
      <c r="Q1442" s="19" t="n">
        <v>0.14083680737906</v>
      </c>
      <c r="R1442" s="19" t="n">
        <v>0.0535859819681892</v>
      </c>
      <c r="S1442" s="19"/>
      <c r="T1442" s="19" t="n">
        <v>0.139132369129088</v>
      </c>
      <c r="U1442" s="19" t="n">
        <v>0.12883901349383</v>
      </c>
      <c r="V1442" s="19" t="n">
        <v>0.117012052524164</v>
      </c>
      <c r="W1442" s="19" t="n">
        <v>0.0505407381758349</v>
      </c>
      <c r="X1442" s="19"/>
      <c r="Y1442" s="19" t="n">
        <v>0.10694319230706</v>
      </c>
      <c r="Z1442" s="19" t="n">
        <v>0.146503666857891</v>
      </c>
      <c r="AA1442" s="19" t="s">
        <v>89</v>
      </c>
      <c r="AB1442" s="19" t="s">
        <v>89</v>
      </c>
      <c r="AC1442" s="19" t="s">
        <v>89</v>
      </c>
      <c r="AD1442" s="19" t="s">
        <v>89</v>
      </c>
      <c r="AE1442" s="19"/>
      <c r="AF1442" s="19" t="n">
        <v>0.133826016238687</v>
      </c>
      <c r="AG1442" s="19"/>
      <c r="AH1442" s="19" t="n">
        <v>0.113692853511208</v>
      </c>
      <c r="AI1442" s="19"/>
      <c r="AJ1442" s="19" t="n">
        <v>0.196610050969792</v>
      </c>
      <c r="AK1442" s="19" t="n">
        <v>0.0773226063992535</v>
      </c>
      <c r="AL1442" s="19" t="n">
        <v>0.122395191577156</v>
      </c>
    </row>
    <row r="1443">
      <c r="C1443" s="19"/>
      <c r="D1443" s="19"/>
      <c r="E1443" s="19"/>
      <c r="F1443" s="19"/>
      <c r="G1443" s="19"/>
      <c r="H1443" s="19"/>
      <c r="I1443" s="19"/>
      <c r="J1443" s="19"/>
      <c r="K1443" s="19"/>
      <c r="L1443" s="19"/>
      <c r="M1443" s="19"/>
      <c r="N1443" s="19"/>
      <c r="O1443" s="19"/>
      <c r="P1443" s="19"/>
      <c r="Q1443" s="19"/>
      <c r="R1443" s="19"/>
      <c r="S1443" s="19"/>
      <c r="T1443" s="19"/>
      <c r="U1443" s="19"/>
      <c r="V1443" s="19"/>
      <c r="W1443" s="19"/>
      <c r="X1443" s="19"/>
      <c r="Y1443" s="19"/>
      <c r="Z1443" s="19"/>
      <c r="AA1443" s="19"/>
      <c r="AB1443" s="19"/>
      <c r="AC1443" s="19"/>
      <c r="AD1443" s="19"/>
      <c r="AE1443" s="19"/>
      <c r="AF1443" s="19"/>
      <c r="AG1443" s="19"/>
      <c r="AH1443" s="19"/>
      <c r="AI1443" s="19"/>
      <c r="AJ1443" s="19"/>
      <c r="AK1443" s="19"/>
      <c r="AL1443" s="19"/>
    </row>
    <row r="1444">
      <c r="B1444" s="7" t="s">
        <v>558</v>
      </c>
      <c r="C1444" s="19"/>
      <c r="D1444" s="19"/>
      <c r="E1444" s="19"/>
      <c r="F1444" s="19"/>
      <c r="G1444" s="19"/>
      <c r="H1444" s="19"/>
      <c r="I1444" s="19"/>
      <c r="J1444" s="19"/>
      <c r="K1444" s="19"/>
      <c r="L1444" s="19"/>
      <c r="M1444" s="19"/>
      <c r="N1444" s="19"/>
      <c r="O1444" s="19"/>
      <c r="P1444" s="19"/>
      <c r="Q1444" s="19"/>
      <c r="R1444" s="19"/>
      <c r="S1444" s="19"/>
      <c r="T1444" s="19"/>
      <c r="U1444" s="19"/>
      <c r="V1444" s="19"/>
      <c r="W1444" s="19"/>
      <c r="X1444" s="19"/>
      <c r="Y1444" s="19"/>
      <c r="Z1444" s="19"/>
      <c r="AA1444" s="19"/>
      <c r="AB1444" s="19"/>
      <c r="AC1444" s="19"/>
      <c r="AD1444" s="19"/>
      <c r="AE1444" s="19"/>
      <c r="AF1444" s="19"/>
      <c r="AG1444" s="19"/>
      <c r="AH1444" s="19"/>
      <c r="AI1444" s="19"/>
      <c r="AJ1444" s="19"/>
      <c r="AK1444" s="19"/>
      <c r="AL1444" s="19"/>
    </row>
    <row r="1445">
      <c r="B1445" s="26" t="s">
        <v>220</v>
      </c>
      <c r="C1445" s="19"/>
      <c r="D1445" s="19"/>
      <c r="E1445" s="19"/>
      <c r="F1445" s="19"/>
      <c r="G1445" s="19"/>
      <c r="H1445" s="19"/>
      <c r="I1445" s="19"/>
      <c r="J1445" s="19"/>
      <c r="K1445" s="19"/>
      <c r="L1445" s="19"/>
      <c r="M1445" s="19"/>
      <c r="N1445" s="19"/>
      <c r="O1445" s="19"/>
      <c r="P1445" s="19"/>
      <c r="Q1445" s="19"/>
      <c r="R1445" s="19"/>
      <c r="S1445" s="19"/>
      <c r="T1445" s="19"/>
      <c r="U1445" s="19"/>
      <c r="V1445" s="19"/>
      <c r="W1445" s="19"/>
      <c r="X1445" s="19"/>
      <c r="Y1445" s="19"/>
      <c r="Z1445" s="19"/>
      <c r="AA1445" s="19"/>
      <c r="AB1445" s="19"/>
      <c r="AC1445" s="19"/>
      <c r="AD1445" s="19"/>
      <c r="AE1445" s="19"/>
      <c r="AF1445" s="19"/>
      <c r="AG1445" s="19"/>
      <c r="AH1445" s="19"/>
      <c r="AI1445" s="19"/>
      <c r="AJ1445" s="19"/>
      <c r="AK1445" s="19"/>
      <c r="AL1445" s="19"/>
    </row>
    <row r="1446">
      <c r="B1446" t="s">
        <v>550</v>
      </c>
      <c r="C1446" s="19" t="n">
        <v>0.275311124518947</v>
      </c>
      <c r="D1446" s="19" t="n">
        <v>0.208396773066582</v>
      </c>
      <c r="E1446" s="19" t="n">
        <v>0.353945012291752</v>
      </c>
      <c r="F1446" s="19"/>
      <c r="G1446" s="19" t="n">
        <v>0.118906463130349</v>
      </c>
      <c r="H1446" s="19" t="n">
        <v>0.21148674989045</v>
      </c>
      <c r="I1446" s="19" t="n">
        <v>0.256352195296005</v>
      </c>
      <c r="J1446" s="19" t="n">
        <v>0.313949006626616</v>
      </c>
      <c r="K1446" s="19" t="n">
        <v>0.452952266947039</v>
      </c>
      <c r="L1446" s="19" t="n">
        <v>0.366873154106157</v>
      </c>
      <c r="M1446" s="19"/>
      <c r="N1446" s="19" t="n">
        <v>0.263301767932187</v>
      </c>
      <c r="O1446" s="19" t="n">
        <v>0.280914568882029</v>
      </c>
      <c r="P1446" s="19" t="n">
        <v>0.26782755175271</v>
      </c>
      <c r="Q1446" s="19" t="n">
        <v>0.342658036103342</v>
      </c>
      <c r="R1446" s="19" t="n">
        <v>0.220719187343326</v>
      </c>
      <c r="S1446" s="19"/>
      <c r="T1446" s="19" t="n">
        <v>0</v>
      </c>
      <c r="U1446" s="19" t="n">
        <v>0.380125873812139</v>
      </c>
      <c r="V1446" s="19" t="n">
        <v>0.334935560169678</v>
      </c>
      <c r="W1446" s="19" t="n">
        <v>0.141308418374353</v>
      </c>
      <c r="X1446" s="19"/>
      <c r="Y1446" s="19" t="n">
        <v>0.262201026281346</v>
      </c>
      <c r="Z1446" s="19" t="n">
        <v>0.36001369600806</v>
      </c>
      <c r="AA1446" s="19" t="s">
        <v>89</v>
      </c>
      <c r="AB1446" s="19" t="s">
        <v>89</v>
      </c>
      <c r="AC1446" s="19" t="s">
        <v>89</v>
      </c>
      <c r="AD1446" s="19" t="s">
        <v>89</v>
      </c>
      <c r="AE1446" s="19"/>
      <c r="AF1446" s="19" t="n">
        <v>0.28171327743118</v>
      </c>
      <c r="AG1446" s="19"/>
      <c r="AH1446" s="19" t="n">
        <v>0.269904393405924</v>
      </c>
      <c r="AI1446" s="19"/>
      <c r="AJ1446" s="19" t="n">
        <v>0.44842886390431</v>
      </c>
      <c r="AK1446" s="19" t="n">
        <v>0.201044807871003</v>
      </c>
      <c r="AL1446" s="19" t="n">
        <v>0.312868101308805</v>
      </c>
    </row>
    <row r="1447">
      <c r="B1447" t="s">
        <v>545</v>
      </c>
      <c r="C1447" s="19" t="n">
        <v>0.237997988379202</v>
      </c>
      <c r="D1447" s="19" t="n">
        <v>0.246725556433213</v>
      </c>
      <c r="E1447" s="19" t="n">
        <v>0.228863774781499</v>
      </c>
      <c r="F1447" s="19"/>
      <c r="G1447" s="19" t="n">
        <v>0.528455519348877</v>
      </c>
      <c r="H1447" s="19" t="n">
        <v>0.190019065707639</v>
      </c>
      <c r="I1447" s="19" t="n">
        <v>0.238916356904803</v>
      </c>
      <c r="J1447" s="19" t="n">
        <v>0.254669274045855</v>
      </c>
      <c r="K1447" s="19" t="n">
        <v>0.128154536982479</v>
      </c>
      <c r="L1447" s="19" t="n">
        <v>0.205770538202424</v>
      </c>
      <c r="M1447" s="19"/>
      <c r="N1447" s="19" t="n">
        <v>0.172852172931112</v>
      </c>
      <c r="O1447" s="19" t="n">
        <v>0.313653949061841</v>
      </c>
      <c r="P1447" s="19" t="n">
        <v>0.127355969653101</v>
      </c>
      <c r="Q1447" s="19" t="n">
        <v>0.199352154565202</v>
      </c>
      <c r="R1447" s="19" t="n">
        <v>0.313348124729629</v>
      </c>
      <c r="S1447" s="19"/>
      <c r="T1447" s="19" t="n">
        <v>0.313706666676588</v>
      </c>
      <c r="U1447" s="19" t="n">
        <v>0.259756079631253</v>
      </c>
      <c r="V1447" s="19" t="n">
        <v>0.282133775179044</v>
      </c>
      <c r="W1447" s="19" t="n">
        <v>0.248767506815473</v>
      </c>
      <c r="X1447" s="19"/>
      <c r="Y1447" s="19" t="n">
        <v>0.228989547440887</v>
      </c>
      <c r="Z1447" s="19" t="n">
        <v>0.296200306832823</v>
      </c>
      <c r="AA1447" s="19" t="s">
        <v>89</v>
      </c>
      <c r="AB1447" s="19" t="s">
        <v>89</v>
      </c>
      <c r="AC1447" s="19" t="s">
        <v>89</v>
      </c>
      <c r="AD1447" s="19" t="s">
        <v>89</v>
      </c>
      <c r="AE1447" s="19"/>
      <c r="AF1447" s="19" t="n">
        <v>0.240432406533946</v>
      </c>
      <c r="AG1447" s="19"/>
      <c r="AH1447" s="19" t="n">
        <v>0.237227282876814</v>
      </c>
      <c r="AI1447" s="19"/>
      <c r="AJ1447" s="19" t="n">
        <v>0.124189542733477</v>
      </c>
      <c r="AK1447" s="19" t="n">
        <v>0.281647111699354</v>
      </c>
      <c r="AL1447" s="19" t="n">
        <v>0.246553755652498</v>
      </c>
    </row>
    <row r="1448">
      <c r="B1448" t="s">
        <v>547</v>
      </c>
      <c r="C1448" s="19" t="n">
        <v>0.156334894034428</v>
      </c>
      <c r="D1448" s="19" t="n">
        <v>0.173177525521288</v>
      </c>
      <c r="E1448" s="19" t="n">
        <v>0.137466592873248</v>
      </c>
      <c r="F1448" s="19"/>
      <c r="G1448" s="19" t="n">
        <v>0.179122130813725</v>
      </c>
      <c r="H1448" s="19" t="n">
        <v>0.17836742655947</v>
      </c>
      <c r="I1448" s="19" t="n">
        <v>0.207399117633139</v>
      </c>
      <c r="J1448" s="19" t="n">
        <v>0.138591490531207</v>
      </c>
      <c r="K1448" s="19" t="n">
        <v>0.0374105995311593</v>
      </c>
      <c r="L1448" s="19" t="n">
        <v>0.205770538202424</v>
      </c>
      <c r="M1448" s="19"/>
      <c r="N1448" s="19" t="n">
        <v>0.161083273579102</v>
      </c>
      <c r="O1448" s="19" t="n">
        <v>0.173204713907306</v>
      </c>
      <c r="P1448" s="19" t="n">
        <v>0.0732616866445234</v>
      </c>
      <c r="Q1448" s="19" t="n">
        <v>0.150939661234076</v>
      </c>
      <c r="R1448" s="19" t="n">
        <v>0.218332359715894</v>
      </c>
      <c r="S1448" s="19"/>
      <c r="T1448" s="19" t="n">
        <v>0.266326369634671</v>
      </c>
      <c r="U1448" s="19" t="n">
        <v>0.0942733850764229</v>
      </c>
      <c r="V1448" s="19" t="n">
        <v>0.13191993346807</v>
      </c>
      <c r="W1448" s="19" t="n">
        <v>0.214600637828032</v>
      </c>
      <c r="X1448" s="19"/>
      <c r="Y1448" s="19" t="n">
        <v>0.16446226857623</v>
      </c>
      <c r="Z1448" s="19" t="n">
        <v>0.103825026398855</v>
      </c>
      <c r="AA1448" s="19" t="s">
        <v>89</v>
      </c>
      <c r="AB1448" s="19" t="s">
        <v>89</v>
      </c>
      <c r="AC1448" s="19" t="s">
        <v>89</v>
      </c>
      <c r="AD1448" s="19" t="s">
        <v>89</v>
      </c>
      <c r="AE1448" s="19"/>
      <c r="AF1448" s="19" t="n">
        <v>0.150192881613044</v>
      </c>
      <c r="AG1448" s="19"/>
      <c r="AH1448" s="19" t="n">
        <v>0.159174873101941</v>
      </c>
      <c r="AI1448" s="19"/>
      <c r="AJ1448" s="19" t="n">
        <v>0.100666991557151</v>
      </c>
      <c r="AK1448" s="19" t="n">
        <v>0.184829180756145</v>
      </c>
      <c r="AL1448" s="19" t="n">
        <v>0.114615488517138</v>
      </c>
    </row>
    <row r="1449">
      <c r="B1449" t="s">
        <v>548</v>
      </c>
      <c r="C1449" s="19" t="n">
        <v>0.155587731481656</v>
      </c>
      <c r="D1449" s="19" t="n">
        <v>0.180863919238959</v>
      </c>
      <c r="E1449" s="19" t="n">
        <v>0.126947867408707</v>
      </c>
      <c r="F1449" s="19"/>
      <c r="G1449" s="19" t="n">
        <v>0.12151860219287</v>
      </c>
      <c r="H1449" s="19" t="n">
        <v>0.211876356070633</v>
      </c>
      <c r="I1449" s="19" t="n">
        <v>0.163787271017758</v>
      </c>
      <c r="J1449" s="19" t="n">
        <v>0.159477089807867</v>
      </c>
      <c r="K1449" s="19" t="n">
        <v>0.0425592834781825</v>
      </c>
      <c r="L1449" s="19" t="n">
        <v>0.205770538202424</v>
      </c>
      <c r="M1449" s="19"/>
      <c r="N1449" s="19" t="n">
        <v>0.238411128700444</v>
      </c>
      <c r="O1449" s="19" t="n">
        <v>0.13196617052436</v>
      </c>
      <c r="P1449" s="19" t="n">
        <v>0.182340657414877</v>
      </c>
      <c r="Q1449" s="19" t="n">
        <v>0.116605489857879</v>
      </c>
      <c r="R1449" s="19" t="n">
        <v>0.16544125066537</v>
      </c>
      <c r="S1449" s="19"/>
      <c r="T1449" s="19" t="n">
        <v>0.171609404870803</v>
      </c>
      <c r="U1449" s="19" t="n">
        <v>0.135210347018721</v>
      </c>
      <c r="V1449" s="19" t="n">
        <v>0.0942304777434479</v>
      </c>
      <c r="W1449" s="19" t="n">
        <v>0.23420955578289</v>
      </c>
      <c r="X1449" s="19"/>
      <c r="Y1449" s="19" t="n">
        <v>0.165828844230678</v>
      </c>
      <c r="Z1449" s="19" t="n">
        <v>0.0894212871857507</v>
      </c>
      <c r="AA1449" s="19" t="s">
        <v>89</v>
      </c>
      <c r="AB1449" s="19" t="s">
        <v>89</v>
      </c>
      <c r="AC1449" s="19" t="s">
        <v>89</v>
      </c>
      <c r="AD1449" s="19" t="s">
        <v>89</v>
      </c>
      <c r="AE1449" s="19"/>
      <c r="AF1449" s="19" t="n">
        <v>0.152153245060683</v>
      </c>
      <c r="AG1449" s="19"/>
      <c r="AH1449" s="19" t="n">
        <v>0.156992810043036</v>
      </c>
      <c r="AI1449" s="19"/>
      <c r="AJ1449" s="19" t="n">
        <v>0.0857937076454045</v>
      </c>
      <c r="AK1449" s="19" t="n">
        <v>0.187781500133053</v>
      </c>
      <c r="AL1449" s="19" t="n">
        <v>0.125971720612449</v>
      </c>
    </row>
    <row r="1450">
      <c r="B1450" t="s">
        <v>546</v>
      </c>
      <c r="C1450" s="19" t="n">
        <v>0.139289756006406</v>
      </c>
      <c r="D1450" s="19" t="n">
        <v>0.148016078306421</v>
      </c>
      <c r="E1450" s="19" t="n">
        <v>0.129752676417687</v>
      </c>
      <c r="F1450" s="19"/>
      <c r="G1450" s="19" t="n">
        <v>0.142585899088817</v>
      </c>
      <c r="H1450" s="19" t="n">
        <v>0.157173824319761</v>
      </c>
      <c r="I1450" s="19" t="n">
        <v>0.155322710091961</v>
      </c>
      <c r="J1450" s="19" t="n">
        <v>0.122054141701797</v>
      </c>
      <c r="K1450" s="19" t="n">
        <v>0.107133842344882</v>
      </c>
      <c r="L1450" s="19" t="n">
        <v>0.100547025436223</v>
      </c>
      <c r="M1450" s="19"/>
      <c r="N1450" s="19" t="n">
        <v>0</v>
      </c>
      <c r="O1450" s="19" t="n">
        <v>0.0921328417086415</v>
      </c>
      <c r="P1450" s="19" t="n">
        <v>0.0754975247025281</v>
      </c>
      <c r="Q1450" s="19" t="n">
        <v>0.208983177746547</v>
      </c>
      <c r="R1450" s="19" t="n">
        <v>0.228130017278843</v>
      </c>
      <c r="S1450" s="19"/>
      <c r="T1450" s="19" t="n">
        <v>0.0640455127168611</v>
      </c>
      <c r="U1450" s="19" t="n">
        <v>0.112557161049332</v>
      </c>
      <c r="V1450" s="19" t="n">
        <v>0.174882353003177</v>
      </c>
      <c r="W1450" s="19" t="n">
        <v>0.178088519041951</v>
      </c>
      <c r="X1450" s="19"/>
      <c r="Y1450" s="19" t="n">
        <v>0.151852129757282</v>
      </c>
      <c r="Z1450" s="19" t="n">
        <v>0.0581259583428086</v>
      </c>
      <c r="AA1450" s="19" t="s">
        <v>89</v>
      </c>
      <c r="AB1450" s="19" t="s">
        <v>89</v>
      </c>
      <c r="AC1450" s="19" t="s">
        <v>89</v>
      </c>
      <c r="AD1450" s="19" t="s">
        <v>89</v>
      </c>
      <c r="AE1450" s="19"/>
      <c r="AF1450" s="19" t="n">
        <v>0.108648848755957</v>
      </c>
      <c r="AG1450" s="19"/>
      <c r="AH1450" s="19" t="n">
        <v>0.141571472753356</v>
      </c>
      <c r="AI1450" s="19"/>
      <c r="AJ1450" s="19" t="n">
        <v>0.100655143009664</v>
      </c>
      <c r="AK1450" s="19" t="n">
        <v>0.165721206168059</v>
      </c>
      <c r="AL1450" s="19" t="n">
        <v>0.0675672809804689</v>
      </c>
    </row>
    <row r="1451">
      <c r="B1451" t="s">
        <v>549</v>
      </c>
      <c r="C1451" s="19" t="n">
        <v>0.125930238196068</v>
      </c>
      <c r="D1451" s="19" t="n">
        <v>0.169277917267951</v>
      </c>
      <c r="E1451" s="19" t="n">
        <v>0.076236872262561</v>
      </c>
      <c r="F1451" s="19"/>
      <c r="G1451" s="19" t="n">
        <v>0.130275951296596</v>
      </c>
      <c r="H1451" s="19" t="n">
        <v>0.134185721552877</v>
      </c>
      <c r="I1451" s="19" t="n">
        <v>0.153362465392936</v>
      </c>
      <c r="J1451" s="19" t="n">
        <v>0.143758025796963</v>
      </c>
      <c r="K1451" s="19" t="n">
        <v>0.0384958511884332</v>
      </c>
      <c r="L1451" s="19" t="n">
        <v>0</v>
      </c>
      <c r="M1451" s="19"/>
      <c r="N1451" s="19" t="n">
        <v>0.192490905002699</v>
      </c>
      <c r="O1451" s="19" t="n">
        <v>0.106259065862389</v>
      </c>
      <c r="P1451" s="19" t="n">
        <v>0.134737407642365</v>
      </c>
      <c r="Q1451" s="19" t="n">
        <v>0.0824842294773158</v>
      </c>
      <c r="R1451" s="19" t="n">
        <v>0.156903935790303</v>
      </c>
      <c r="S1451" s="19"/>
      <c r="T1451" s="19" t="n">
        <v>0</v>
      </c>
      <c r="U1451" s="19" t="n">
        <v>0.102439808882888</v>
      </c>
      <c r="V1451" s="19" t="n">
        <v>0.118915453890169</v>
      </c>
      <c r="W1451" s="19" t="n">
        <v>0.181226728044088</v>
      </c>
      <c r="X1451" s="19"/>
      <c r="Y1451" s="19" t="n">
        <v>0.129870415137011</v>
      </c>
      <c r="Z1451" s="19" t="n">
        <v>0.100473287914587</v>
      </c>
      <c r="AA1451" s="19" t="s">
        <v>89</v>
      </c>
      <c r="AB1451" s="19" t="s">
        <v>89</v>
      </c>
      <c r="AC1451" s="19" t="s">
        <v>89</v>
      </c>
      <c r="AD1451" s="19" t="s">
        <v>89</v>
      </c>
      <c r="AE1451" s="19"/>
      <c r="AF1451" s="19" t="n">
        <v>0.132849184128073</v>
      </c>
      <c r="AG1451" s="19"/>
      <c r="AH1451" s="19" t="n">
        <v>0.123964517995505</v>
      </c>
      <c r="AI1451" s="19"/>
      <c r="AJ1451" s="19" t="n">
        <v>0.0739159691905922</v>
      </c>
      <c r="AK1451" s="19" t="n">
        <v>0.142643242413412</v>
      </c>
      <c r="AL1451" s="19" t="n">
        <v>0.150634682317104</v>
      </c>
    </row>
    <row r="1452">
      <c r="B1452" t="s">
        <v>551</v>
      </c>
      <c r="C1452" s="19" t="n">
        <v>0.123764826343981</v>
      </c>
      <c r="D1452" s="19" t="n">
        <v>0.14866807792589</v>
      </c>
      <c r="E1452" s="19" t="n">
        <v>0.0913305836730198</v>
      </c>
      <c r="F1452" s="19"/>
      <c r="G1452" s="19" t="n">
        <v>0.18161091855117</v>
      </c>
      <c r="H1452" s="19" t="n">
        <v>0.159956141017982</v>
      </c>
      <c r="I1452" s="19" t="n">
        <v>0.139175907481172</v>
      </c>
      <c r="J1452" s="19" t="n">
        <v>0.108043765934053</v>
      </c>
      <c r="K1452" s="19" t="n">
        <v>0.0283256734039926</v>
      </c>
      <c r="L1452" s="19" t="n">
        <v>0</v>
      </c>
      <c r="M1452" s="19"/>
      <c r="N1452" s="19" t="n">
        <v>0.0819178992973663</v>
      </c>
      <c r="O1452" s="19" t="n">
        <v>0.131443732243659</v>
      </c>
      <c r="P1452" s="19" t="n">
        <v>0.0993307592739252</v>
      </c>
      <c r="Q1452" s="19" t="n">
        <v>0.114171094289384</v>
      </c>
      <c r="R1452" s="19" t="n">
        <v>0.159054336447845</v>
      </c>
      <c r="S1452" s="19"/>
      <c r="T1452" s="19" t="n">
        <v>0.205648718268499</v>
      </c>
      <c r="U1452" s="19" t="n">
        <v>0.105706024885709</v>
      </c>
      <c r="V1452" s="19" t="n">
        <v>0.105559175616058</v>
      </c>
      <c r="W1452" s="19" t="n">
        <v>0.161387085248024</v>
      </c>
      <c r="X1452" s="19"/>
      <c r="Y1452" s="19" t="n">
        <v>0.131088503893904</v>
      </c>
      <c r="Z1452" s="19" t="n">
        <v>0.0764475362678157</v>
      </c>
      <c r="AA1452" s="19" t="s">
        <v>89</v>
      </c>
      <c r="AB1452" s="19" t="s">
        <v>89</v>
      </c>
      <c r="AC1452" s="19" t="s">
        <v>89</v>
      </c>
      <c r="AD1452" s="19" t="s">
        <v>89</v>
      </c>
      <c r="AE1452" s="19"/>
      <c r="AF1452" s="19" t="n">
        <v>0.126606563045699</v>
      </c>
      <c r="AG1452" s="19"/>
      <c r="AH1452" s="19" t="n">
        <v>0.122139766181286</v>
      </c>
      <c r="AI1452" s="19"/>
      <c r="AJ1452" s="19" t="n">
        <v>0.0982746486625331</v>
      </c>
      <c r="AK1452" s="19" t="n">
        <v>0.13216282888583</v>
      </c>
      <c r="AL1452" s="19" t="n">
        <v>0.134537502878695</v>
      </c>
    </row>
    <row r="1453">
      <c r="B1453" t="s">
        <v>77</v>
      </c>
      <c r="C1453" s="19" t="n">
        <v>0.10945292876996</v>
      </c>
      <c r="D1453" s="19" t="n">
        <v>0.114221757406232</v>
      </c>
      <c r="E1453" s="19" t="n">
        <v>0.104377562230445</v>
      </c>
      <c r="F1453" s="19"/>
      <c r="G1453" s="19" t="n">
        <v>0.0120135215683874</v>
      </c>
      <c r="H1453" s="19" t="n">
        <v>0.0722851883675587</v>
      </c>
      <c r="I1453" s="19" t="n">
        <v>0.0678752733333276</v>
      </c>
      <c r="J1453" s="19" t="n">
        <v>0.113822834653763</v>
      </c>
      <c r="K1453" s="19" t="n">
        <v>0.288651159279312</v>
      </c>
      <c r="L1453" s="19" t="n">
        <v>0.326809282255196</v>
      </c>
      <c r="M1453" s="19"/>
      <c r="N1453" s="19" t="n">
        <v>0.0665328438098106</v>
      </c>
      <c r="O1453" s="19" t="n">
        <v>0.106255042493834</v>
      </c>
      <c r="P1453" s="19" t="n">
        <v>0.187801380978357</v>
      </c>
      <c r="Q1453" s="19" t="n">
        <v>0.118970478934353</v>
      </c>
      <c r="R1453" s="19" t="n">
        <v>0.0451293896943812</v>
      </c>
      <c r="S1453" s="19"/>
      <c r="T1453" s="19" t="n">
        <v>0.162899386900574</v>
      </c>
      <c r="U1453" s="19" t="n">
        <v>0.0877011663253542</v>
      </c>
      <c r="V1453" s="19" t="n">
        <v>0.12122110383776</v>
      </c>
      <c r="W1453" s="19" t="n">
        <v>0.0585084969029949</v>
      </c>
      <c r="X1453" s="19"/>
      <c r="Y1453" s="19" t="n">
        <v>0.0964810304267117</v>
      </c>
      <c r="Z1453" s="19" t="n">
        <v>0.193262609434074</v>
      </c>
      <c r="AA1453" s="19" t="s">
        <v>89</v>
      </c>
      <c r="AB1453" s="19" t="s">
        <v>89</v>
      </c>
      <c r="AC1453" s="19" t="s">
        <v>89</v>
      </c>
      <c r="AD1453" s="19" t="s">
        <v>89</v>
      </c>
      <c r="AE1453" s="19"/>
      <c r="AF1453" s="19" t="n">
        <v>0.132656216056545</v>
      </c>
      <c r="AG1453" s="19"/>
      <c r="AH1453" s="19" t="n">
        <v>0.112231988645856</v>
      </c>
      <c r="AI1453" s="19"/>
      <c r="AJ1453" s="19" t="n">
        <v>0.158960630816627</v>
      </c>
      <c r="AK1453" s="19" t="n">
        <v>0.0820064899060127</v>
      </c>
      <c r="AL1453" s="19" t="n">
        <v>0.160083809865944</v>
      </c>
    </row>
    <row r="1454">
      <c r="C1454" s="19"/>
      <c r="D1454" s="19"/>
      <c r="E1454" s="19"/>
      <c r="F1454" s="19"/>
      <c r="G1454" s="19"/>
      <c r="H1454" s="19"/>
      <c r="I1454" s="19"/>
      <c r="J1454" s="19"/>
      <c r="K1454" s="19"/>
      <c r="L1454" s="19"/>
      <c r="M1454" s="19"/>
      <c r="N1454" s="19"/>
      <c r="O1454" s="19"/>
      <c r="P1454" s="19"/>
      <c r="Q1454" s="19"/>
      <c r="R1454" s="19"/>
      <c r="S1454" s="19"/>
      <c r="T1454" s="19"/>
      <c r="U1454" s="19"/>
      <c r="V1454" s="19"/>
      <c r="W1454" s="19"/>
      <c r="X1454" s="19"/>
      <c r="Y1454" s="19"/>
      <c r="Z1454" s="19"/>
      <c r="AA1454" s="19"/>
      <c r="AB1454" s="19"/>
      <c r="AC1454" s="19"/>
      <c r="AD1454" s="19"/>
      <c r="AE1454" s="19"/>
      <c r="AF1454" s="19"/>
      <c r="AG1454" s="19"/>
      <c r="AH1454" s="19"/>
      <c r="AI1454" s="19"/>
      <c r="AJ1454" s="19"/>
      <c r="AK1454" s="19"/>
      <c r="AL1454" s="19"/>
    </row>
    <row r="1455">
      <c r="B1455" s="7" t="s">
        <v>559</v>
      </c>
      <c r="C1455" s="19"/>
      <c r="D1455" s="19"/>
      <c r="E1455" s="19"/>
      <c r="F1455" s="19"/>
      <c r="G1455" s="19"/>
      <c r="H1455" s="19"/>
      <c r="I1455" s="19"/>
      <c r="J1455" s="19"/>
      <c r="K1455" s="19"/>
      <c r="L1455" s="19"/>
      <c r="M1455" s="19"/>
      <c r="N1455" s="19"/>
      <c r="O1455" s="19"/>
      <c r="P1455" s="19"/>
      <c r="Q1455" s="19"/>
      <c r="R1455" s="19"/>
      <c r="S1455" s="19"/>
      <c r="T1455" s="19"/>
      <c r="U1455" s="19"/>
      <c r="V1455" s="19"/>
      <c r="W1455" s="19"/>
      <c r="X1455" s="19"/>
      <c r="Y1455" s="19"/>
      <c r="Z1455" s="19"/>
      <c r="AA1455" s="19"/>
      <c r="AB1455" s="19"/>
      <c r="AC1455" s="19"/>
      <c r="AD1455" s="19"/>
      <c r="AE1455" s="19"/>
      <c r="AF1455" s="19"/>
      <c r="AG1455" s="19"/>
      <c r="AH1455" s="19"/>
      <c r="AI1455" s="19"/>
      <c r="AJ1455" s="19"/>
      <c r="AK1455" s="19"/>
      <c r="AL1455" s="19"/>
    </row>
    <row r="1456">
      <c r="B1456" s="26" t="s">
        <v>220</v>
      </c>
      <c r="C1456" s="19"/>
      <c r="D1456" s="19"/>
      <c r="E1456" s="19"/>
      <c r="F1456" s="19"/>
      <c r="G1456" s="19"/>
      <c r="H1456" s="19"/>
      <c r="I1456" s="19"/>
      <c r="J1456" s="19"/>
      <c r="K1456" s="19"/>
      <c r="L1456" s="19"/>
      <c r="M1456" s="19"/>
      <c r="N1456" s="19"/>
      <c r="O1456" s="19"/>
      <c r="P1456" s="19"/>
      <c r="Q1456" s="19"/>
      <c r="R1456" s="19"/>
      <c r="S1456" s="19"/>
      <c r="T1456" s="19"/>
      <c r="U1456" s="19"/>
      <c r="V1456" s="19"/>
      <c r="W1456" s="19"/>
      <c r="X1456" s="19"/>
      <c r="Y1456" s="19"/>
      <c r="Z1456" s="19"/>
      <c r="AA1456" s="19"/>
      <c r="AB1456" s="19"/>
      <c r="AC1456" s="19"/>
      <c r="AD1456" s="19"/>
      <c r="AE1456" s="19"/>
      <c r="AF1456" s="19"/>
      <c r="AG1456" s="19"/>
      <c r="AH1456" s="19"/>
      <c r="AI1456" s="19"/>
      <c r="AJ1456" s="19"/>
      <c r="AK1456" s="19"/>
      <c r="AL1456" s="19"/>
    </row>
    <row r="1457">
      <c r="B1457" t="s">
        <v>550</v>
      </c>
      <c r="C1457" s="19" t="n">
        <v>0.321368218461849</v>
      </c>
      <c r="D1457" s="19" t="n">
        <v>0.254355270875194</v>
      </c>
      <c r="E1457" s="19" t="n">
        <v>0.396208958843022</v>
      </c>
      <c r="F1457" s="19"/>
      <c r="G1457" s="19" t="n">
        <v>0.183724026189122</v>
      </c>
      <c r="H1457" s="19" t="n">
        <v>0.218268704833368</v>
      </c>
      <c r="I1457" s="19" t="n">
        <v>0.314752031183049</v>
      </c>
      <c r="J1457" s="19" t="n">
        <v>0.376001685496261</v>
      </c>
      <c r="K1457" s="19" t="n">
        <v>0.518184642341189</v>
      </c>
      <c r="L1457" s="19" t="n">
        <v>0.366873154106157</v>
      </c>
      <c r="M1457" s="19"/>
      <c r="N1457" s="19" t="n">
        <v>0.311014941097866</v>
      </c>
      <c r="O1457" s="19" t="n">
        <v>0.365006109127923</v>
      </c>
      <c r="P1457" s="19" t="n">
        <v>0.285215690449429</v>
      </c>
      <c r="Q1457" s="19" t="n">
        <v>0.377243377002517</v>
      </c>
      <c r="R1457" s="19" t="n">
        <v>0.262595489318996</v>
      </c>
      <c r="S1457" s="19"/>
      <c r="T1457" s="19" t="n">
        <v>0.223206286080786</v>
      </c>
      <c r="U1457" s="19" t="n">
        <v>0.381429765942622</v>
      </c>
      <c r="V1457" s="19" t="n">
        <v>0.377328443136327</v>
      </c>
      <c r="W1457" s="19" t="n">
        <v>0.19011181320038</v>
      </c>
      <c r="X1457" s="19"/>
      <c r="Y1457" s="19" t="n">
        <v>0.281683075855498</v>
      </c>
      <c r="Z1457" s="19" t="n">
        <v>0.577768557173966</v>
      </c>
      <c r="AA1457" s="19" t="s">
        <v>89</v>
      </c>
      <c r="AB1457" s="19" t="s">
        <v>89</v>
      </c>
      <c r="AC1457" s="19" t="s">
        <v>89</v>
      </c>
      <c r="AD1457" s="19" t="s">
        <v>89</v>
      </c>
      <c r="AE1457" s="19"/>
      <c r="AF1457" s="19" t="n">
        <v>0.31945992781059</v>
      </c>
      <c r="AG1457" s="19"/>
      <c r="AH1457" s="19" t="n">
        <v>0.317655994127979</v>
      </c>
      <c r="AI1457" s="19"/>
      <c r="AJ1457" s="19" t="n">
        <v>0.471142312258012</v>
      </c>
      <c r="AK1457" s="19" t="n">
        <v>0.250277933872755</v>
      </c>
      <c r="AL1457" s="19" t="n">
        <v>0.397801176833564</v>
      </c>
    </row>
    <row r="1458">
      <c r="B1458" t="s">
        <v>545</v>
      </c>
      <c r="C1458" s="19" t="n">
        <v>0.178226005702175</v>
      </c>
      <c r="D1458" s="19" t="n">
        <v>0.195064724180542</v>
      </c>
      <c r="E1458" s="19" t="n">
        <v>0.15945190293578</v>
      </c>
      <c r="F1458" s="19"/>
      <c r="G1458" s="19" t="n">
        <v>0.0267244411932025</v>
      </c>
      <c r="H1458" s="19" t="n">
        <v>0.20661846342532</v>
      </c>
      <c r="I1458" s="19" t="n">
        <v>0.247623111728139</v>
      </c>
      <c r="J1458" s="19" t="n">
        <v>0.19785123402901</v>
      </c>
      <c r="K1458" s="19" t="n">
        <v>0.0577028804000801</v>
      </c>
      <c r="L1458" s="19" t="n">
        <v>0.205770538202424</v>
      </c>
      <c r="M1458" s="19"/>
      <c r="N1458" s="19" t="n">
        <v>0.161083273579102</v>
      </c>
      <c r="O1458" s="19" t="n">
        <v>0.220576181594502</v>
      </c>
      <c r="P1458" s="19" t="n">
        <v>0.112778659951317</v>
      </c>
      <c r="Q1458" s="19" t="n">
        <v>0.182690844907019</v>
      </c>
      <c r="R1458" s="19" t="n">
        <v>0.194958900576629</v>
      </c>
      <c r="S1458" s="19"/>
      <c r="T1458" s="19" t="n">
        <v>0.193516120325453</v>
      </c>
      <c r="U1458" s="19" t="n">
        <v>0.173010930226222</v>
      </c>
      <c r="V1458" s="19" t="n">
        <v>0.214439914210198</v>
      </c>
      <c r="W1458" s="19" t="n">
        <v>0.216660568354289</v>
      </c>
      <c r="X1458" s="19"/>
      <c r="Y1458" s="19" t="n">
        <v>0.19597876742045</v>
      </c>
      <c r="Z1458" s="19" t="n">
        <v>0.0635278134141413</v>
      </c>
      <c r="AA1458" s="19" t="s">
        <v>89</v>
      </c>
      <c r="AB1458" s="19" t="s">
        <v>89</v>
      </c>
      <c r="AC1458" s="19" t="s">
        <v>89</v>
      </c>
      <c r="AD1458" s="19" t="s">
        <v>89</v>
      </c>
      <c r="AE1458" s="19"/>
      <c r="AF1458" s="19" t="n">
        <v>0.179680678482951</v>
      </c>
      <c r="AG1458" s="19"/>
      <c r="AH1458" s="19" t="n">
        <v>0.179415178665321</v>
      </c>
      <c r="AI1458" s="19"/>
      <c r="AJ1458" s="19" t="n">
        <v>0.0825790525322419</v>
      </c>
      <c r="AK1458" s="19" t="n">
        <v>0.226166168960081</v>
      </c>
      <c r="AL1458" s="19" t="n">
        <v>0.113085532764913</v>
      </c>
    </row>
    <row r="1459">
      <c r="B1459" t="s">
        <v>546</v>
      </c>
      <c r="C1459" s="19" t="n">
        <v>0.175587770531084</v>
      </c>
      <c r="D1459" s="19" t="n">
        <v>0.181730314315228</v>
      </c>
      <c r="E1459" s="19" t="n">
        <v>0.169192132016424</v>
      </c>
      <c r="F1459" s="19"/>
      <c r="G1459" s="19" t="n">
        <v>0.169295861507267</v>
      </c>
      <c r="H1459" s="19" t="n">
        <v>0.194916871319192</v>
      </c>
      <c r="I1459" s="19" t="n">
        <v>0.181321966848793</v>
      </c>
      <c r="J1459" s="19" t="n">
        <v>0.202653700034724</v>
      </c>
      <c r="K1459" s="19" t="n">
        <v>0.0990399930704498</v>
      </c>
      <c r="L1459" s="19" t="n">
        <v>0</v>
      </c>
      <c r="M1459" s="19"/>
      <c r="N1459" s="19" t="n">
        <v>0.12113589363625</v>
      </c>
      <c r="O1459" s="19" t="n">
        <v>0.166630973707251</v>
      </c>
      <c r="P1459" s="19" t="n">
        <v>0.153556053667315</v>
      </c>
      <c r="Q1459" s="19" t="n">
        <v>0.191715748159292</v>
      </c>
      <c r="R1459" s="19" t="n">
        <v>0.207397904184165</v>
      </c>
      <c r="S1459" s="19"/>
      <c r="T1459" s="19" t="n">
        <v>0.20228085691781</v>
      </c>
      <c r="U1459" s="19" t="n">
        <v>0.158865537226505</v>
      </c>
      <c r="V1459" s="19" t="n">
        <v>0.230166100530316</v>
      </c>
      <c r="W1459" s="19" t="n">
        <v>0.174499991028059</v>
      </c>
      <c r="X1459" s="19"/>
      <c r="Y1459" s="19" t="n">
        <v>0.179232495682485</v>
      </c>
      <c r="Z1459" s="19" t="n">
        <v>0.152039694300099</v>
      </c>
      <c r="AA1459" s="19" t="s">
        <v>89</v>
      </c>
      <c r="AB1459" s="19" t="s">
        <v>89</v>
      </c>
      <c r="AC1459" s="19" t="s">
        <v>89</v>
      </c>
      <c r="AD1459" s="19" t="s">
        <v>89</v>
      </c>
      <c r="AE1459" s="19"/>
      <c r="AF1459" s="19" t="n">
        <v>0.171764521960569</v>
      </c>
      <c r="AG1459" s="19"/>
      <c r="AH1459" s="19" t="n">
        <v>0.17766167512404</v>
      </c>
      <c r="AI1459" s="19"/>
      <c r="AJ1459" s="19" t="n">
        <v>0.146910447040096</v>
      </c>
      <c r="AK1459" s="19" t="n">
        <v>0.192193565499389</v>
      </c>
      <c r="AL1459" s="19" t="n">
        <v>0.141713985289387</v>
      </c>
    </row>
    <row r="1460">
      <c r="B1460" t="s">
        <v>547</v>
      </c>
      <c r="C1460" s="19" t="n">
        <v>0.144472248022094</v>
      </c>
      <c r="D1460" s="19" t="n">
        <v>0.160823544166791</v>
      </c>
      <c r="E1460" s="19" t="n">
        <v>0.126124466195315</v>
      </c>
      <c r="F1460" s="19"/>
      <c r="G1460" s="19" t="n">
        <v>0.222391436815079</v>
      </c>
      <c r="H1460" s="19" t="n">
        <v>0.188699518860516</v>
      </c>
      <c r="I1460" s="19" t="n">
        <v>0.13440661466567</v>
      </c>
      <c r="J1460" s="19" t="n">
        <v>0.134222834218757</v>
      </c>
      <c r="K1460" s="19" t="n">
        <v>0.0425592834781825</v>
      </c>
      <c r="L1460" s="19" t="n">
        <v>0.205770538202424</v>
      </c>
      <c r="M1460" s="19"/>
      <c r="N1460" s="19" t="n">
        <v>0.0634072108143782</v>
      </c>
      <c r="O1460" s="19" t="n">
        <v>0.111478385580626</v>
      </c>
      <c r="P1460" s="19" t="n">
        <v>0.112065090849451</v>
      </c>
      <c r="Q1460" s="19" t="n">
        <v>0.115039615100064</v>
      </c>
      <c r="R1460" s="19" t="n">
        <v>0.259160305933689</v>
      </c>
      <c r="S1460" s="19"/>
      <c r="T1460" s="19" t="n">
        <v>0</v>
      </c>
      <c r="U1460" s="19" t="n">
        <v>0.140663279344991</v>
      </c>
      <c r="V1460" s="19" t="n">
        <v>0.103724732206451</v>
      </c>
      <c r="W1460" s="19" t="n">
        <v>0.213546400243101</v>
      </c>
      <c r="X1460" s="19"/>
      <c r="Y1460" s="19" t="n">
        <v>0.155103612006736</v>
      </c>
      <c r="Z1460" s="19" t="n">
        <v>0.0757844432768067</v>
      </c>
      <c r="AA1460" s="19" t="s">
        <v>89</v>
      </c>
      <c r="AB1460" s="19" t="s">
        <v>89</v>
      </c>
      <c r="AC1460" s="19" t="s">
        <v>89</v>
      </c>
      <c r="AD1460" s="19" t="s">
        <v>89</v>
      </c>
      <c r="AE1460" s="19"/>
      <c r="AF1460" s="19" t="n">
        <v>0.15309824114506</v>
      </c>
      <c r="AG1460" s="19"/>
      <c r="AH1460" s="19" t="n">
        <v>0.144040056303942</v>
      </c>
      <c r="AI1460" s="19"/>
      <c r="AJ1460" s="19" t="n">
        <v>0.081374354797485</v>
      </c>
      <c r="AK1460" s="19" t="n">
        <v>0.178266840414993</v>
      </c>
      <c r="AL1460" s="19" t="n">
        <v>0.08756419158423</v>
      </c>
    </row>
    <row r="1461">
      <c r="B1461" t="s">
        <v>551</v>
      </c>
      <c r="C1461" s="19" t="n">
        <v>0.131275809578025</v>
      </c>
      <c r="D1461" s="19" t="n">
        <v>0.157270224946146</v>
      </c>
      <c r="E1461" s="19" t="n">
        <v>0.101704448125535</v>
      </c>
      <c r="F1461" s="19"/>
      <c r="G1461" s="19" t="n">
        <v>0.233469470781914</v>
      </c>
      <c r="H1461" s="19" t="n">
        <v>0.184729093975849</v>
      </c>
      <c r="I1461" s="19" t="n">
        <v>0.125949339614739</v>
      </c>
      <c r="J1461" s="19" t="n">
        <v>0.11264004730753</v>
      </c>
      <c r="K1461" s="19" t="n">
        <v>0.0175620487950864</v>
      </c>
      <c r="L1461" s="19" t="n">
        <v>0</v>
      </c>
      <c r="M1461" s="19"/>
      <c r="N1461" s="19" t="n">
        <v>0.195579718932654</v>
      </c>
      <c r="O1461" s="19" t="n">
        <v>0.0946821243331561</v>
      </c>
      <c r="P1461" s="19" t="n">
        <v>0.144496316578308</v>
      </c>
      <c r="Q1461" s="19" t="n">
        <v>0.0933322523103501</v>
      </c>
      <c r="R1461" s="19" t="n">
        <v>0.17189366110288</v>
      </c>
      <c r="S1461" s="19"/>
      <c r="T1461" s="19" t="n">
        <v>0.0640455127168611</v>
      </c>
      <c r="U1461" s="19" t="n">
        <v>0.079548027081292</v>
      </c>
      <c r="V1461" s="19" t="n">
        <v>0.168574024212601</v>
      </c>
      <c r="W1461" s="19" t="n">
        <v>0.177644807583371</v>
      </c>
      <c r="X1461" s="19"/>
      <c r="Y1461" s="19" t="n">
        <v>0.143511825622367</v>
      </c>
      <c r="Z1461" s="19" t="n">
        <v>0.0522205649143922</v>
      </c>
      <c r="AA1461" s="19" t="s">
        <v>89</v>
      </c>
      <c r="AB1461" s="19" t="s">
        <v>89</v>
      </c>
      <c r="AC1461" s="19" t="s">
        <v>89</v>
      </c>
      <c r="AD1461" s="19" t="s">
        <v>89</v>
      </c>
      <c r="AE1461" s="19"/>
      <c r="AF1461" s="19" t="n">
        <v>0.120072617831645</v>
      </c>
      <c r="AG1461" s="19"/>
      <c r="AH1461" s="19" t="n">
        <v>0.134608962369585</v>
      </c>
      <c r="AI1461" s="19"/>
      <c r="AJ1461" s="19" t="n">
        <v>0.0823870003458406</v>
      </c>
      <c r="AK1461" s="19" t="n">
        <v>0.162276111436284</v>
      </c>
      <c r="AL1461" s="19" t="n">
        <v>0.0562371970761626</v>
      </c>
    </row>
    <row r="1462">
      <c r="B1462" t="s">
        <v>548</v>
      </c>
      <c r="C1462" s="19" t="n">
        <v>0.127393782817947</v>
      </c>
      <c r="D1462" s="19" t="n">
        <v>0.142979036771266</v>
      </c>
      <c r="E1462" s="19" t="n">
        <v>0.109863346481467</v>
      </c>
      <c r="F1462" s="19"/>
      <c r="G1462" s="19" t="n">
        <v>0.164302259020571</v>
      </c>
      <c r="H1462" s="19" t="n">
        <v>0.176935338465019</v>
      </c>
      <c r="I1462" s="19" t="n">
        <v>0.0972098394409916</v>
      </c>
      <c r="J1462" s="19" t="n">
        <v>0.142273397478449</v>
      </c>
      <c r="K1462" s="19" t="n">
        <v>0.0308045820165421</v>
      </c>
      <c r="L1462" s="19" t="n">
        <v>0.205770538202424</v>
      </c>
      <c r="M1462" s="19"/>
      <c r="N1462" s="19" t="n">
        <v>0.145154859025022</v>
      </c>
      <c r="O1462" s="19" t="n">
        <v>0.0872343406721338</v>
      </c>
      <c r="P1462" s="19" t="n">
        <v>0.16187997414675</v>
      </c>
      <c r="Q1462" s="19" t="n">
        <v>0.0924132852534415</v>
      </c>
      <c r="R1462" s="19" t="n">
        <v>0.16346948214953</v>
      </c>
      <c r="S1462" s="19"/>
      <c r="T1462" s="19" t="n">
        <v>0.0834008964562414</v>
      </c>
      <c r="U1462" s="19" t="n">
        <v>0.0827223376745093</v>
      </c>
      <c r="V1462" s="19" t="n">
        <v>0.138463564864496</v>
      </c>
      <c r="W1462" s="19" t="n">
        <v>0.189800444059155</v>
      </c>
      <c r="X1462" s="19"/>
      <c r="Y1462" s="19" t="n">
        <v>0.144108405059136</v>
      </c>
      <c r="Z1462" s="19" t="n">
        <v>0.019402869276409</v>
      </c>
      <c r="AA1462" s="19" t="s">
        <v>89</v>
      </c>
      <c r="AB1462" s="19" t="s">
        <v>89</v>
      </c>
      <c r="AC1462" s="19" t="s">
        <v>89</v>
      </c>
      <c r="AD1462" s="19" t="s">
        <v>89</v>
      </c>
      <c r="AE1462" s="19"/>
      <c r="AF1462" s="19" t="n">
        <v>0.132185289522952</v>
      </c>
      <c r="AG1462" s="19"/>
      <c r="AH1462" s="19" t="n">
        <v>0.124420818873058</v>
      </c>
      <c r="AI1462" s="19"/>
      <c r="AJ1462" s="19" t="n">
        <v>0.0664783535212034</v>
      </c>
      <c r="AK1462" s="19" t="n">
        <v>0.150110620213648</v>
      </c>
      <c r="AL1462" s="19" t="n">
        <v>0.136125156565445</v>
      </c>
    </row>
    <row r="1463">
      <c r="B1463" t="s">
        <v>549</v>
      </c>
      <c r="C1463" s="19" t="n">
        <v>0.1183798781025</v>
      </c>
      <c r="D1463" s="19" t="n">
        <v>0.167631328628084</v>
      </c>
      <c r="E1463" s="19" t="n">
        <v>0.0618173074068666</v>
      </c>
      <c r="F1463" s="19"/>
      <c r="G1463" s="19" t="n">
        <v>0.268742361743044</v>
      </c>
      <c r="H1463" s="19" t="n">
        <v>0.11709948271185</v>
      </c>
      <c r="I1463" s="19" t="n">
        <v>0.150367611699727</v>
      </c>
      <c r="J1463" s="19" t="n">
        <v>0.0855156801942009</v>
      </c>
      <c r="K1463" s="19" t="n">
        <v>0.0319607511113899</v>
      </c>
      <c r="L1463" s="19" t="n">
        <v>0.100547025436223</v>
      </c>
      <c r="M1463" s="19"/>
      <c r="N1463" s="19" t="n">
        <v>0.159656284363009</v>
      </c>
      <c r="O1463" s="19" t="n">
        <v>0.0636396550572782</v>
      </c>
      <c r="P1463" s="19" t="n">
        <v>0.0818197397559873</v>
      </c>
      <c r="Q1463" s="19" t="n">
        <v>0.101692158127361</v>
      </c>
      <c r="R1463" s="19" t="n">
        <v>0.212188035679838</v>
      </c>
      <c r="S1463" s="19"/>
      <c r="T1463" s="19" t="n">
        <v>0.0299786316798989</v>
      </c>
      <c r="U1463" s="19" t="n">
        <v>0.11025301553975</v>
      </c>
      <c r="V1463" s="19" t="n">
        <v>0.0777491425289735</v>
      </c>
      <c r="W1463" s="19" t="n">
        <v>0.171994966770858</v>
      </c>
      <c r="X1463" s="19"/>
      <c r="Y1463" s="19" t="n">
        <v>0.121240777844653</v>
      </c>
      <c r="Z1463" s="19" t="n">
        <v>0.099895991823304</v>
      </c>
      <c r="AA1463" s="19" t="s">
        <v>89</v>
      </c>
      <c r="AB1463" s="19" t="s">
        <v>89</v>
      </c>
      <c r="AC1463" s="19" t="s">
        <v>89</v>
      </c>
      <c r="AD1463" s="19" t="s">
        <v>89</v>
      </c>
      <c r="AE1463" s="19"/>
      <c r="AF1463" s="19" t="n">
        <v>0.112893440214545</v>
      </c>
      <c r="AG1463" s="19"/>
      <c r="AH1463" s="19" t="n">
        <v>0.121385597301111</v>
      </c>
      <c r="AI1463" s="19"/>
      <c r="AJ1463" s="19" t="n">
        <v>0.0703402834807045</v>
      </c>
      <c r="AK1463" s="19" t="n">
        <v>0.148274176482722</v>
      </c>
      <c r="AL1463" s="19" t="n">
        <v>0.0482913986803139</v>
      </c>
    </row>
    <row r="1464">
      <c r="B1464" t="s">
        <v>77</v>
      </c>
      <c r="C1464" s="19" t="n">
        <v>0.100888327218696</v>
      </c>
      <c r="D1464" s="19" t="n">
        <v>0.0985704105425234</v>
      </c>
      <c r="E1464" s="19" t="n">
        <v>0.10398638515616</v>
      </c>
      <c r="F1464" s="19"/>
      <c r="G1464" s="19" t="n">
        <v>0.0276265424868847</v>
      </c>
      <c r="H1464" s="19" t="n">
        <v>0.0650741755761207</v>
      </c>
      <c r="I1464" s="19" t="n">
        <v>0.0545401003027584</v>
      </c>
      <c r="J1464" s="19" t="n">
        <v>0.0862590538212417</v>
      </c>
      <c r="K1464" s="19" t="n">
        <v>0.303077753753351</v>
      </c>
      <c r="L1464" s="19" t="n">
        <v>0.326809282255196</v>
      </c>
      <c r="M1464" s="19"/>
      <c r="N1464" s="19" t="n">
        <v>0.0525401906470914</v>
      </c>
      <c r="O1464" s="19" t="n">
        <v>0.11794473363885</v>
      </c>
      <c r="P1464" s="19" t="n">
        <v>0.135413464807605</v>
      </c>
      <c r="Q1464" s="19" t="n">
        <v>0.133908314193729</v>
      </c>
      <c r="R1464" s="19" t="n">
        <v>0.036506003163521</v>
      </c>
      <c r="S1464" s="19"/>
      <c r="T1464" s="19" t="n">
        <v>0.203571695822949</v>
      </c>
      <c r="U1464" s="19" t="n">
        <v>0.121320732505103</v>
      </c>
      <c r="V1464" s="19" t="n">
        <v>0.111264464228061</v>
      </c>
      <c r="W1464" s="19" t="n">
        <v>0.0469255067421013</v>
      </c>
      <c r="X1464" s="19"/>
      <c r="Y1464" s="19" t="n">
        <v>0.0977101495324142</v>
      </c>
      <c r="Z1464" s="19" t="n">
        <v>0.121422103381053</v>
      </c>
      <c r="AA1464" s="19" t="s">
        <v>89</v>
      </c>
      <c r="AB1464" s="19" t="s">
        <v>89</v>
      </c>
      <c r="AC1464" s="19" t="s">
        <v>89</v>
      </c>
      <c r="AD1464" s="19" t="s">
        <v>89</v>
      </c>
      <c r="AE1464" s="19"/>
      <c r="AF1464" s="19" t="n">
        <v>0.12052503810138</v>
      </c>
      <c r="AG1464" s="19"/>
      <c r="AH1464" s="19" t="n">
        <v>0.103449927947618</v>
      </c>
      <c r="AI1464" s="19"/>
      <c r="AJ1464" s="19" t="n">
        <v>0.166600597433491</v>
      </c>
      <c r="AK1464" s="19" t="n">
        <v>0.0648872738089133</v>
      </c>
      <c r="AL1464" s="19" t="n">
        <v>0.165334848329009</v>
      </c>
    </row>
    <row r="1465">
      <c r="C1465" s="19"/>
      <c r="D1465" s="19"/>
      <c r="E1465" s="19"/>
      <c r="F1465" s="19"/>
      <c r="G1465" s="19"/>
      <c r="H1465" s="19"/>
      <c r="I1465" s="19"/>
      <c r="J1465" s="19"/>
      <c r="K1465" s="19"/>
      <c r="L1465" s="19"/>
      <c r="M1465" s="19"/>
      <c r="N1465" s="19"/>
      <c r="O1465" s="19"/>
      <c r="P1465" s="19"/>
      <c r="Q1465" s="19"/>
      <c r="R1465" s="19"/>
      <c r="S1465" s="19"/>
      <c r="T1465" s="19"/>
      <c r="U1465" s="19"/>
      <c r="V1465" s="19"/>
      <c r="W1465" s="19"/>
      <c r="X1465" s="19"/>
      <c r="Y1465" s="19"/>
      <c r="Z1465" s="19"/>
      <c r="AA1465" s="19"/>
      <c r="AB1465" s="19"/>
      <c r="AC1465" s="19"/>
      <c r="AD1465" s="19"/>
      <c r="AE1465" s="19"/>
      <c r="AF1465" s="19"/>
      <c r="AG1465" s="19"/>
      <c r="AH1465" s="19"/>
      <c r="AI1465" s="19"/>
      <c r="AJ1465" s="19"/>
      <c r="AK1465" s="19"/>
      <c r="AL1465" s="19"/>
    </row>
    <row r="1466">
      <c r="B1466" s="7" t="s">
        <v>560</v>
      </c>
      <c r="C1466" s="19"/>
      <c r="D1466" s="19"/>
      <c r="E1466" s="19"/>
      <c r="F1466" s="19"/>
      <c r="G1466" s="19"/>
      <c r="H1466" s="19"/>
      <c r="I1466" s="19"/>
      <c r="J1466" s="19"/>
      <c r="K1466" s="19"/>
      <c r="L1466" s="19"/>
      <c r="M1466" s="19"/>
      <c r="N1466" s="19"/>
      <c r="O1466" s="19"/>
      <c r="P1466" s="19"/>
      <c r="Q1466" s="19"/>
      <c r="R1466" s="19"/>
      <c r="S1466" s="19"/>
      <c r="T1466" s="19"/>
      <c r="U1466" s="19"/>
      <c r="V1466" s="19"/>
      <c r="W1466" s="19"/>
      <c r="X1466" s="19"/>
      <c r="Y1466" s="19"/>
      <c r="Z1466" s="19"/>
      <c r="AA1466" s="19"/>
      <c r="AB1466" s="19"/>
      <c r="AC1466" s="19"/>
      <c r="AD1466" s="19"/>
      <c r="AE1466" s="19"/>
      <c r="AF1466" s="19"/>
      <c r="AG1466" s="19"/>
      <c r="AH1466" s="19"/>
      <c r="AI1466" s="19"/>
      <c r="AJ1466" s="19"/>
      <c r="AK1466" s="19"/>
      <c r="AL1466" s="19"/>
    </row>
    <row r="1467">
      <c r="B1467" s="26" t="s">
        <v>220</v>
      </c>
      <c r="C1467" s="19"/>
      <c r="D1467" s="19"/>
      <c r="E1467" s="19"/>
      <c r="F1467" s="19"/>
      <c r="G1467" s="19"/>
      <c r="H1467" s="19"/>
      <c r="I1467" s="19"/>
      <c r="J1467" s="19"/>
      <c r="K1467" s="19"/>
      <c r="L1467" s="19"/>
      <c r="M1467" s="19"/>
      <c r="N1467" s="19"/>
      <c r="O1467" s="19"/>
      <c r="P1467" s="19"/>
      <c r="Q1467" s="19"/>
      <c r="R1467" s="19"/>
      <c r="S1467" s="19"/>
      <c r="T1467" s="19"/>
      <c r="U1467" s="19"/>
      <c r="V1467" s="19"/>
      <c r="W1467" s="19"/>
      <c r="X1467" s="19"/>
      <c r="Y1467" s="19"/>
      <c r="Z1467" s="19"/>
      <c r="AA1467" s="19"/>
      <c r="AB1467" s="19"/>
      <c r="AC1467" s="19"/>
      <c r="AD1467" s="19"/>
      <c r="AE1467" s="19"/>
      <c r="AF1467" s="19"/>
      <c r="AG1467" s="19"/>
      <c r="AH1467" s="19"/>
      <c r="AI1467" s="19"/>
      <c r="AJ1467" s="19"/>
      <c r="AK1467" s="19"/>
      <c r="AL1467" s="19"/>
    </row>
    <row r="1468">
      <c r="B1468" t="s">
        <v>550</v>
      </c>
      <c r="C1468" s="19" t="n">
        <v>0.307904968615809</v>
      </c>
      <c r="D1468" s="19" t="n">
        <v>0.257505644415197</v>
      </c>
      <c r="E1468" s="19" t="n">
        <v>0.367543172524275</v>
      </c>
      <c r="F1468" s="19"/>
      <c r="G1468" s="19" t="n">
        <v>0.117684936067634</v>
      </c>
      <c r="H1468" s="19" t="n">
        <v>0.232419903701285</v>
      </c>
      <c r="I1468" s="19" t="n">
        <v>0.29572902239908</v>
      </c>
      <c r="J1468" s="19" t="n">
        <v>0.374960418628598</v>
      </c>
      <c r="K1468" s="19" t="n">
        <v>0.470478143420827</v>
      </c>
      <c r="L1468" s="19" t="n">
        <v>0.366873154106157</v>
      </c>
      <c r="M1468" s="19"/>
      <c r="N1468" s="19" t="n">
        <v>0.300632127059305</v>
      </c>
      <c r="O1468" s="19" t="n">
        <v>0.342845057262653</v>
      </c>
      <c r="P1468" s="19" t="n">
        <v>0.28254556839131</v>
      </c>
      <c r="Q1468" s="19" t="n">
        <v>0.371435935183022</v>
      </c>
      <c r="R1468" s="19" t="n">
        <v>0.240736403599687</v>
      </c>
      <c r="S1468" s="19"/>
      <c r="T1468" s="19" t="n">
        <v>0.0977582444744508</v>
      </c>
      <c r="U1468" s="19" t="n">
        <v>0.371585451104367</v>
      </c>
      <c r="V1468" s="19" t="n">
        <v>0.330785515166914</v>
      </c>
      <c r="W1468" s="19" t="n">
        <v>0.165076111193657</v>
      </c>
      <c r="X1468" s="19"/>
      <c r="Y1468" s="19" t="n">
        <v>0.274195419159878</v>
      </c>
      <c r="Z1468" s="19" t="n">
        <v>0.525697808219975</v>
      </c>
      <c r="AA1468" s="19" t="s">
        <v>89</v>
      </c>
      <c r="AB1468" s="19" t="s">
        <v>89</v>
      </c>
      <c r="AC1468" s="19" t="s">
        <v>89</v>
      </c>
      <c r="AD1468" s="19" t="s">
        <v>89</v>
      </c>
      <c r="AE1468" s="19"/>
      <c r="AF1468" s="19" t="n">
        <v>0.313299893862584</v>
      </c>
      <c r="AG1468" s="19"/>
      <c r="AH1468" s="19" t="n">
        <v>0.303850906216326</v>
      </c>
      <c r="AI1468" s="19"/>
      <c r="AJ1468" s="19" t="n">
        <v>0.451446208869736</v>
      </c>
      <c r="AK1468" s="19" t="n">
        <v>0.237640474357836</v>
      </c>
      <c r="AL1468" s="19" t="n">
        <v>0.394860784214155</v>
      </c>
    </row>
    <row r="1469">
      <c r="B1469" t="s">
        <v>546</v>
      </c>
      <c r="C1469" s="19" t="n">
        <v>0.17329210514647</v>
      </c>
      <c r="D1469" s="19" t="n">
        <v>0.200172881478964</v>
      </c>
      <c r="E1469" s="19" t="n">
        <v>0.142866179548556</v>
      </c>
      <c r="F1469" s="19"/>
      <c r="G1469" s="19" t="n">
        <v>0.211272356480876</v>
      </c>
      <c r="H1469" s="19" t="n">
        <v>0.14216778308732</v>
      </c>
      <c r="I1469" s="19" t="n">
        <v>0.208506930330942</v>
      </c>
      <c r="J1469" s="19" t="n">
        <v>0.185377949002256</v>
      </c>
      <c r="K1469" s="19" t="n">
        <v>0.141504870108562</v>
      </c>
      <c r="L1469" s="19" t="n">
        <v>0</v>
      </c>
      <c r="M1469" s="19"/>
      <c r="N1469" s="19" t="n">
        <v>0.215263081571988</v>
      </c>
      <c r="O1469" s="19" t="n">
        <v>0.197185509885558</v>
      </c>
      <c r="P1469" s="19" t="n">
        <v>0.0926184372114523</v>
      </c>
      <c r="Q1469" s="19" t="n">
        <v>0.15742158713423</v>
      </c>
      <c r="R1469" s="19" t="n">
        <v>0.223767945824628</v>
      </c>
      <c r="S1469" s="19"/>
      <c r="T1469" s="19" t="n">
        <v>0.187436278862074</v>
      </c>
      <c r="U1469" s="19" t="n">
        <v>0.11585566356398</v>
      </c>
      <c r="V1469" s="19" t="n">
        <v>0.198207855381541</v>
      </c>
      <c r="W1469" s="19" t="n">
        <v>0.225879087587352</v>
      </c>
      <c r="X1469" s="19"/>
      <c r="Y1469" s="19" t="n">
        <v>0.185396250171093</v>
      </c>
      <c r="Z1469" s="19" t="n">
        <v>0.0950888613048496</v>
      </c>
      <c r="AA1469" s="19" t="s">
        <v>89</v>
      </c>
      <c r="AB1469" s="19" t="s">
        <v>89</v>
      </c>
      <c r="AC1469" s="19" t="s">
        <v>89</v>
      </c>
      <c r="AD1469" s="19" t="s">
        <v>89</v>
      </c>
      <c r="AE1469" s="19"/>
      <c r="AF1469" s="19" t="n">
        <v>0.161080621296503</v>
      </c>
      <c r="AG1469" s="19"/>
      <c r="AH1469" s="19" t="n">
        <v>0.174102302034157</v>
      </c>
      <c r="AI1469" s="19"/>
      <c r="AJ1469" s="19" t="n">
        <v>0.147392230400217</v>
      </c>
      <c r="AK1469" s="19" t="n">
        <v>0.187681096144172</v>
      </c>
      <c r="AL1469" s="19" t="n">
        <v>0.146609103732836</v>
      </c>
    </row>
    <row r="1470">
      <c r="B1470" t="s">
        <v>545</v>
      </c>
      <c r="C1470" s="19" t="n">
        <v>0.165815509635471</v>
      </c>
      <c r="D1470" s="19" t="n">
        <v>0.199142513125708</v>
      </c>
      <c r="E1470" s="19" t="n">
        <v>0.12789236048513</v>
      </c>
      <c r="F1470" s="19"/>
      <c r="G1470" s="19" t="n">
        <v>0.177406607432808</v>
      </c>
      <c r="H1470" s="19" t="n">
        <v>0.192522983884209</v>
      </c>
      <c r="I1470" s="19" t="n">
        <v>0.201171317808796</v>
      </c>
      <c r="J1470" s="19" t="n">
        <v>0.168117370431848</v>
      </c>
      <c r="K1470" s="19" t="n">
        <v>0.0384958511884332</v>
      </c>
      <c r="L1470" s="19" t="n">
        <v>0.205770538202424</v>
      </c>
      <c r="M1470" s="19"/>
      <c r="N1470" s="19" t="n">
        <v>0.209795582064595</v>
      </c>
      <c r="O1470" s="19" t="n">
        <v>0.133131683056601</v>
      </c>
      <c r="P1470" s="19" t="n">
        <v>0.151033530385394</v>
      </c>
      <c r="Q1470" s="19" t="n">
        <v>0.176745312499824</v>
      </c>
      <c r="R1470" s="19" t="n">
        <v>0.191224132881594</v>
      </c>
      <c r="S1470" s="19"/>
      <c r="T1470" s="19" t="n">
        <v>0.154435126004163</v>
      </c>
      <c r="U1470" s="19" t="n">
        <v>0.196358776140188</v>
      </c>
      <c r="V1470" s="19" t="n">
        <v>0.166970188674307</v>
      </c>
      <c r="W1470" s="19" t="n">
        <v>0.18429323018263</v>
      </c>
      <c r="X1470" s="19"/>
      <c r="Y1470" s="19" t="n">
        <v>0.169503421831143</v>
      </c>
      <c r="Z1470" s="19" t="n">
        <v>0.141988407752772</v>
      </c>
      <c r="AA1470" s="19" t="s">
        <v>89</v>
      </c>
      <c r="AB1470" s="19" t="s">
        <v>89</v>
      </c>
      <c r="AC1470" s="19" t="s">
        <v>89</v>
      </c>
      <c r="AD1470" s="19" t="s">
        <v>89</v>
      </c>
      <c r="AE1470" s="19"/>
      <c r="AF1470" s="19" t="n">
        <v>0.161269136314917</v>
      </c>
      <c r="AG1470" s="19"/>
      <c r="AH1470" s="19" t="n">
        <v>0.167641292058861</v>
      </c>
      <c r="AI1470" s="19"/>
      <c r="AJ1470" s="19" t="n">
        <v>0.101330144080302</v>
      </c>
      <c r="AK1470" s="19" t="n">
        <v>0.192861003228338</v>
      </c>
      <c r="AL1470" s="19" t="n">
        <v>0.15579864190038</v>
      </c>
    </row>
    <row r="1471">
      <c r="B1471" t="s">
        <v>548</v>
      </c>
      <c r="C1471" s="19" t="n">
        <v>0.160765965076631</v>
      </c>
      <c r="D1471" s="19" t="n">
        <v>0.188436853923322</v>
      </c>
      <c r="E1471" s="19" t="n">
        <v>0.129373553110256</v>
      </c>
      <c r="F1471" s="19"/>
      <c r="G1471" s="19" t="n">
        <v>0.203644824782242</v>
      </c>
      <c r="H1471" s="19" t="n">
        <v>0.174690189754219</v>
      </c>
      <c r="I1471" s="19" t="n">
        <v>0.215145621692945</v>
      </c>
      <c r="J1471" s="19" t="n">
        <v>0.142991701086356</v>
      </c>
      <c r="K1471" s="19" t="n">
        <v>0.0555938484832552</v>
      </c>
      <c r="L1471" s="19" t="n">
        <v>0</v>
      </c>
      <c r="M1471" s="19"/>
      <c r="N1471" s="19" t="n">
        <v>0.268226514052633</v>
      </c>
      <c r="O1471" s="19" t="n">
        <v>0.183915925714009</v>
      </c>
      <c r="P1471" s="19" t="n">
        <v>0.13651930299152</v>
      </c>
      <c r="Q1471" s="19" t="n">
        <v>0.135818490579412</v>
      </c>
      <c r="R1471" s="19" t="n">
        <v>0.148522508911811</v>
      </c>
      <c r="S1471" s="19"/>
      <c r="T1471" s="19" t="n">
        <v>0</v>
      </c>
      <c r="U1471" s="19" t="n">
        <v>0.135968196005142</v>
      </c>
      <c r="V1471" s="19" t="n">
        <v>0.198049502711811</v>
      </c>
      <c r="W1471" s="19" t="n">
        <v>0.214087100777444</v>
      </c>
      <c r="X1471" s="19"/>
      <c r="Y1471" s="19" t="n">
        <v>0.16362273590864</v>
      </c>
      <c r="Z1471" s="19" t="n">
        <v>0.142308755127415</v>
      </c>
      <c r="AA1471" s="19" t="s">
        <v>89</v>
      </c>
      <c r="AB1471" s="19" t="s">
        <v>89</v>
      </c>
      <c r="AC1471" s="19" t="s">
        <v>89</v>
      </c>
      <c r="AD1471" s="19" t="s">
        <v>89</v>
      </c>
      <c r="AE1471" s="19"/>
      <c r="AF1471" s="19" t="n">
        <v>0.161015923732622</v>
      </c>
      <c r="AG1471" s="19"/>
      <c r="AH1471" s="19" t="n">
        <v>0.163445182732365</v>
      </c>
      <c r="AI1471" s="19"/>
      <c r="AJ1471" s="19" t="n">
        <v>0.0977249903944608</v>
      </c>
      <c r="AK1471" s="19" t="n">
        <v>0.192844714034329</v>
      </c>
      <c r="AL1471" s="19" t="n">
        <v>0.114738812127093</v>
      </c>
    </row>
    <row r="1472">
      <c r="B1472" t="s">
        <v>551</v>
      </c>
      <c r="C1472" s="19" t="n">
        <v>0.154165651775762</v>
      </c>
      <c r="D1472" s="19" t="n">
        <v>0.208148661267463</v>
      </c>
      <c r="E1472" s="19" t="n">
        <v>0.0881731427859599</v>
      </c>
      <c r="F1472" s="19"/>
      <c r="G1472" s="19" t="n">
        <v>0.252403172206517</v>
      </c>
      <c r="H1472" s="19" t="n">
        <v>0.242515684368338</v>
      </c>
      <c r="I1472" s="19" t="n">
        <v>0.12104192607571</v>
      </c>
      <c r="J1472" s="19" t="n">
        <v>0.133762205661027</v>
      </c>
      <c r="K1472" s="19" t="n">
        <v>0.0131385491132642</v>
      </c>
      <c r="L1472" s="19" t="n">
        <v>0.205770538202424</v>
      </c>
      <c r="M1472" s="19"/>
      <c r="N1472" s="19" t="n">
        <v>0.305119196477838</v>
      </c>
      <c r="O1472" s="19" t="n">
        <v>0.10237767181629</v>
      </c>
      <c r="P1472" s="19" t="n">
        <v>0.188349857569299</v>
      </c>
      <c r="Q1472" s="19" t="n">
        <v>0.0914746107445125</v>
      </c>
      <c r="R1472" s="19" t="n">
        <v>0.187427503068941</v>
      </c>
      <c r="S1472" s="19"/>
      <c r="T1472" s="19" t="n">
        <v>0.440199551292604</v>
      </c>
      <c r="U1472" s="19" t="n">
        <v>0.106024296864908</v>
      </c>
      <c r="V1472" s="19" t="n">
        <v>0.149724458029234</v>
      </c>
      <c r="W1472" s="19" t="n">
        <v>0.213924180549268</v>
      </c>
      <c r="X1472" s="19"/>
      <c r="Y1472" s="19" t="n">
        <v>0.16331857209518</v>
      </c>
      <c r="Z1472" s="19" t="n">
        <v>0.0950298715825923</v>
      </c>
      <c r="AA1472" s="19" t="s">
        <v>89</v>
      </c>
      <c r="AB1472" s="19" t="s">
        <v>89</v>
      </c>
      <c r="AC1472" s="19" t="s">
        <v>89</v>
      </c>
      <c r="AD1472" s="19" t="s">
        <v>89</v>
      </c>
      <c r="AE1472" s="19"/>
      <c r="AF1472" s="19" t="n">
        <v>0.149432256163707</v>
      </c>
      <c r="AG1472" s="19"/>
      <c r="AH1472" s="19" t="n">
        <v>0.153811769976521</v>
      </c>
      <c r="AI1472" s="19"/>
      <c r="AJ1472" s="19" t="n">
        <v>0.0730062784515249</v>
      </c>
      <c r="AK1472" s="19" t="n">
        <v>0.198173934705149</v>
      </c>
      <c r="AL1472" s="19" t="n">
        <v>0.0774971316943408</v>
      </c>
    </row>
    <row r="1473">
      <c r="B1473" t="s">
        <v>549</v>
      </c>
      <c r="C1473" s="19" t="n">
        <v>0.1313985132739</v>
      </c>
      <c r="D1473" s="19" t="n">
        <v>0.13856639146889</v>
      </c>
      <c r="E1473" s="19" t="n">
        <v>0.12363424112506</v>
      </c>
      <c r="F1473" s="19"/>
      <c r="G1473" s="19" t="n">
        <v>0.121086304344547</v>
      </c>
      <c r="H1473" s="19" t="n">
        <v>0.202610869325663</v>
      </c>
      <c r="I1473" s="19" t="n">
        <v>0.158041642353969</v>
      </c>
      <c r="J1473" s="19" t="n">
        <v>0.0910426357760107</v>
      </c>
      <c r="K1473" s="19" t="n">
        <v>0.0247781270573184</v>
      </c>
      <c r="L1473" s="19" t="n">
        <v>0.100547025436223</v>
      </c>
      <c r="M1473" s="19"/>
      <c r="N1473" s="19" t="n">
        <v>0.200573930367651</v>
      </c>
      <c r="O1473" s="19" t="n">
        <v>0.128778595390024</v>
      </c>
      <c r="P1473" s="19" t="n">
        <v>0.0995938984378189</v>
      </c>
      <c r="Q1473" s="19" t="n">
        <v>0.0651790897883572</v>
      </c>
      <c r="R1473" s="19" t="n">
        <v>0.200981526171666</v>
      </c>
      <c r="S1473" s="19"/>
      <c r="T1473" s="19" t="n">
        <v>0</v>
      </c>
      <c r="U1473" s="19" t="n">
        <v>0.0780557028709077</v>
      </c>
      <c r="V1473" s="19" t="n">
        <v>0.130300492715407</v>
      </c>
      <c r="W1473" s="19" t="n">
        <v>0.212810893425353</v>
      </c>
      <c r="X1473" s="19"/>
      <c r="Y1473" s="19" t="n">
        <v>0.150790947275044</v>
      </c>
      <c r="Z1473" s="19" t="n">
        <v>0.00610662014234004</v>
      </c>
      <c r="AA1473" s="19" t="s">
        <v>89</v>
      </c>
      <c r="AB1473" s="19" t="s">
        <v>89</v>
      </c>
      <c r="AC1473" s="19" t="s">
        <v>89</v>
      </c>
      <c r="AD1473" s="19" t="s">
        <v>89</v>
      </c>
      <c r="AE1473" s="19"/>
      <c r="AF1473" s="19" t="n">
        <v>0.13043741809764</v>
      </c>
      <c r="AG1473" s="19"/>
      <c r="AH1473" s="19" t="n">
        <v>0.13086208630652</v>
      </c>
      <c r="AI1473" s="19"/>
      <c r="AJ1473" s="19" t="n">
        <v>0.046811202685351</v>
      </c>
      <c r="AK1473" s="19" t="n">
        <v>0.161649289177223</v>
      </c>
      <c r="AL1473" s="19" t="n">
        <v>0.151836966365068</v>
      </c>
    </row>
    <row r="1474">
      <c r="B1474" t="s">
        <v>547</v>
      </c>
      <c r="C1474" s="19" t="n">
        <v>0.118511841010728</v>
      </c>
      <c r="D1474" s="19" t="n">
        <v>0.128789111868817</v>
      </c>
      <c r="E1474" s="19" t="n">
        <v>0.107093207123472</v>
      </c>
      <c r="F1474" s="19"/>
      <c r="G1474" s="19" t="n">
        <v>0.227049740527363</v>
      </c>
      <c r="H1474" s="19" t="n">
        <v>0.126594479177314</v>
      </c>
      <c r="I1474" s="19" t="n">
        <v>0.13947993568007</v>
      </c>
      <c r="J1474" s="19" t="n">
        <v>0.113486701640202</v>
      </c>
      <c r="K1474" s="19" t="n">
        <v>0.0184732740154475</v>
      </c>
      <c r="L1474" s="19" t="n">
        <v>0</v>
      </c>
      <c r="M1474" s="19"/>
      <c r="N1474" s="19" t="n">
        <v>0.0451197323006113</v>
      </c>
      <c r="O1474" s="19" t="n">
        <v>0.0428701398044207</v>
      </c>
      <c r="P1474" s="19" t="n">
        <v>0.153999899806446</v>
      </c>
      <c r="Q1474" s="19" t="n">
        <v>0.0950502234434363</v>
      </c>
      <c r="R1474" s="19" t="n">
        <v>0.208185468408547</v>
      </c>
      <c r="S1474" s="19"/>
      <c r="T1474" s="19" t="n">
        <v>0.131515610023916</v>
      </c>
      <c r="U1474" s="19" t="n">
        <v>0.117599378684775</v>
      </c>
      <c r="V1474" s="19" t="n">
        <v>0.0807633091442243</v>
      </c>
      <c r="W1474" s="19" t="n">
        <v>0.156702864973315</v>
      </c>
      <c r="X1474" s="19"/>
      <c r="Y1474" s="19" t="n">
        <v>0.117992483184037</v>
      </c>
      <c r="Z1474" s="19" t="n">
        <v>0.121867341682538</v>
      </c>
      <c r="AA1474" s="19" t="s">
        <v>89</v>
      </c>
      <c r="AB1474" s="19" t="s">
        <v>89</v>
      </c>
      <c r="AC1474" s="19" t="s">
        <v>89</v>
      </c>
      <c r="AD1474" s="19" t="s">
        <v>89</v>
      </c>
      <c r="AE1474" s="19"/>
      <c r="AF1474" s="19" t="n">
        <v>0.11914566277821</v>
      </c>
      <c r="AG1474" s="19"/>
      <c r="AH1474" s="19" t="n">
        <v>0.12152091080788</v>
      </c>
      <c r="AI1474" s="19"/>
      <c r="AJ1474" s="19" t="n">
        <v>0.0660643535426419</v>
      </c>
      <c r="AK1474" s="19" t="n">
        <v>0.14704673554885</v>
      </c>
      <c r="AL1474" s="19" t="n">
        <v>0.0683528520321688</v>
      </c>
    </row>
    <row r="1475">
      <c r="B1475" t="s">
        <v>77</v>
      </c>
      <c r="C1475" s="19" t="n">
        <v>0.109582404505616</v>
      </c>
      <c r="D1475" s="19" t="n">
        <v>0.101142095536904</v>
      </c>
      <c r="E1475" s="19" t="n">
        <v>0.119807578167206</v>
      </c>
      <c r="F1475" s="19"/>
      <c r="G1475" s="19" t="n">
        <v>0.0633444731059917</v>
      </c>
      <c r="H1475" s="19" t="n">
        <v>0.0613413376176436</v>
      </c>
      <c r="I1475" s="19" t="n">
        <v>0.056574948074044</v>
      </c>
      <c r="J1475" s="19" t="n">
        <v>0.101575688090256</v>
      </c>
      <c r="K1475" s="19" t="n">
        <v>0.320484964048952</v>
      </c>
      <c r="L1475" s="19" t="n">
        <v>0.326809282255196</v>
      </c>
      <c r="M1475" s="19"/>
      <c r="N1475" s="19" t="n">
        <v>0.0152098315199726</v>
      </c>
      <c r="O1475" s="19" t="n">
        <v>0.129958780287403</v>
      </c>
      <c r="P1475" s="19" t="n">
        <v>0.143598488182587</v>
      </c>
      <c r="Q1475" s="19" t="n">
        <v>0.141613288173801</v>
      </c>
      <c r="R1475" s="19" t="n">
        <v>0.0567523881896381</v>
      </c>
      <c r="S1475" s="19"/>
      <c r="T1475" s="19" t="n">
        <v>0.166080230195793</v>
      </c>
      <c r="U1475" s="19" t="n">
        <v>0.14194709749562</v>
      </c>
      <c r="V1475" s="19" t="n">
        <v>0.125138634050765</v>
      </c>
      <c r="W1475" s="19" t="n">
        <v>0.0511664055423369</v>
      </c>
      <c r="X1475" s="19"/>
      <c r="Y1475" s="19" t="n">
        <v>0.105020420163788</v>
      </c>
      <c r="Z1475" s="19" t="n">
        <v>0.139056768300815</v>
      </c>
      <c r="AA1475" s="19" t="s">
        <v>89</v>
      </c>
      <c r="AB1475" s="19" t="s">
        <v>89</v>
      </c>
      <c r="AC1475" s="19" t="s">
        <v>89</v>
      </c>
      <c r="AD1475" s="19" t="s">
        <v>89</v>
      </c>
      <c r="AE1475" s="19"/>
      <c r="AF1475" s="19" t="n">
        <v>0.132565982167216</v>
      </c>
      <c r="AG1475" s="19"/>
      <c r="AH1475" s="19" t="n">
        <v>0.109519257524088</v>
      </c>
      <c r="AI1475" s="19"/>
      <c r="AJ1475" s="19" t="n">
        <v>0.199500613137846</v>
      </c>
      <c r="AK1475" s="19" t="n">
        <v>0.071446371194853</v>
      </c>
      <c r="AL1475" s="19" t="n">
        <v>0.126273577785031</v>
      </c>
    </row>
    <row r="1476">
      <c r="C1476" s="19"/>
      <c r="D1476" s="19"/>
      <c r="E1476" s="19"/>
      <c r="F1476" s="19"/>
      <c r="G1476" s="19"/>
      <c r="H1476" s="19"/>
      <c r="I1476" s="19"/>
      <c r="J1476" s="19"/>
      <c r="K1476" s="19"/>
      <c r="L1476" s="19"/>
      <c r="M1476" s="19"/>
      <c r="N1476" s="19"/>
      <c r="O1476" s="19"/>
      <c r="P1476" s="19"/>
      <c r="Q1476" s="19"/>
      <c r="R1476" s="19"/>
      <c r="S1476" s="19"/>
      <c r="T1476" s="19"/>
      <c r="U1476" s="19"/>
      <c r="V1476" s="19"/>
      <c r="W1476" s="19"/>
      <c r="X1476" s="19"/>
      <c r="Y1476" s="19"/>
      <c r="Z1476" s="19"/>
      <c r="AA1476" s="19"/>
      <c r="AB1476" s="19"/>
      <c r="AC1476" s="19"/>
      <c r="AD1476" s="19"/>
      <c r="AE1476" s="19"/>
      <c r="AF1476" s="19"/>
      <c r="AG1476" s="19"/>
      <c r="AH1476" s="19"/>
      <c r="AI1476" s="19"/>
      <c r="AJ1476" s="19"/>
      <c r="AK1476" s="19"/>
      <c r="AL1476" s="19"/>
    </row>
    <row r="1477">
      <c r="B1477" s="7" t="s">
        <v>561</v>
      </c>
      <c r="C1477" s="19"/>
      <c r="D1477" s="19"/>
      <c r="E1477" s="19"/>
      <c r="F1477" s="19"/>
      <c r="G1477" s="19"/>
      <c r="H1477" s="19"/>
      <c r="I1477" s="19"/>
      <c r="J1477" s="19"/>
      <c r="K1477" s="19"/>
      <c r="L1477" s="19"/>
      <c r="M1477" s="19"/>
      <c r="N1477" s="19"/>
      <c r="O1477" s="19"/>
      <c r="P1477" s="19"/>
      <c r="Q1477" s="19"/>
      <c r="R1477" s="19"/>
      <c r="S1477" s="19"/>
      <c r="T1477" s="19"/>
      <c r="U1477" s="19"/>
      <c r="V1477" s="19"/>
      <c r="W1477" s="19"/>
      <c r="X1477" s="19"/>
      <c r="Y1477" s="19"/>
      <c r="Z1477" s="19"/>
      <c r="AA1477" s="19"/>
      <c r="AB1477" s="19"/>
      <c r="AC1477" s="19"/>
      <c r="AD1477" s="19"/>
      <c r="AE1477" s="19"/>
      <c r="AF1477" s="19"/>
      <c r="AG1477" s="19"/>
      <c r="AH1477" s="19"/>
      <c r="AI1477" s="19"/>
      <c r="AJ1477" s="19"/>
      <c r="AK1477" s="19"/>
      <c r="AL1477" s="19"/>
    </row>
    <row r="1478">
      <c r="B1478" s="26" t="s">
        <v>220</v>
      </c>
      <c r="C1478" s="19"/>
      <c r="D1478" s="19"/>
      <c r="E1478" s="19"/>
      <c r="F1478" s="19"/>
      <c r="G1478" s="19"/>
      <c r="H1478" s="19"/>
      <c r="I1478" s="19"/>
      <c r="J1478" s="19"/>
      <c r="K1478" s="19"/>
      <c r="L1478" s="19"/>
      <c r="M1478" s="19"/>
      <c r="N1478" s="19"/>
      <c r="O1478" s="19"/>
      <c r="P1478" s="19"/>
      <c r="Q1478" s="19"/>
      <c r="R1478" s="19"/>
      <c r="S1478" s="19"/>
      <c r="T1478" s="19"/>
      <c r="U1478" s="19"/>
      <c r="V1478" s="19"/>
      <c r="W1478" s="19"/>
      <c r="X1478" s="19"/>
      <c r="Y1478" s="19"/>
      <c r="Z1478" s="19"/>
      <c r="AA1478" s="19"/>
      <c r="AB1478" s="19"/>
      <c r="AC1478" s="19"/>
      <c r="AD1478" s="19"/>
      <c r="AE1478" s="19"/>
      <c r="AF1478" s="19"/>
      <c r="AG1478" s="19"/>
      <c r="AH1478" s="19"/>
      <c r="AI1478" s="19"/>
      <c r="AJ1478" s="19"/>
      <c r="AK1478" s="19"/>
      <c r="AL1478" s="19"/>
    </row>
    <row r="1479">
      <c r="B1479" t="s">
        <v>550</v>
      </c>
      <c r="C1479" s="19" t="n">
        <v>0.310878836770097</v>
      </c>
      <c r="D1479" s="19" t="n">
        <v>0.246954918279508</v>
      </c>
      <c r="E1479" s="19" t="n">
        <v>0.386194621784299</v>
      </c>
      <c r="F1479" s="19"/>
      <c r="G1479" s="19" t="n">
        <v>0.144175210485711</v>
      </c>
      <c r="H1479" s="19" t="n">
        <v>0.2219850182105</v>
      </c>
      <c r="I1479" s="19" t="n">
        <v>0.298812208798485</v>
      </c>
      <c r="J1479" s="19" t="n">
        <v>0.39610282110969</v>
      </c>
      <c r="K1479" s="19" t="n">
        <v>0.466380712128111</v>
      </c>
      <c r="L1479" s="19" t="n">
        <v>0.205770538202424</v>
      </c>
      <c r="M1479" s="19"/>
      <c r="N1479" s="19" t="n">
        <v>0.309797762740613</v>
      </c>
      <c r="O1479" s="19" t="n">
        <v>0.324851506255303</v>
      </c>
      <c r="P1479" s="19" t="n">
        <v>0.313227773278917</v>
      </c>
      <c r="Q1479" s="19" t="n">
        <v>0.381816644674941</v>
      </c>
      <c r="R1479" s="19" t="n">
        <v>0.231986137451521</v>
      </c>
      <c r="S1479" s="19"/>
      <c r="T1479" s="19" t="n">
        <v>0.122247821812258</v>
      </c>
      <c r="U1479" s="19" t="n">
        <v>0.386946997810826</v>
      </c>
      <c r="V1479" s="19" t="n">
        <v>0.395895106457684</v>
      </c>
      <c r="W1479" s="19" t="n">
        <v>0.176567287896224</v>
      </c>
      <c r="X1479" s="19"/>
      <c r="Y1479" s="19" t="n">
        <v>0.27924171764551</v>
      </c>
      <c r="Z1479" s="19" t="n">
        <v>0.515281984312808</v>
      </c>
      <c r="AA1479" s="19" t="s">
        <v>89</v>
      </c>
      <c r="AB1479" s="19" t="s">
        <v>89</v>
      </c>
      <c r="AC1479" s="19" t="s">
        <v>89</v>
      </c>
      <c r="AD1479" s="19" t="s">
        <v>89</v>
      </c>
      <c r="AE1479" s="19"/>
      <c r="AF1479" s="19" t="n">
        <v>0.326190696654312</v>
      </c>
      <c r="AG1479" s="19"/>
      <c r="AH1479" s="19" t="n">
        <v>0.306900282241958</v>
      </c>
      <c r="AI1479" s="19"/>
      <c r="AJ1479" s="19" t="n">
        <v>0.481501877550888</v>
      </c>
      <c r="AK1479" s="19" t="n">
        <v>0.228691458122339</v>
      </c>
      <c r="AL1479" s="19" t="n">
        <v>0.405669599982407</v>
      </c>
    </row>
    <row r="1480">
      <c r="B1480" t="s">
        <v>545</v>
      </c>
      <c r="C1480" s="19" t="n">
        <v>0.167273283073548</v>
      </c>
      <c r="D1480" s="19" t="n">
        <v>0.191179817316034</v>
      </c>
      <c r="E1480" s="19" t="n">
        <v>0.140267738770767</v>
      </c>
      <c r="F1480" s="19"/>
      <c r="G1480" s="19" t="n">
        <v>0.204131048626011</v>
      </c>
      <c r="H1480" s="19" t="n">
        <v>0.19037358622425</v>
      </c>
      <c r="I1480" s="19" t="n">
        <v>0.196355295162231</v>
      </c>
      <c r="J1480" s="19" t="n">
        <v>0.151518075331015</v>
      </c>
      <c r="K1480" s="19" t="n">
        <v>0.0614468969779761</v>
      </c>
      <c r="L1480" s="19" t="n">
        <v>0.366873154106157</v>
      </c>
      <c r="M1480" s="19"/>
      <c r="N1480" s="19" t="n">
        <v>0.127877682767229</v>
      </c>
      <c r="O1480" s="19" t="n">
        <v>0.174848883007855</v>
      </c>
      <c r="P1480" s="19" t="n">
        <v>0.0962310496059702</v>
      </c>
      <c r="Q1480" s="19" t="n">
        <v>0.128964596091609</v>
      </c>
      <c r="R1480" s="19" t="n">
        <v>0.270071994013432</v>
      </c>
      <c r="S1480" s="19"/>
      <c r="T1480" s="19" t="n">
        <v>0.271902903497367</v>
      </c>
      <c r="U1480" s="19" t="n">
        <v>0.174911057705541</v>
      </c>
      <c r="V1480" s="19" t="n">
        <v>0.193939619913609</v>
      </c>
      <c r="W1480" s="19" t="n">
        <v>0.191061357808224</v>
      </c>
      <c r="X1480" s="19"/>
      <c r="Y1480" s="19" t="n">
        <v>0.17001436965383</v>
      </c>
      <c r="Z1480" s="19" t="n">
        <v>0.149563493427711</v>
      </c>
      <c r="AA1480" s="19" t="s">
        <v>89</v>
      </c>
      <c r="AB1480" s="19" t="s">
        <v>89</v>
      </c>
      <c r="AC1480" s="19" t="s">
        <v>89</v>
      </c>
      <c r="AD1480" s="19" t="s">
        <v>89</v>
      </c>
      <c r="AE1480" s="19"/>
      <c r="AF1480" s="19" t="n">
        <v>0.170319145747027</v>
      </c>
      <c r="AG1480" s="19"/>
      <c r="AH1480" s="19" t="n">
        <v>0.16652795565907</v>
      </c>
      <c r="AI1480" s="19"/>
      <c r="AJ1480" s="19" t="n">
        <v>0.066169930800252</v>
      </c>
      <c r="AK1480" s="19" t="n">
        <v>0.208222449713776</v>
      </c>
      <c r="AL1480" s="19" t="n">
        <v>0.160911909605268</v>
      </c>
    </row>
    <row r="1481">
      <c r="B1481" t="s">
        <v>546</v>
      </c>
      <c r="C1481" s="19" t="n">
        <v>0.163046913350178</v>
      </c>
      <c r="D1481" s="19" t="n">
        <v>0.154517232159382</v>
      </c>
      <c r="E1481" s="19" t="n">
        <v>0.173594596585061</v>
      </c>
      <c r="F1481" s="19"/>
      <c r="G1481" s="19" t="n">
        <v>0.176536146933054</v>
      </c>
      <c r="H1481" s="19" t="n">
        <v>0.195051707894514</v>
      </c>
      <c r="I1481" s="19" t="n">
        <v>0.15063668398424</v>
      </c>
      <c r="J1481" s="19" t="n">
        <v>0.159645060250999</v>
      </c>
      <c r="K1481" s="19" t="n">
        <v>0.11734376883605</v>
      </c>
      <c r="L1481" s="19" t="n">
        <v>0.205770538202424</v>
      </c>
      <c r="M1481" s="19"/>
      <c r="N1481" s="19" t="n">
        <v>0.127877682767229</v>
      </c>
      <c r="O1481" s="19" t="n">
        <v>0.123918285202196</v>
      </c>
      <c r="P1481" s="19" t="n">
        <v>0.169168857258625</v>
      </c>
      <c r="Q1481" s="19" t="n">
        <v>0.135827049053842</v>
      </c>
      <c r="R1481" s="19" t="n">
        <v>0.233112849583006</v>
      </c>
      <c r="S1481" s="19"/>
      <c r="T1481" s="19" t="n">
        <v>0.232259488597709</v>
      </c>
      <c r="U1481" s="19" t="n">
        <v>0.144248481900672</v>
      </c>
      <c r="V1481" s="19" t="n">
        <v>0.0959697184843661</v>
      </c>
      <c r="W1481" s="19" t="n">
        <v>0.220782544091342</v>
      </c>
      <c r="X1481" s="19"/>
      <c r="Y1481" s="19" t="n">
        <v>0.177058840661166</v>
      </c>
      <c r="Z1481" s="19" t="n">
        <v>0.0725177461960201</v>
      </c>
      <c r="AA1481" s="19" t="s">
        <v>89</v>
      </c>
      <c r="AB1481" s="19" t="s">
        <v>89</v>
      </c>
      <c r="AC1481" s="19" t="s">
        <v>89</v>
      </c>
      <c r="AD1481" s="19" t="s">
        <v>89</v>
      </c>
      <c r="AE1481" s="19"/>
      <c r="AF1481" s="19" t="n">
        <v>0.148675877554817</v>
      </c>
      <c r="AG1481" s="19"/>
      <c r="AH1481" s="19" t="n">
        <v>0.167186748984293</v>
      </c>
      <c r="AI1481" s="19"/>
      <c r="AJ1481" s="19" t="n">
        <v>0.0764909268697291</v>
      </c>
      <c r="AK1481" s="19" t="n">
        <v>0.2058555343145</v>
      </c>
      <c r="AL1481" s="19" t="n">
        <v>0.107792414176912</v>
      </c>
    </row>
    <row r="1482">
      <c r="B1482" t="s">
        <v>548</v>
      </c>
      <c r="C1482" s="19" t="n">
        <v>0.145605695214458</v>
      </c>
      <c r="D1482" s="19" t="n">
        <v>0.182389096738872</v>
      </c>
      <c r="E1482" s="19" t="n">
        <v>0.103596255938916</v>
      </c>
      <c r="F1482" s="19"/>
      <c r="G1482" s="19" t="n">
        <v>0.217751141406976</v>
      </c>
      <c r="H1482" s="19" t="n">
        <v>0.168152463292762</v>
      </c>
      <c r="I1482" s="19" t="n">
        <v>0.190426705869559</v>
      </c>
      <c r="J1482" s="19" t="n">
        <v>0.114821039308415</v>
      </c>
      <c r="K1482" s="19" t="n">
        <v>0.0439431311298063</v>
      </c>
      <c r="L1482" s="19" t="n">
        <v>0</v>
      </c>
      <c r="M1482" s="19"/>
      <c r="N1482" s="19" t="n">
        <v>0.232644251185297</v>
      </c>
      <c r="O1482" s="19" t="n">
        <v>0.153728274413498</v>
      </c>
      <c r="P1482" s="19" t="n">
        <v>0.152820686623435</v>
      </c>
      <c r="Q1482" s="19" t="n">
        <v>0.0606266162160004</v>
      </c>
      <c r="R1482" s="19" t="n">
        <v>0.179070888811835</v>
      </c>
      <c r="S1482" s="19"/>
      <c r="T1482" s="19" t="n">
        <v>0.0399898696889717</v>
      </c>
      <c r="U1482" s="19" t="n">
        <v>0.135731923865954</v>
      </c>
      <c r="V1482" s="19" t="n">
        <v>0.15983449409381</v>
      </c>
      <c r="W1482" s="19" t="n">
        <v>0.184429037215035</v>
      </c>
      <c r="X1482" s="19"/>
      <c r="Y1482" s="19" t="n">
        <v>0.151899844614285</v>
      </c>
      <c r="Z1482" s="19" t="n">
        <v>0.104940047265847</v>
      </c>
      <c r="AA1482" s="19" t="s">
        <v>89</v>
      </c>
      <c r="AB1482" s="19" t="s">
        <v>89</v>
      </c>
      <c r="AC1482" s="19" t="s">
        <v>89</v>
      </c>
      <c r="AD1482" s="19" t="s">
        <v>89</v>
      </c>
      <c r="AE1482" s="19"/>
      <c r="AF1482" s="19" t="n">
        <v>0.140429969460371</v>
      </c>
      <c r="AG1482" s="19"/>
      <c r="AH1482" s="19" t="n">
        <v>0.14542999508851</v>
      </c>
      <c r="AI1482" s="19"/>
      <c r="AJ1482" s="19" t="n">
        <v>0.0815211230460247</v>
      </c>
      <c r="AK1482" s="19" t="n">
        <v>0.168107585572162</v>
      </c>
      <c r="AL1482" s="19" t="n">
        <v>0.163766687840531</v>
      </c>
    </row>
    <row r="1483">
      <c r="B1483" t="s">
        <v>551</v>
      </c>
      <c r="C1483" s="19" t="n">
        <v>0.139846858863407</v>
      </c>
      <c r="D1483" s="19" t="n">
        <v>0.1608651850597</v>
      </c>
      <c r="E1483" s="19" t="n">
        <v>0.116074357955312</v>
      </c>
      <c r="F1483" s="19"/>
      <c r="G1483" s="19" t="n">
        <v>0.302811872078978</v>
      </c>
      <c r="H1483" s="19" t="n">
        <v>0.13203487840617</v>
      </c>
      <c r="I1483" s="19" t="n">
        <v>0.161500626857646</v>
      </c>
      <c r="J1483" s="19" t="n">
        <v>0.146618479862919</v>
      </c>
      <c r="K1483" s="19" t="n">
        <v>0.00579877640244761</v>
      </c>
      <c r="L1483" s="19" t="n">
        <v>0.161102615903733</v>
      </c>
      <c r="M1483" s="19"/>
      <c r="N1483" s="19" t="n">
        <v>0.239546398694672</v>
      </c>
      <c r="O1483" s="19" t="n">
        <v>0.159282454923318</v>
      </c>
      <c r="P1483" s="19" t="n">
        <v>0.123051807621814</v>
      </c>
      <c r="Q1483" s="19" t="n">
        <v>0.0887897026393507</v>
      </c>
      <c r="R1483" s="19" t="n">
        <v>0.149908233524703</v>
      </c>
      <c r="S1483" s="19"/>
      <c r="T1483" s="19" t="n">
        <v>0.0690596260011884</v>
      </c>
      <c r="U1483" s="19" t="n">
        <v>0.0887243716377886</v>
      </c>
      <c r="V1483" s="19" t="n">
        <v>0.0801544520589894</v>
      </c>
      <c r="W1483" s="19" t="n">
        <v>0.233461728733113</v>
      </c>
      <c r="X1483" s="19"/>
      <c r="Y1483" s="19" t="n">
        <v>0.153654968685955</v>
      </c>
      <c r="Z1483" s="19" t="n">
        <v>0.0506345289344523</v>
      </c>
      <c r="AA1483" s="19" t="s">
        <v>89</v>
      </c>
      <c r="AB1483" s="19" t="s">
        <v>89</v>
      </c>
      <c r="AC1483" s="19" t="s">
        <v>89</v>
      </c>
      <c r="AD1483" s="19" t="s">
        <v>89</v>
      </c>
      <c r="AE1483" s="19"/>
      <c r="AF1483" s="19" t="n">
        <v>0.148725846323135</v>
      </c>
      <c r="AG1483" s="19"/>
      <c r="AH1483" s="19" t="n">
        <v>0.140209357604042</v>
      </c>
      <c r="AI1483" s="19"/>
      <c r="AJ1483" s="19" t="n">
        <v>0.0348585794281442</v>
      </c>
      <c r="AK1483" s="19" t="n">
        <v>0.195767930864328</v>
      </c>
      <c r="AL1483" s="19" t="n">
        <v>0.0471471241053218</v>
      </c>
    </row>
    <row r="1484">
      <c r="B1484" t="s">
        <v>547</v>
      </c>
      <c r="C1484" s="19" t="n">
        <v>0.139808389524356</v>
      </c>
      <c r="D1484" s="19" t="n">
        <v>0.162025162438624</v>
      </c>
      <c r="E1484" s="19" t="n">
        <v>0.114647582389951</v>
      </c>
      <c r="F1484" s="19"/>
      <c r="G1484" s="19" t="n">
        <v>0.16508336936642</v>
      </c>
      <c r="H1484" s="19" t="n">
        <v>0.189679358316529</v>
      </c>
      <c r="I1484" s="19" t="n">
        <v>0.133032087611636</v>
      </c>
      <c r="J1484" s="19" t="n">
        <v>0.131590302106564</v>
      </c>
      <c r="K1484" s="19" t="n">
        <v>0.0491155889768815</v>
      </c>
      <c r="L1484" s="19" t="n">
        <v>0.205770538202424</v>
      </c>
      <c r="M1484" s="19"/>
      <c r="N1484" s="19" t="n">
        <v>0</v>
      </c>
      <c r="O1484" s="19" t="n">
        <v>0.114132298557472</v>
      </c>
      <c r="P1484" s="19" t="n">
        <v>0.13748374265496</v>
      </c>
      <c r="Q1484" s="19" t="n">
        <v>0.125975967518132</v>
      </c>
      <c r="R1484" s="19" t="n">
        <v>0.222884227796188</v>
      </c>
      <c r="S1484" s="19"/>
      <c r="T1484" s="19" t="n">
        <v>0</v>
      </c>
      <c r="U1484" s="19" t="n">
        <v>0.101202294250252</v>
      </c>
      <c r="V1484" s="19" t="n">
        <v>0.177466763896133</v>
      </c>
      <c r="W1484" s="19" t="n">
        <v>0.188428407721238</v>
      </c>
      <c r="X1484" s="19"/>
      <c r="Y1484" s="19" t="n">
        <v>0.152276063221282</v>
      </c>
      <c r="Z1484" s="19" t="n">
        <v>0.0592564361005518</v>
      </c>
      <c r="AA1484" s="19" t="s">
        <v>89</v>
      </c>
      <c r="AB1484" s="19" t="s">
        <v>89</v>
      </c>
      <c r="AC1484" s="19" t="s">
        <v>89</v>
      </c>
      <c r="AD1484" s="19" t="s">
        <v>89</v>
      </c>
      <c r="AE1484" s="19"/>
      <c r="AF1484" s="19" t="n">
        <v>0.134105762913644</v>
      </c>
      <c r="AG1484" s="19"/>
      <c r="AH1484" s="19" t="n">
        <v>0.13938325878507</v>
      </c>
      <c r="AI1484" s="19"/>
      <c r="AJ1484" s="19" t="n">
        <v>0.121835808063631</v>
      </c>
      <c r="AK1484" s="19" t="n">
        <v>0.15824925749934</v>
      </c>
      <c r="AL1484" s="19" t="n">
        <v>0.0669569735355218</v>
      </c>
    </row>
    <row r="1485">
      <c r="B1485" t="s">
        <v>549</v>
      </c>
      <c r="C1485" s="19" t="n">
        <v>0.10730281630924</v>
      </c>
      <c r="D1485" s="19" t="n">
        <v>0.133964695679468</v>
      </c>
      <c r="E1485" s="19" t="n">
        <v>0.0727641445449924</v>
      </c>
      <c r="F1485" s="19"/>
      <c r="G1485" s="19" t="n">
        <v>0.10596190911972</v>
      </c>
      <c r="H1485" s="19" t="n">
        <v>0.130162659338318</v>
      </c>
      <c r="I1485" s="19" t="n">
        <v>0.111914709203851</v>
      </c>
      <c r="J1485" s="19" t="n">
        <v>0.129217618401331</v>
      </c>
      <c r="K1485" s="19" t="n">
        <v>0.0189296386389526</v>
      </c>
      <c r="L1485" s="19" t="n">
        <v>0.100547025436223</v>
      </c>
      <c r="M1485" s="19"/>
      <c r="N1485" s="19" t="n">
        <v>0.0967506036293365</v>
      </c>
      <c r="O1485" s="19" t="n">
        <v>0.100565067529191</v>
      </c>
      <c r="P1485" s="19" t="n">
        <v>0.0898163890584784</v>
      </c>
      <c r="Q1485" s="19" t="n">
        <v>0.0753671486144257</v>
      </c>
      <c r="R1485" s="19" t="n">
        <v>0.161709136613042</v>
      </c>
      <c r="S1485" s="19"/>
      <c r="T1485" s="19" t="n">
        <v>0.0834008964562414</v>
      </c>
      <c r="U1485" s="19" t="n">
        <v>0.0944281229685458</v>
      </c>
      <c r="V1485" s="19" t="n">
        <v>0.0810402964418644</v>
      </c>
      <c r="W1485" s="19" t="n">
        <v>0.13890130283025</v>
      </c>
      <c r="X1485" s="19"/>
      <c r="Y1485" s="19" t="n">
        <v>0.109989068803494</v>
      </c>
      <c r="Z1485" s="19" t="n">
        <v>0.0899473022765671</v>
      </c>
      <c r="AA1485" s="19" t="s">
        <v>89</v>
      </c>
      <c r="AB1485" s="19" t="s">
        <v>89</v>
      </c>
      <c r="AC1485" s="19" t="s">
        <v>89</v>
      </c>
      <c r="AD1485" s="19" t="s">
        <v>89</v>
      </c>
      <c r="AE1485" s="19"/>
      <c r="AF1485" s="19" t="n">
        <v>0.0862932496031557</v>
      </c>
      <c r="AG1485" s="19"/>
      <c r="AH1485" s="19" t="n">
        <v>0.107692428805991</v>
      </c>
      <c r="AI1485" s="19"/>
      <c r="AJ1485" s="19" t="n">
        <v>0.0692712649194684</v>
      </c>
      <c r="AK1485" s="19" t="n">
        <v>0.127226803317995</v>
      </c>
      <c r="AL1485" s="19" t="n">
        <v>0.0758636450162297</v>
      </c>
    </row>
    <row r="1486">
      <c r="B1486" t="s">
        <v>77</v>
      </c>
      <c r="C1486" s="19" t="n">
        <v>0.132870254868732</v>
      </c>
      <c r="D1486" s="19" t="n">
        <v>0.127676994532774</v>
      </c>
      <c r="E1486" s="19" t="n">
        <v>0.139429792131315</v>
      </c>
      <c r="F1486" s="19"/>
      <c r="G1486" s="19" t="n">
        <v>0.0884364207285285</v>
      </c>
      <c r="H1486" s="19" t="n">
        <v>0.104650872754655</v>
      </c>
      <c r="I1486" s="19" t="n">
        <v>0.0840452654561796</v>
      </c>
      <c r="J1486" s="19" t="n">
        <v>0.106017547690802</v>
      </c>
      <c r="K1486" s="19" t="n">
        <v>0.330671695157553</v>
      </c>
      <c r="L1486" s="19" t="n">
        <v>0.326809282255196</v>
      </c>
      <c r="M1486" s="19"/>
      <c r="N1486" s="19" t="n">
        <v>0.0901339046121896</v>
      </c>
      <c r="O1486" s="19" t="n">
        <v>0.143121739589738</v>
      </c>
      <c r="P1486" s="19" t="n">
        <v>0.153867745828165</v>
      </c>
      <c r="Q1486" s="19" t="n">
        <v>0.187305696862316</v>
      </c>
      <c r="R1486" s="19" t="n">
        <v>0.0676471936229429</v>
      </c>
      <c r="S1486" s="19"/>
      <c r="T1486" s="19" t="n">
        <v>0.264540290402506</v>
      </c>
      <c r="U1486" s="19" t="n">
        <v>0.13621766887711</v>
      </c>
      <c r="V1486" s="19" t="n">
        <v>0.159121684176998</v>
      </c>
      <c r="W1486" s="19" t="n">
        <v>0.0531022554499257</v>
      </c>
      <c r="X1486" s="19"/>
      <c r="Y1486" s="19" t="n">
        <v>0.122873340268944</v>
      </c>
      <c r="Z1486" s="19" t="n">
        <v>0.197458967951784</v>
      </c>
      <c r="AA1486" s="19" t="s">
        <v>89</v>
      </c>
      <c r="AB1486" s="19" t="s">
        <v>89</v>
      </c>
      <c r="AC1486" s="19" t="s">
        <v>89</v>
      </c>
      <c r="AD1486" s="19" t="s">
        <v>89</v>
      </c>
      <c r="AE1486" s="19"/>
      <c r="AF1486" s="19" t="n">
        <v>0.149118961985791</v>
      </c>
      <c r="AG1486" s="19"/>
      <c r="AH1486" s="19" t="n">
        <v>0.136243891354803</v>
      </c>
      <c r="AI1486" s="19"/>
      <c r="AJ1486" s="19" t="n">
        <v>0.195799600644184</v>
      </c>
      <c r="AK1486" s="19" t="n">
        <v>0.102238910350229</v>
      </c>
      <c r="AL1486" s="19" t="n">
        <v>0.169880350434853</v>
      </c>
    </row>
    <row r="1487">
      <c r="C1487" s="19"/>
      <c r="D1487" s="19"/>
      <c r="E1487" s="19"/>
      <c r="F1487" s="19"/>
      <c r="G1487" s="19"/>
      <c r="H1487" s="19"/>
      <c r="I1487" s="19"/>
      <c r="J1487" s="19"/>
      <c r="K1487" s="19"/>
      <c r="L1487" s="19"/>
      <c r="M1487" s="19"/>
      <c r="N1487" s="19"/>
      <c r="O1487" s="19"/>
      <c r="P1487" s="19"/>
      <c r="Q1487" s="19"/>
      <c r="R1487" s="19"/>
      <c r="S1487" s="19"/>
      <c r="T1487" s="19"/>
      <c r="U1487" s="19"/>
      <c r="V1487" s="19"/>
      <c r="W1487" s="19"/>
      <c r="X1487" s="19"/>
      <c r="Y1487" s="19"/>
      <c r="Z1487" s="19"/>
      <c r="AA1487" s="19"/>
      <c r="AB1487" s="19"/>
      <c r="AC1487" s="19"/>
      <c r="AD1487" s="19"/>
      <c r="AE1487" s="19"/>
      <c r="AF1487" s="19"/>
      <c r="AG1487" s="19"/>
      <c r="AH1487" s="19"/>
      <c r="AI1487" s="19"/>
      <c r="AJ1487" s="19"/>
      <c r="AK1487" s="19"/>
      <c r="AL1487" s="19"/>
    </row>
    <row r="1488">
      <c r="B1488" s="7" t="s">
        <v>568</v>
      </c>
      <c r="C1488" s="19"/>
      <c r="D1488" s="19"/>
      <c r="E1488" s="19"/>
      <c r="F1488" s="19"/>
      <c r="G1488" s="19"/>
      <c r="H1488" s="19"/>
      <c r="I1488" s="19"/>
      <c r="J1488" s="19"/>
      <c r="K1488" s="19"/>
      <c r="L1488" s="19"/>
      <c r="M1488" s="19"/>
      <c r="N1488" s="19"/>
      <c r="O1488" s="19"/>
      <c r="P1488" s="19"/>
      <c r="Q1488" s="19"/>
      <c r="R1488" s="19"/>
      <c r="S1488" s="19"/>
      <c r="T1488" s="19"/>
      <c r="U1488" s="19"/>
      <c r="V1488" s="19"/>
      <c r="W1488" s="19"/>
      <c r="X1488" s="19"/>
      <c r="Y1488" s="19"/>
      <c r="Z1488" s="19"/>
      <c r="AA1488" s="19"/>
      <c r="AB1488" s="19"/>
      <c r="AC1488" s="19"/>
      <c r="AD1488" s="19"/>
      <c r="AE1488" s="19"/>
      <c r="AF1488" s="19"/>
      <c r="AG1488" s="19"/>
      <c r="AH1488" s="19"/>
      <c r="AI1488" s="19"/>
      <c r="AJ1488" s="19"/>
      <c r="AK1488" s="19"/>
      <c r="AL1488" s="19"/>
    </row>
    <row r="1489">
      <c r="B1489" s="26" t="s">
        <v>569</v>
      </c>
      <c r="C1489" s="19"/>
      <c r="D1489" s="19"/>
      <c r="E1489" s="19"/>
      <c r="F1489" s="19"/>
      <c r="G1489" s="19"/>
      <c r="H1489" s="19"/>
      <c r="I1489" s="19"/>
      <c r="J1489" s="19"/>
      <c r="K1489" s="19"/>
      <c r="L1489" s="19"/>
      <c r="M1489" s="19"/>
      <c r="N1489" s="19"/>
      <c r="O1489" s="19"/>
      <c r="P1489" s="19"/>
      <c r="Q1489" s="19"/>
      <c r="R1489" s="19"/>
      <c r="S1489" s="19"/>
      <c r="T1489" s="19"/>
      <c r="U1489" s="19"/>
      <c r="V1489" s="19"/>
      <c r="W1489" s="19"/>
      <c r="X1489" s="19"/>
      <c r="Y1489" s="19"/>
      <c r="Z1489" s="19"/>
      <c r="AA1489" s="19"/>
      <c r="AB1489" s="19"/>
      <c r="AC1489" s="19"/>
      <c r="AD1489" s="19"/>
      <c r="AE1489" s="19"/>
      <c r="AF1489" s="19"/>
      <c r="AG1489" s="19"/>
      <c r="AH1489" s="19"/>
      <c r="AI1489" s="19"/>
      <c r="AJ1489" s="19"/>
      <c r="AK1489" s="19"/>
      <c r="AL1489" s="19"/>
    </row>
    <row r="1490">
      <c r="B1490" t="s">
        <v>463</v>
      </c>
      <c r="C1490" s="19" t="n">
        <v>0.666405211734606</v>
      </c>
      <c r="D1490" s="19" t="n">
        <v>0.605909050568595</v>
      </c>
      <c r="E1490" s="19" t="n">
        <v>0.745871377790969</v>
      </c>
      <c r="F1490" s="19"/>
      <c r="G1490" s="19" t="n">
        <v>0.525821788226189</v>
      </c>
      <c r="H1490" s="19" t="n">
        <v>0.623477503275432</v>
      </c>
      <c r="I1490" s="19" t="n">
        <v>0.65948924576257</v>
      </c>
      <c r="J1490" s="19" t="n">
        <v>0.746220195331859</v>
      </c>
      <c r="K1490" s="19" t="n">
        <v>0.79993089074021</v>
      </c>
      <c r="L1490" s="19" t="n">
        <v>0.703364929805958</v>
      </c>
      <c r="M1490" s="19"/>
      <c r="N1490" s="19" t="n">
        <v>0.409548661422092</v>
      </c>
      <c r="O1490" s="19" t="n">
        <v>0.639026159864559</v>
      </c>
      <c r="P1490" s="19" t="n">
        <v>0.600688895315193</v>
      </c>
      <c r="Q1490" s="19" t="n">
        <v>0.78627761888567</v>
      </c>
      <c r="R1490" s="19" t="n">
        <v>0.706605599694691</v>
      </c>
      <c r="S1490" s="19"/>
      <c r="T1490" s="19" t="n">
        <v>0.524397870576267</v>
      </c>
      <c r="U1490" s="19" t="n">
        <v>0.764396736343811</v>
      </c>
      <c r="V1490" s="19" t="n">
        <v>0.784238217956777</v>
      </c>
      <c r="W1490" s="19" t="n">
        <v>0.572364217833045</v>
      </c>
      <c r="X1490" s="19"/>
      <c r="Y1490" s="19" t="n">
        <v>0.641183457698551</v>
      </c>
      <c r="Z1490" s="19" t="n">
        <v>0.866073713789838</v>
      </c>
      <c r="AA1490" s="19" t="s">
        <v>89</v>
      </c>
      <c r="AB1490" s="19" t="s">
        <v>89</v>
      </c>
      <c r="AC1490" s="19" t="s">
        <v>89</v>
      </c>
      <c r="AD1490" s="19" t="s">
        <v>89</v>
      </c>
      <c r="AE1490" s="19"/>
      <c r="AF1490" s="19" t="n">
        <v>0.683098148075943</v>
      </c>
      <c r="AG1490" s="19"/>
      <c r="AH1490" s="19" t="n">
        <v>0.670712534361258</v>
      </c>
      <c r="AI1490" s="19"/>
      <c r="AJ1490" s="19" t="n">
        <v>0.773437383693726</v>
      </c>
      <c r="AK1490" s="19" t="n">
        <v>0.641350215907082</v>
      </c>
      <c r="AL1490" s="19" t="n">
        <v>0.680586562508256</v>
      </c>
    </row>
    <row r="1491">
      <c r="B1491" t="s">
        <v>562</v>
      </c>
      <c r="C1491" s="19" t="n">
        <v>0.512680412261369</v>
      </c>
      <c r="D1491" s="19" t="n">
        <v>0.530272603664242</v>
      </c>
      <c r="E1491" s="19" t="n">
        <v>0.489571772368007</v>
      </c>
      <c r="F1491" s="19"/>
      <c r="G1491" s="19" t="n">
        <v>0.696673786874846</v>
      </c>
      <c r="H1491" s="19" t="n">
        <v>0.713395949926945</v>
      </c>
      <c r="I1491" s="19" t="n">
        <v>0.424585326303325</v>
      </c>
      <c r="J1491" s="19" t="n">
        <v>0.324551292090576</v>
      </c>
      <c r="K1491" s="19" t="n">
        <v>0.414245391652705</v>
      </c>
      <c r="L1491" s="19" t="n">
        <v>0.296635070194042</v>
      </c>
      <c r="M1491" s="19"/>
      <c r="N1491" s="19" t="n">
        <v>0.443475204470848</v>
      </c>
      <c r="O1491" s="19" t="n">
        <v>0.364363516980488</v>
      </c>
      <c r="P1491" s="19" t="n">
        <v>0.499757881156014</v>
      </c>
      <c r="Q1491" s="19" t="n">
        <v>0.571031713074334</v>
      </c>
      <c r="R1491" s="19" t="n">
        <v>0.624703671247665</v>
      </c>
      <c r="S1491" s="19"/>
      <c r="T1491" s="19" t="n">
        <v>0.548599215957592</v>
      </c>
      <c r="U1491" s="19" t="n">
        <v>0.541108144999755</v>
      </c>
      <c r="V1491" s="19" t="n">
        <v>0.628028717188855</v>
      </c>
      <c r="W1491" s="19" t="n">
        <v>0.463159371037934</v>
      </c>
      <c r="X1491" s="19"/>
      <c r="Y1491" s="19" t="n">
        <v>0.512776581865142</v>
      </c>
      <c r="Z1491" s="19" t="n">
        <v>0.511919083739122</v>
      </c>
      <c r="AA1491" s="19" t="s">
        <v>89</v>
      </c>
      <c r="AB1491" s="19" t="s">
        <v>89</v>
      </c>
      <c r="AC1491" s="19" t="s">
        <v>89</v>
      </c>
      <c r="AD1491" s="19" t="s">
        <v>89</v>
      </c>
      <c r="AE1491" s="19"/>
      <c r="AF1491" s="19" t="n">
        <v>0.510616395985253</v>
      </c>
      <c r="AG1491" s="19"/>
      <c r="AH1491" s="19" t="n">
        <v>0.511669773344004</v>
      </c>
      <c r="AI1491" s="19"/>
      <c r="AJ1491" s="19" t="n">
        <v>0.623523891487761</v>
      </c>
      <c r="AK1491" s="19" t="n">
        <v>0.488393404428498</v>
      </c>
      <c r="AL1491" s="19" t="n">
        <v>0.514354515758421</v>
      </c>
    </row>
    <row r="1492">
      <c r="B1492" t="s">
        <v>470</v>
      </c>
      <c r="C1492" s="19" t="n">
        <v>0.385446865758876</v>
      </c>
      <c r="D1492" s="19" t="n">
        <v>0.386543218307231</v>
      </c>
      <c r="E1492" s="19" t="n">
        <v>0.384006725889096</v>
      </c>
      <c r="F1492" s="19"/>
      <c r="G1492" s="19" t="n">
        <v>0.234174609207975</v>
      </c>
      <c r="H1492" s="19" t="n">
        <v>0.379526254606291</v>
      </c>
      <c r="I1492" s="19" t="n">
        <v>0.346902478223387</v>
      </c>
      <c r="J1492" s="19" t="n">
        <v>0.461475140428803</v>
      </c>
      <c r="K1492" s="19" t="n">
        <v>0.492144191218337</v>
      </c>
      <c r="L1492" s="19" t="n">
        <v>0.528877674964002</v>
      </c>
      <c r="M1492" s="19"/>
      <c r="N1492" s="19" t="n">
        <v>0.332469397815828</v>
      </c>
      <c r="O1492" s="19" t="n">
        <v>0.342407164863649</v>
      </c>
      <c r="P1492" s="19" t="n">
        <v>0.292359969535404</v>
      </c>
      <c r="Q1492" s="19" t="n">
        <v>0.454848259874001</v>
      </c>
      <c r="R1492" s="19" t="n">
        <v>0.446950667045672</v>
      </c>
      <c r="S1492" s="19"/>
      <c r="T1492" s="19" t="n">
        <v>0.502611187248184</v>
      </c>
      <c r="U1492" s="19" t="n">
        <v>0.325224611344665</v>
      </c>
      <c r="V1492" s="19" t="n">
        <v>0.485377639177371</v>
      </c>
      <c r="W1492" s="19" t="n">
        <v>0.381458243434863</v>
      </c>
      <c r="X1492" s="19"/>
      <c r="Y1492" s="19" t="n">
        <v>0.385366935863758</v>
      </c>
      <c r="Z1492" s="19" t="n">
        <v>0.386079632314486</v>
      </c>
      <c r="AA1492" s="19" t="s">
        <v>89</v>
      </c>
      <c r="AB1492" s="19" t="s">
        <v>89</v>
      </c>
      <c r="AC1492" s="19" t="s">
        <v>89</v>
      </c>
      <c r="AD1492" s="19" t="s">
        <v>89</v>
      </c>
      <c r="AE1492" s="19"/>
      <c r="AF1492" s="19" t="n">
        <v>0.401632325682337</v>
      </c>
      <c r="AG1492" s="19"/>
      <c r="AH1492" s="19" t="n">
        <v>0.387990691242519</v>
      </c>
      <c r="AI1492" s="19"/>
      <c r="AJ1492" s="19" t="n">
        <v>0.385605924570455</v>
      </c>
      <c r="AK1492" s="19" t="n">
        <v>0.38996363378686</v>
      </c>
      <c r="AL1492" s="19" t="n">
        <v>0.349774194193447</v>
      </c>
    </row>
    <row r="1493">
      <c r="B1493" t="s">
        <v>563</v>
      </c>
      <c r="C1493" s="19" t="n">
        <v>0.26618639986898</v>
      </c>
      <c r="D1493" s="19" t="n">
        <v>0.289211669376146</v>
      </c>
      <c r="E1493" s="19" t="n">
        <v>0.23594101148594</v>
      </c>
      <c r="F1493" s="19"/>
      <c r="G1493" s="19" t="n">
        <v>0.372622332674481</v>
      </c>
      <c r="H1493" s="19" t="n">
        <v>0.334022803128793</v>
      </c>
      <c r="I1493" s="19" t="n">
        <v>0.257826341779331</v>
      </c>
      <c r="J1493" s="19" t="n">
        <v>0.223319704350332</v>
      </c>
      <c r="K1493" s="19" t="n">
        <v>0.0373454985175797</v>
      </c>
      <c r="L1493" s="19" t="n">
        <v>0</v>
      </c>
      <c r="M1493" s="19"/>
      <c r="N1493" s="19" t="n">
        <v>0.248468723740621</v>
      </c>
      <c r="O1493" s="19" t="n">
        <v>0.23334966793365</v>
      </c>
      <c r="P1493" s="19" t="n">
        <v>0.280872370514611</v>
      </c>
      <c r="Q1493" s="19" t="n">
        <v>0.167077571906127</v>
      </c>
      <c r="R1493" s="19" t="n">
        <v>0.361092105858626</v>
      </c>
      <c r="S1493" s="19"/>
      <c r="T1493" s="19" t="n">
        <v>0.0557061104301493</v>
      </c>
      <c r="U1493" s="19" t="n">
        <v>0.305807815256916</v>
      </c>
      <c r="V1493" s="19" t="n">
        <v>0.267337229192305</v>
      </c>
      <c r="W1493" s="19" t="n">
        <v>0.286758334527888</v>
      </c>
      <c r="X1493" s="19"/>
      <c r="Y1493" s="19" t="n">
        <v>0.265895084523601</v>
      </c>
      <c r="Z1493" s="19" t="n">
        <v>0.268492603416697</v>
      </c>
      <c r="AA1493" s="19" t="s">
        <v>89</v>
      </c>
      <c r="AB1493" s="19" t="s">
        <v>89</v>
      </c>
      <c r="AC1493" s="19" t="s">
        <v>89</v>
      </c>
      <c r="AD1493" s="19" t="s">
        <v>89</v>
      </c>
      <c r="AE1493" s="19"/>
      <c r="AF1493" s="19" t="n">
        <v>0.281287370563276</v>
      </c>
      <c r="AG1493" s="19"/>
      <c r="AH1493" s="19" t="n">
        <v>0.26475192347613</v>
      </c>
      <c r="AI1493" s="19"/>
      <c r="AJ1493" s="19" t="n">
        <v>0.204469496268909</v>
      </c>
      <c r="AK1493" s="19" t="n">
        <v>0.292014988310484</v>
      </c>
      <c r="AL1493" s="19" t="n">
        <v>0.168803240305196</v>
      </c>
    </row>
    <row r="1494">
      <c r="B1494" t="s">
        <v>564</v>
      </c>
      <c r="C1494" s="19" t="n">
        <v>0.203179058880396</v>
      </c>
      <c r="D1494" s="19" t="n">
        <v>0.212207602246022</v>
      </c>
      <c r="E1494" s="19" t="n">
        <v>0.191319401796187</v>
      </c>
      <c r="F1494" s="19"/>
      <c r="G1494" s="19" t="n">
        <v>0.176864248514028</v>
      </c>
      <c r="H1494" s="19" t="n">
        <v>0.214345085234363</v>
      </c>
      <c r="I1494" s="19" t="n">
        <v>0.246810882599654</v>
      </c>
      <c r="J1494" s="19" t="n">
        <v>0.177610574136862</v>
      </c>
      <c r="K1494" s="19" t="n">
        <v>0.0394292122485935</v>
      </c>
      <c r="L1494" s="19" t="n">
        <v>0.528877674964002</v>
      </c>
      <c r="M1494" s="19"/>
      <c r="N1494" s="19" t="n">
        <v>0.220914816444661</v>
      </c>
      <c r="O1494" s="19" t="n">
        <v>0.301628177382259</v>
      </c>
      <c r="P1494" s="19" t="n">
        <v>0.177597621530534</v>
      </c>
      <c r="Q1494" s="19" t="n">
        <v>0.0841781355384805</v>
      </c>
      <c r="R1494" s="19" t="n">
        <v>0.216264669716623</v>
      </c>
      <c r="S1494" s="19"/>
      <c r="T1494" s="19" t="n">
        <v>0</v>
      </c>
      <c r="U1494" s="19" t="n">
        <v>0.122693904462848</v>
      </c>
      <c r="V1494" s="19" t="n">
        <v>0.128843256397319</v>
      </c>
      <c r="W1494" s="19" t="n">
        <v>0.29705969624433</v>
      </c>
      <c r="X1494" s="19"/>
      <c r="Y1494" s="19" t="n">
        <v>0.221638565144685</v>
      </c>
      <c r="Z1494" s="19" t="n">
        <v>0.0570440216739923</v>
      </c>
      <c r="AA1494" s="19" t="s">
        <v>89</v>
      </c>
      <c r="AB1494" s="19" t="s">
        <v>89</v>
      </c>
      <c r="AC1494" s="19" t="s">
        <v>89</v>
      </c>
      <c r="AD1494" s="19" t="s">
        <v>89</v>
      </c>
      <c r="AE1494" s="19"/>
      <c r="AF1494" s="19" t="n">
        <v>0.20301498657097</v>
      </c>
      <c r="AG1494" s="19"/>
      <c r="AH1494" s="19" t="n">
        <v>0.204496873758964</v>
      </c>
      <c r="AI1494" s="19"/>
      <c r="AJ1494" s="19" t="n">
        <v>0.145089394928147</v>
      </c>
      <c r="AK1494" s="19" t="n">
        <v>0.230581539521911</v>
      </c>
      <c r="AL1494" s="19" t="n">
        <v>0.0872853983499849</v>
      </c>
    </row>
    <row r="1495">
      <c r="B1495" t="s">
        <v>565</v>
      </c>
      <c r="C1495" s="19" t="n">
        <v>0.173322596692902</v>
      </c>
      <c r="D1495" s="19" t="n">
        <v>0.21617332010634</v>
      </c>
      <c r="E1495" s="19" t="n">
        <v>0.117035013534307</v>
      </c>
      <c r="F1495" s="19"/>
      <c r="G1495" s="19" t="n">
        <v>0.305242805109079</v>
      </c>
      <c r="H1495" s="19" t="n">
        <v>0.137152421906314</v>
      </c>
      <c r="I1495" s="19" t="n">
        <v>0.202275687463356</v>
      </c>
      <c r="J1495" s="19" t="n">
        <v>0.13905079253272</v>
      </c>
      <c r="K1495" s="19" t="n">
        <v>0.183702486845502</v>
      </c>
      <c r="L1495" s="19" t="n">
        <v>0</v>
      </c>
      <c r="M1495" s="19"/>
      <c r="N1495" s="19" t="n">
        <v>0.0906745538288716</v>
      </c>
      <c r="O1495" s="19" t="n">
        <v>0.141944182194431</v>
      </c>
      <c r="P1495" s="19" t="n">
        <v>0.198544735795053</v>
      </c>
      <c r="Q1495" s="19" t="n">
        <v>0.175208607632138</v>
      </c>
      <c r="R1495" s="19" t="n">
        <v>0.201751591196045</v>
      </c>
      <c r="S1495" s="19"/>
      <c r="T1495" s="19" t="n">
        <v>0</v>
      </c>
      <c r="U1495" s="19" t="n">
        <v>0.180358560426095</v>
      </c>
      <c r="V1495" s="19" t="n">
        <v>0.106006122444654</v>
      </c>
      <c r="W1495" s="19" t="n">
        <v>0.217754564625147</v>
      </c>
      <c r="X1495" s="19"/>
      <c r="Y1495" s="19" t="n">
        <v>0.163761361345127</v>
      </c>
      <c r="Z1495" s="19" t="n">
        <v>0.249014300646509</v>
      </c>
      <c r="AA1495" s="19" t="s">
        <v>89</v>
      </c>
      <c r="AB1495" s="19" t="s">
        <v>89</v>
      </c>
      <c r="AC1495" s="19" t="s">
        <v>89</v>
      </c>
      <c r="AD1495" s="19" t="s">
        <v>89</v>
      </c>
      <c r="AE1495" s="19"/>
      <c r="AF1495" s="19" t="n">
        <v>0.156413149614725</v>
      </c>
      <c r="AG1495" s="19"/>
      <c r="AH1495" s="19" t="n">
        <v>0.172201980354981</v>
      </c>
      <c r="AI1495" s="19"/>
      <c r="AJ1495" s="19" t="n">
        <v>0.150123228364375</v>
      </c>
      <c r="AK1495" s="19" t="n">
        <v>0.175660697730337</v>
      </c>
      <c r="AL1495" s="19" t="n">
        <v>0.194488240724746</v>
      </c>
    </row>
    <row r="1496">
      <c r="B1496" t="s">
        <v>566</v>
      </c>
      <c r="C1496" s="19" t="n">
        <v>0.166809270624278</v>
      </c>
      <c r="D1496" s="19" t="n">
        <v>0.225709946791095</v>
      </c>
      <c r="E1496" s="19" t="n">
        <v>0.0894388916962655</v>
      </c>
      <c r="F1496" s="19"/>
      <c r="G1496" s="19" t="n">
        <v>0.2027281790842</v>
      </c>
      <c r="H1496" s="19" t="n">
        <v>0.201814462451434</v>
      </c>
      <c r="I1496" s="19" t="n">
        <v>0.183790409757861</v>
      </c>
      <c r="J1496" s="19" t="n">
        <v>0.142148504907858</v>
      </c>
      <c r="K1496" s="19" t="n">
        <v>0</v>
      </c>
      <c r="L1496" s="19" t="n">
        <v>0</v>
      </c>
      <c r="M1496" s="19"/>
      <c r="N1496" s="19" t="n">
        <v>0.171141929419077</v>
      </c>
      <c r="O1496" s="19" t="n">
        <v>0.165420513787398</v>
      </c>
      <c r="P1496" s="19" t="n">
        <v>0.214079691625017</v>
      </c>
      <c r="Q1496" s="19" t="n">
        <v>0.051756901682955</v>
      </c>
      <c r="R1496" s="19" t="n">
        <v>0.218993176659973</v>
      </c>
      <c r="S1496" s="19"/>
      <c r="T1496" s="19" t="n">
        <v>0</v>
      </c>
      <c r="U1496" s="19" t="n">
        <v>0.0961633917505524</v>
      </c>
      <c r="V1496" s="19" t="n">
        <v>0.150189247740168</v>
      </c>
      <c r="W1496" s="19" t="n">
        <v>0.226294201967045</v>
      </c>
      <c r="X1496" s="19"/>
      <c r="Y1496" s="19" t="n">
        <v>0.178128082106451</v>
      </c>
      <c r="Z1496" s="19" t="n">
        <v>0.0772036813198872</v>
      </c>
      <c r="AA1496" s="19" t="s">
        <v>89</v>
      </c>
      <c r="AB1496" s="19" t="s">
        <v>89</v>
      </c>
      <c r="AC1496" s="19" t="s">
        <v>89</v>
      </c>
      <c r="AD1496" s="19" t="s">
        <v>89</v>
      </c>
      <c r="AE1496" s="19"/>
      <c r="AF1496" s="19" t="n">
        <v>0.143474120227287</v>
      </c>
      <c r="AG1496" s="19"/>
      <c r="AH1496" s="19" t="n">
        <v>0.167587454704689</v>
      </c>
      <c r="AI1496" s="19"/>
      <c r="AJ1496" s="19" t="n">
        <v>0.151338493517218</v>
      </c>
      <c r="AK1496" s="19" t="n">
        <v>0.180408145428136</v>
      </c>
      <c r="AL1496" s="19" t="n">
        <v>0.0865581661265867</v>
      </c>
    </row>
    <row r="1497">
      <c r="B1497" t="s">
        <v>567</v>
      </c>
      <c r="C1497" s="19" t="n">
        <v>0.00495438857277656</v>
      </c>
      <c r="D1497" s="19" t="n">
        <v>0.00250858163777259</v>
      </c>
      <c r="E1497" s="19" t="n">
        <v>0.0081671362296978</v>
      </c>
      <c r="F1497" s="19"/>
      <c r="G1497" s="19" t="n">
        <v>0</v>
      </c>
      <c r="H1497" s="19" t="n">
        <v>0.00588596391667952</v>
      </c>
      <c r="I1497" s="19" t="n">
        <v>0.00615034487673992</v>
      </c>
      <c r="J1497" s="19" t="n">
        <v>0</v>
      </c>
      <c r="K1497" s="19" t="n">
        <v>0.0215347551973051</v>
      </c>
      <c r="L1497" s="19" t="n">
        <v>0</v>
      </c>
      <c r="M1497" s="19"/>
      <c r="N1497" s="19" t="n">
        <v>0</v>
      </c>
      <c r="O1497" s="19" t="n">
        <v>0</v>
      </c>
      <c r="P1497" s="19" t="n">
        <v>0</v>
      </c>
      <c r="Q1497" s="19" t="n">
        <v>0.0238914567979117</v>
      </c>
      <c r="R1497" s="19" t="n">
        <v>0</v>
      </c>
      <c r="S1497" s="19"/>
      <c r="T1497" s="19" t="n">
        <v>0</v>
      </c>
      <c r="U1497" s="19" t="n">
        <v>0.00737555988371331</v>
      </c>
      <c r="V1497" s="19" t="n">
        <v>0.0111132030586596</v>
      </c>
      <c r="W1497" s="19" t="n">
        <v>0.00275552365419401</v>
      </c>
      <c r="X1497" s="19"/>
      <c r="Y1497" s="19" t="n">
        <v>0.00363521096612815</v>
      </c>
      <c r="Z1497" s="19" t="n">
        <v>0.0153976835271149</v>
      </c>
      <c r="AA1497" s="19" t="s">
        <v>89</v>
      </c>
      <c r="AB1497" s="19" t="s">
        <v>89</v>
      </c>
      <c r="AC1497" s="19" t="s">
        <v>89</v>
      </c>
      <c r="AD1497" s="19" t="s">
        <v>89</v>
      </c>
      <c r="AE1497" s="19"/>
      <c r="AF1497" s="19" t="n">
        <v>0.00283273723029919</v>
      </c>
      <c r="AG1497" s="19"/>
      <c r="AH1497" s="19" t="n">
        <v>0.00503542130706195</v>
      </c>
      <c r="AI1497" s="19"/>
      <c r="AJ1497" s="19" t="n">
        <v>0.0199842910151649</v>
      </c>
      <c r="AK1497" s="19" t="n">
        <v>0.00232224386271601</v>
      </c>
      <c r="AL1497" s="19" t="n">
        <v>0</v>
      </c>
    </row>
    <row r="1498">
      <c r="B1498" t="s">
        <v>87</v>
      </c>
      <c r="C1498" s="19" t="n">
        <v>0.00700563355896062</v>
      </c>
      <c r="D1498" s="19" t="n">
        <v>0.00979483814701619</v>
      </c>
      <c r="E1498" s="19" t="n">
        <v>0.00334180777749723</v>
      </c>
      <c r="F1498" s="19"/>
      <c r="G1498" s="19" t="n">
        <v>0</v>
      </c>
      <c r="H1498" s="19" t="n">
        <v>0</v>
      </c>
      <c r="I1498" s="19" t="n">
        <v>0.0198065029169411</v>
      </c>
      <c r="J1498" s="19" t="n">
        <v>0.0060138944668805</v>
      </c>
      <c r="K1498" s="19" t="n">
        <v>0</v>
      </c>
      <c r="L1498" s="19" t="n">
        <v>0</v>
      </c>
      <c r="M1498" s="19"/>
      <c r="N1498" s="19" t="n">
        <v>0</v>
      </c>
      <c r="O1498" s="19" t="n">
        <v>0</v>
      </c>
      <c r="P1498" s="19" t="n">
        <v>0.0292311636104791</v>
      </c>
      <c r="Q1498" s="19" t="n">
        <v>0.00696547429709576</v>
      </c>
      <c r="R1498" s="19" t="n">
        <v>0</v>
      </c>
      <c r="S1498" s="19"/>
      <c r="T1498" s="19" t="n">
        <v>0</v>
      </c>
      <c r="U1498" s="19" t="n">
        <v>0</v>
      </c>
      <c r="V1498" s="19" t="n">
        <v>0.0342734592078687</v>
      </c>
      <c r="W1498" s="19" t="n">
        <v>0</v>
      </c>
      <c r="X1498" s="19"/>
      <c r="Y1498" s="19" t="n">
        <v>0.00626367835887247</v>
      </c>
      <c r="Z1498" s="19" t="n">
        <v>0.0128793362039834</v>
      </c>
      <c r="AA1498" s="19" t="s">
        <v>89</v>
      </c>
      <c r="AB1498" s="19" t="s">
        <v>89</v>
      </c>
      <c r="AC1498" s="19" t="s">
        <v>89</v>
      </c>
      <c r="AD1498" s="19" t="s">
        <v>89</v>
      </c>
      <c r="AE1498" s="19"/>
      <c r="AF1498" s="19" t="n">
        <v>0.0114919485042971</v>
      </c>
      <c r="AG1498" s="19"/>
      <c r="AH1498" s="19" t="n">
        <v>0.0071202159406905</v>
      </c>
      <c r="AI1498" s="19"/>
      <c r="AJ1498" s="19" t="n">
        <v>0.00894372283661847</v>
      </c>
      <c r="AK1498" s="19" t="n">
        <v>0.00747852856425732</v>
      </c>
      <c r="AL1498" s="19" t="n">
        <v>0</v>
      </c>
    </row>
    <row r="1499">
      <c r="C1499" s="19"/>
      <c r="D1499" s="19"/>
      <c r="E1499" s="19"/>
      <c r="F1499" s="19"/>
      <c r="G1499" s="19"/>
      <c r="H1499" s="19"/>
      <c r="I1499" s="19"/>
      <c r="J1499" s="19"/>
      <c r="K1499" s="19"/>
      <c r="L1499" s="19"/>
      <c r="M1499" s="19"/>
      <c r="N1499" s="19"/>
      <c r="O1499" s="19"/>
      <c r="P1499" s="19"/>
      <c r="Q1499" s="19"/>
      <c r="R1499" s="19"/>
      <c r="S1499" s="19"/>
      <c r="T1499" s="19"/>
      <c r="U1499" s="19"/>
      <c r="V1499" s="19"/>
      <c r="W1499" s="19"/>
      <c r="X1499" s="19"/>
      <c r="Y1499" s="19"/>
      <c r="Z1499" s="19"/>
      <c r="AA1499" s="19"/>
      <c r="AB1499" s="19"/>
      <c r="AC1499" s="19"/>
      <c r="AD1499" s="19"/>
      <c r="AE1499" s="19"/>
      <c r="AF1499" s="19"/>
      <c r="AG1499" s="19"/>
      <c r="AH1499" s="19"/>
      <c r="AI1499" s="19"/>
      <c r="AJ1499" s="19"/>
      <c r="AK1499" s="19"/>
      <c r="AL1499" s="19"/>
    </row>
    <row r="1500">
      <c r="C1500" s="19"/>
      <c r="D1500" s="19"/>
      <c r="E1500" s="19"/>
      <c r="F1500" s="19"/>
      <c r="G1500" s="19"/>
      <c r="H1500" s="19"/>
      <c r="I1500" s="19"/>
      <c r="J1500" s="19"/>
      <c r="K1500" s="19"/>
      <c r="L1500" s="19"/>
      <c r="M1500" s="19"/>
      <c r="N1500" s="19"/>
      <c r="O1500" s="19"/>
      <c r="P1500" s="19"/>
      <c r="Q1500" s="19"/>
      <c r="R1500" s="19"/>
      <c r="S1500" s="19"/>
      <c r="T1500" s="19"/>
      <c r="U1500" s="19"/>
      <c r="V1500" s="19"/>
      <c r="W1500" s="19"/>
      <c r="X1500" s="19"/>
      <c r="Y1500" s="19"/>
      <c r="Z1500" s="19"/>
      <c r="AA1500" s="19"/>
      <c r="AB1500" s="19"/>
      <c r="AC1500" s="19"/>
      <c r="AD1500" s="19"/>
      <c r="AE1500" s="19"/>
      <c r="AF1500" s="19"/>
      <c r="AG1500" s="19"/>
      <c r="AH1500" s="19"/>
      <c r="AI1500" s="19"/>
      <c r="AJ1500" s="19"/>
      <c r="AK1500" s="19"/>
      <c r="AL1500" s="19"/>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59</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53</v>
      </c>
      <c r="C9" s="19" t="n">
        <v>0.617876924306828</v>
      </c>
      <c r="D9" s="19" t="n">
        <v>0.658136766274245</v>
      </c>
      <c r="E9" s="19" t="n">
        <v>0.578775531098176</v>
      </c>
      <c r="F9" s="19"/>
      <c r="G9" s="19" t="n">
        <v>0.494875526339516</v>
      </c>
      <c r="H9" s="19" t="n">
        <v>0.573437147668421</v>
      </c>
      <c r="I9" s="19" t="n">
        <v>0.596203061454041</v>
      </c>
      <c r="J9" s="19" t="n">
        <v>0.731842357171683</v>
      </c>
      <c r="K9" s="19" t="n">
        <v>0.733973071416561</v>
      </c>
      <c r="L9" s="19" t="n">
        <v>0.555797815158397</v>
      </c>
      <c r="M9" s="19"/>
      <c r="N9" s="19" t="n">
        <v>0.524095248652161</v>
      </c>
      <c r="O9" s="19" t="n">
        <v>0.633334295144193</v>
      </c>
      <c r="P9" s="19" t="n">
        <v>0.627672891979031</v>
      </c>
      <c r="Q9" s="19" t="n">
        <v>0.643520566594463</v>
      </c>
      <c r="R9" s="19" t="n">
        <v>0.596308557642621</v>
      </c>
      <c r="S9" s="19"/>
      <c r="T9" s="19" t="n">
        <v>0.607374402954664</v>
      </c>
      <c r="U9" s="19" t="n">
        <v>0.605458583272155</v>
      </c>
      <c r="V9" s="19" t="n">
        <v>0.62761459392829</v>
      </c>
      <c r="W9" s="19" t="n">
        <v>0.617258504127092</v>
      </c>
      <c r="X9" s="19"/>
      <c r="Y9" s="19" t="n">
        <v>0.622878111175675</v>
      </c>
      <c r="Z9" s="19" t="n">
        <v>0.657744395459706</v>
      </c>
      <c r="AA9" s="19" t="n">
        <v>0.566797408531407</v>
      </c>
      <c r="AB9" s="19" t="n">
        <v>0.695804534843804</v>
      </c>
      <c r="AC9" s="19" t="n">
        <v>0.524067355186579</v>
      </c>
      <c r="AD9" s="19" t="n">
        <v>0.820668274551686</v>
      </c>
      <c r="AE9" s="19"/>
      <c r="AF9" s="19" t="n">
        <v>1</v>
      </c>
      <c r="AG9" s="19"/>
      <c r="AH9" s="19" t="n">
        <v>0.626855794272774</v>
      </c>
      <c r="AI9" s="19"/>
      <c r="AJ9" s="19" t="n">
        <v>0.601931922909513</v>
      </c>
      <c r="AK9" s="19" t="n">
        <v>0.615934599670885</v>
      </c>
      <c r="AL9" s="19" t="n">
        <v>0.677766754419116</v>
      </c>
    </row>
    <row r="10">
      <c r="B10" s="20" t="s">
        <v>54</v>
      </c>
      <c r="C10" s="19" t="n">
        <v>0.358228490815635</v>
      </c>
      <c r="D10" s="19" t="n">
        <v>0.344887694553912</v>
      </c>
      <c r="E10" s="19" t="n">
        <v>0.370331637525192</v>
      </c>
      <c r="F10" s="19"/>
      <c r="G10" s="19" t="n">
        <v>0.588638323703308</v>
      </c>
      <c r="H10" s="19" t="n">
        <v>0.603206523592366</v>
      </c>
      <c r="I10" s="19" t="n">
        <v>0.463665267048896</v>
      </c>
      <c r="J10" s="19" t="n">
        <v>0.241582712884642</v>
      </c>
      <c r="K10" s="19" t="n">
        <v>0.19239678283345</v>
      </c>
      <c r="L10" s="19" t="n">
        <v>0.222592611817274</v>
      </c>
      <c r="M10" s="19"/>
      <c r="N10" s="19" t="n">
        <v>0.42593515248676</v>
      </c>
      <c r="O10" s="19" t="n">
        <v>0.267667874645018</v>
      </c>
      <c r="P10" s="19" t="n">
        <v>0.298903190458966</v>
      </c>
      <c r="Q10" s="19" t="n">
        <v>0.370962104892921</v>
      </c>
      <c r="R10" s="19" t="n">
        <v>0.559824743890254</v>
      </c>
      <c r="S10" s="19"/>
      <c r="T10" s="19" t="n">
        <v>0.273492891805298</v>
      </c>
      <c r="U10" s="19" t="n">
        <v>0.290202122749017</v>
      </c>
      <c r="V10" s="19" t="n">
        <v>0.377590795914155</v>
      </c>
      <c r="W10" s="19" t="n">
        <v>0.537308490797153</v>
      </c>
      <c r="X10" s="19"/>
      <c r="Y10" s="19" t="n">
        <v>0.478942357313402</v>
      </c>
      <c r="Z10" s="19" t="n">
        <v>0.351438230559821</v>
      </c>
      <c r="AA10" s="19" t="n">
        <v>0.223718161185621</v>
      </c>
      <c r="AB10" s="19" t="n">
        <v>0.240289703382703</v>
      </c>
      <c r="AC10" s="19" t="n">
        <v>0.445870937379736</v>
      </c>
      <c r="AD10" s="19" t="n">
        <v>0.134920456865976</v>
      </c>
      <c r="AE10" s="19"/>
      <c r="AF10" s="19" t="n">
        <v>0.101930406128391</v>
      </c>
      <c r="AG10" s="19"/>
      <c r="AH10" s="19" t="n">
        <v>0.36394421365532</v>
      </c>
      <c r="AI10" s="19"/>
      <c r="AJ10" s="19" t="n">
        <v>0.312472190621193</v>
      </c>
      <c r="AK10" s="19" t="n">
        <v>0.390181220284079</v>
      </c>
      <c r="AL10" s="19" t="n">
        <v>0.317921325763543</v>
      </c>
    </row>
    <row r="11">
      <c r="B11" s="20" t="s">
        <v>55</v>
      </c>
      <c r="C11" s="19" t="n">
        <v>0.078567574788095</v>
      </c>
      <c r="D11" s="19" t="n">
        <v>0.102018252224684</v>
      </c>
      <c r="E11" s="19" t="n">
        <v>0.0552420569189616</v>
      </c>
      <c r="F11" s="19"/>
      <c r="G11" s="19" t="n">
        <v>0.0519942191007158</v>
      </c>
      <c r="H11" s="19" t="n">
        <v>0.0847140171069439</v>
      </c>
      <c r="I11" s="19" t="n">
        <v>0.0242538162320809</v>
      </c>
      <c r="J11" s="19" t="n">
        <v>0.0407090280248337</v>
      </c>
      <c r="K11" s="19" t="n">
        <v>0.0463796460958606</v>
      </c>
      <c r="L11" s="19" t="n">
        <v>0.169444489209904</v>
      </c>
      <c r="M11" s="19"/>
      <c r="N11" s="19" t="n">
        <v>0.0470877254101346</v>
      </c>
      <c r="O11" s="19" t="n">
        <v>0.0853667156020137</v>
      </c>
      <c r="P11" s="19" t="n">
        <v>0.0753546237515448</v>
      </c>
      <c r="Q11" s="19" t="n">
        <v>0.0656474977160463</v>
      </c>
      <c r="R11" s="19" t="n">
        <v>0.101016983280486</v>
      </c>
      <c r="S11" s="19"/>
      <c r="T11" s="19" t="n">
        <v>0.111251480121197</v>
      </c>
      <c r="U11" s="19" t="n">
        <v>0.081413388290032</v>
      </c>
      <c r="V11" s="19" t="n">
        <v>0.0546920790438143</v>
      </c>
      <c r="W11" s="19" t="n">
        <v>0.0886322501581053</v>
      </c>
      <c r="X11" s="19"/>
      <c r="Y11" s="19" t="n">
        <v>0.0587928456032029</v>
      </c>
      <c r="Z11" s="19" t="n">
        <v>0.0321586166902293</v>
      </c>
      <c r="AA11" s="19" t="n">
        <v>0.154664947070482</v>
      </c>
      <c r="AB11" s="19" t="n">
        <v>0.0389160315918552</v>
      </c>
      <c r="AC11" s="19" t="n">
        <v>0</v>
      </c>
      <c r="AD11" s="19" t="n">
        <v>0.0534706401800646</v>
      </c>
      <c r="AE11" s="19"/>
      <c r="AF11" s="19" t="n">
        <v>0.0341232556194152</v>
      </c>
      <c r="AG11" s="19"/>
      <c r="AH11" s="19" t="n">
        <v>0.0736744112488976</v>
      </c>
      <c r="AI11" s="19"/>
      <c r="AJ11" s="19" t="n">
        <v>0.060866132024307</v>
      </c>
      <c r="AK11" s="19" t="n">
        <v>0.0954261859056708</v>
      </c>
      <c r="AL11" s="19" t="n">
        <v>0.0375473527161125</v>
      </c>
    </row>
    <row r="12">
      <c r="B12" s="20" t="s">
        <v>56</v>
      </c>
      <c r="C12" s="19" t="n">
        <v>0.0110444448830332</v>
      </c>
      <c r="D12" s="19" t="n">
        <v>0</v>
      </c>
      <c r="E12" s="19" t="n">
        <v>0.0221238087577171</v>
      </c>
      <c r="F12" s="19"/>
      <c r="G12" s="19" t="n">
        <v>0.0238338356121513</v>
      </c>
      <c r="H12" s="19" t="n">
        <v>0</v>
      </c>
      <c r="I12" s="19" t="n">
        <v>0</v>
      </c>
      <c r="J12" s="19" t="n">
        <v>0</v>
      </c>
      <c r="K12" s="19" t="n">
        <v>0.00512847187136084</v>
      </c>
      <c r="L12" s="19" t="n">
        <v>0.032075414137461</v>
      </c>
      <c r="M12" s="19"/>
      <c r="N12" s="19" t="n">
        <v>0</v>
      </c>
      <c r="O12" s="19" t="n">
        <v>0.0143841259071055</v>
      </c>
      <c r="P12" s="19" t="n">
        <v>0.0168739603909221</v>
      </c>
      <c r="Q12" s="19" t="n">
        <v>0.0127279277544062</v>
      </c>
      <c r="R12" s="19" t="n">
        <v>0</v>
      </c>
      <c r="S12" s="19"/>
      <c r="T12" s="19" t="n">
        <v>0.00997847137772447</v>
      </c>
      <c r="U12" s="19" t="n">
        <v>0.00288565908309707</v>
      </c>
      <c r="V12" s="19" t="n">
        <v>0</v>
      </c>
      <c r="W12" s="19" t="n">
        <v>0.0042548136151747</v>
      </c>
      <c r="X12" s="19"/>
      <c r="Y12" s="19" t="n">
        <v>0</v>
      </c>
      <c r="Z12" s="19" t="n">
        <v>0</v>
      </c>
      <c r="AA12" s="19" t="n">
        <v>0.0233253255357371</v>
      </c>
      <c r="AB12" s="19" t="n">
        <v>0.0184474404797497</v>
      </c>
      <c r="AC12" s="19" t="n">
        <v>0.0427104917929251</v>
      </c>
      <c r="AD12" s="19" t="n">
        <v>0</v>
      </c>
      <c r="AE12" s="19"/>
      <c r="AF12" s="19" t="n">
        <v>0</v>
      </c>
      <c r="AG12" s="19"/>
      <c r="AH12" s="19" t="n">
        <v>0.00926121826351753</v>
      </c>
      <c r="AI12" s="19"/>
      <c r="AJ12" s="19" t="n">
        <v>0.016985814346131</v>
      </c>
      <c r="AK12" s="19" t="n">
        <v>0.00799409165269205</v>
      </c>
      <c r="AL12" s="19" t="n">
        <v>0.0100666645052676</v>
      </c>
    </row>
    <row r="13">
      <c r="B13" s="20" t="s">
        <v>57</v>
      </c>
      <c r="C13" s="19" t="n">
        <v>0.00776289279996671</v>
      </c>
      <c r="D13" s="19" t="n">
        <v>0.00898039313214795</v>
      </c>
      <c r="E13" s="19" t="n">
        <v>0.00655908723848839</v>
      </c>
      <c r="F13" s="19"/>
      <c r="G13" s="19" t="n">
        <v>0</v>
      </c>
      <c r="H13" s="19" t="n">
        <v>0</v>
      </c>
      <c r="I13" s="19" t="n">
        <v>0</v>
      </c>
      <c r="J13" s="19" t="n">
        <v>0.0111107398950298</v>
      </c>
      <c r="K13" s="19" t="n">
        <v>0.00567786493476014</v>
      </c>
      <c r="L13" s="19" t="n">
        <v>0.0204894152197655</v>
      </c>
      <c r="M13" s="19"/>
      <c r="N13" s="19" t="n">
        <v>0</v>
      </c>
      <c r="O13" s="19" t="n">
        <v>0.013832830650742</v>
      </c>
      <c r="P13" s="19" t="n">
        <v>0.0100625269551366</v>
      </c>
      <c r="Q13" s="19" t="n">
        <v>0.00544040133311953</v>
      </c>
      <c r="R13" s="19" t="n">
        <v>0</v>
      </c>
      <c r="S13" s="19"/>
      <c r="T13" s="19" t="n">
        <v>0</v>
      </c>
      <c r="U13" s="19" t="n">
        <v>0.0138287956119858</v>
      </c>
      <c r="V13" s="19" t="n">
        <v>0.0066337199849206</v>
      </c>
      <c r="W13" s="19" t="n">
        <v>0</v>
      </c>
      <c r="X13" s="19"/>
      <c r="Y13" s="19" t="n">
        <v>0.00409467492541112</v>
      </c>
      <c r="Z13" s="19" t="n">
        <v>0</v>
      </c>
      <c r="AA13" s="19" t="n">
        <v>0.0207208011881882</v>
      </c>
      <c r="AB13" s="19" t="n">
        <v>0</v>
      </c>
      <c r="AC13" s="19" t="n">
        <v>0</v>
      </c>
      <c r="AD13" s="19" t="n">
        <v>0</v>
      </c>
      <c r="AE13" s="19"/>
      <c r="AF13" s="19" t="n">
        <v>0</v>
      </c>
      <c r="AG13" s="19"/>
      <c r="AH13" s="19" t="n">
        <v>0.00483262347370206</v>
      </c>
      <c r="AI13" s="19"/>
      <c r="AJ13" s="19" t="n">
        <v>0.00850947189016228</v>
      </c>
      <c r="AK13" s="19" t="n">
        <v>0.00873088960510983</v>
      </c>
      <c r="AL13" s="19" t="n">
        <v>0</v>
      </c>
    </row>
    <row r="14">
      <c r="B14" s="20" t="s">
        <v>58</v>
      </c>
      <c r="C14" s="21" t="n">
        <v>0.0283233429325966</v>
      </c>
      <c r="D14" s="21" t="n">
        <v>0.034615118738239</v>
      </c>
      <c r="E14" s="21" t="n">
        <v>0.0220792987239196</v>
      </c>
      <c r="F14" s="21"/>
      <c r="G14" s="21" t="n">
        <v>0</v>
      </c>
      <c r="H14" s="21" t="n">
        <v>0.0642565334841981</v>
      </c>
      <c r="I14" s="21" t="n">
        <v>0.0165968734767737</v>
      </c>
      <c r="J14" s="21" t="n">
        <v>0.0163536137770321</v>
      </c>
      <c r="K14" s="21" t="n">
        <v>0.0246501390663997</v>
      </c>
      <c r="L14" s="21" t="n">
        <v>0.0344839614860827</v>
      </c>
      <c r="M14" s="21"/>
      <c r="N14" s="21" t="n">
        <v>0.0240905795368052</v>
      </c>
      <c r="O14" s="21" t="n">
        <v>0.0302617706589646</v>
      </c>
      <c r="P14" s="21" t="n">
        <v>0.0230441635640267</v>
      </c>
      <c r="Q14" s="21" t="n">
        <v>0.0171854324158832</v>
      </c>
      <c r="R14" s="21" t="n">
        <v>0.0468722621843944</v>
      </c>
      <c r="S14" s="21"/>
      <c r="T14" s="21" t="n">
        <v>0.00414645230873202</v>
      </c>
      <c r="U14" s="21" t="n">
        <v>0.0390700888529091</v>
      </c>
      <c r="V14" s="21" t="n">
        <v>0.0222523070150663</v>
      </c>
      <c r="W14" s="21" t="n">
        <v>0.0358163495019826</v>
      </c>
      <c r="X14" s="21"/>
      <c r="Y14" s="21" t="n">
        <v>0.0375844492374519</v>
      </c>
      <c r="Z14" s="21" t="n">
        <v>0</v>
      </c>
      <c r="AA14" s="21" t="n">
        <v>0.0364368151419726</v>
      </c>
      <c r="AB14" s="21" t="n">
        <v>0.010473226701537</v>
      </c>
      <c r="AC14" s="21" t="n">
        <v>0</v>
      </c>
      <c r="AD14" s="21" t="n">
        <v>0</v>
      </c>
      <c r="AE14" s="21"/>
      <c r="AF14" s="21" t="n">
        <v>0.00857015908330802</v>
      </c>
      <c r="AG14" s="21"/>
      <c r="AH14" s="21" t="n">
        <v>0.0279667967858697</v>
      </c>
      <c r="AI14" s="21"/>
      <c r="AJ14" s="21" t="n">
        <v>0.0307860634979085</v>
      </c>
      <c r="AK14" s="21" t="n">
        <v>0.0292977776903334</v>
      </c>
      <c r="AL14" s="21" t="n">
        <v>0.0152601169914067</v>
      </c>
    </row>
    <row r="15">
      <c r="B15" s="18"/>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78</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635</v>
      </c>
      <c r="D7" s="11" t="n">
        <v>313</v>
      </c>
      <c r="E7" s="11" t="n">
        <v>322</v>
      </c>
      <c r="F7" s="11"/>
      <c r="G7" s="11" t="n">
        <v>40</v>
      </c>
      <c r="H7" s="11" t="n">
        <v>77</v>
      </c>
      <c r="I7" s="11" t="n">
        <v>142</v>
      </c>
      <c r="J7" s="11" t="n">
        <v>118</v>
      </c>
      <c r="K7" s="11" t="n">
        <v>127</v>
      </c>
      <c r="L7" s="11" t="n">
        <v>131</v>
      </c>
      <c r="M7" s="11"/>
      <c r="N7" s="11" t="n">
        <v>33</v>
      </c>
      <c r="O7" s="11" t="n">
        <v>142</v>
      </c>
      <c r="P7" s="11" t="n">
        <v>129</v>
      </c>
      <c r="Q7" s="11" t="n">
        <v>197</v>
      </c>
      <c r="R7" s="11" t="n">
        <v>134</v>
      </c>
      <c r="S7" s="11"/>
      <c r="T7" s="11" t="n">
        <v>54</v>
      </c>
      <c r="U7" s="11" t="n">
        <v>189</v>
      </c>
      <c r="V7" s="11" t="n">
        <v>110</v>
      </c>
      <c r="W7" s="11" t="n">
        <v>166</v>
      </c>
      <c r="X7" s="11"/>
      <c r="Y7" s="11" t="n">
        <v>286</v>
      </c>
      <c r="Z7" s="11" t="n">
        <v>61</v>
      </c>
      <c r="AA7" s="11" t="n">
        <v>161</v>
      </c>
      <c r="AB7" s="11" t="n">
        <v>74</v>
      </c>
      <c r="AC7" s="11" t="n">
        <v>27</v>
      </c>
      <c r="AD7" s="11" t="n">
        <v>22</v>
      </c>
      <c r="AE7" s="11"/>
      <c r="AF7" s="11" t="n">
        <v>635</v>
      </c>
      <c r="AG7" s="11"/>
      <c r="AH7" s="11" t="n">
        <v>613</v>
      </c>
      <c r="AI7" s="11"/>
      <c r="AJ7" s="11" t="n">
        <v>265</v>
      </c>
      <c r="AK7" s="11" t="n">
        <v>251</v>
      </c>
      <c r="AL7" s="11" t="n">
        <v>119</v>
      </c>
    </row>
    <row r="8" ht="30" customHeight="1">
      <c r="B8" s="12" t="s">
        <v>20</v>
      </c>
      <c r="C8" s="12" t="n">
        <v>625</v>
      </c>
      <c r="D8" s="12" t="n">
        <v>333</v>
      </c>
      <c r="E8" s="12" t="n">
        <v>292</v>
      </c>
      <c r="F8" s="12"/>
      <c r="G8" s="12" t="n">
        <v>50</v>
      </c>
      <c r="H8" s="12" t="n">
        <v>94</v>
      </c>
      <c r="I8" s="12" t="n">
        <v>98</v>
      </c>
      <c r="J8" s="12" t="n">
        <v>122</v>
      </c>
      <c r="K8" s="12" t="n">
        <v>124</v>
      </c>
      <c r="L8" s="12" t="n">
        <v>137</v>
      </c>
      <c r="M8" s="12"/>
      <c r="N8" s="12" t="n">
        <v>46</v>
      </c>
      <c r="O8" s="12" t="n">
        <v>190</v>
      </c>
      <c r="P8" s="12" t="n">
        <v>169</v>
      </c>
      <c r="Q8" s="12" t="n">
        <v>116</v>
      </c>
      <c r="R8" s="12" t="n">
        <v>104</v>
      </c>
      <c r="S8" s="12"/>
      <c r="T8" s="12" t="n">
        <v>69</v>
      </c>
      <c r="U8" s="12" t="n">
        <v>182</v>
      </c>
      <c r="V8" s="12" t="n">
        <v>93</v>
      </c>
      <c r="W8" s="12" t="n">
        <v>167</v>
      </c>
      <c r="X8" s="12"/>
      <c r="Y8" s="12" t="n">
        <v>281</v>
      </c>
      <c r="Z8" s="12" t="n">
        <v>46</v>
      </c>
      <c r="AA8" s="12" t="n">
        <v>164</v>
      </c>
      <c r="AB8" s="12" t="n">
        <v>76</v>
      </c>
      <c r="AC8" s="12" t="n">
        <v>30</v>
      </c>
      <c r="AD8" s="12" t="n">
        <v>25</v>
      </c>
      <c r="AE8" s="12"/>
      <c r="AF8" s="12" t="n">
        <v>625</v>
      </c>
      <c r="AG8" s="12"/>
      <c r="AH8" s="12" t="n">
        <v>600</v>
      </c>
      <c r="AI8" s="12"/>
      <c r="AJ8" s="12" t="n">
        <v>192</v>
      </c>
      <c r="AK8" s="12" t="n">
        <v>362</v>
      </c>
      <c r="AL8" s="12" t="n">
        <v>70</v>
      </c>
    </row>
    <row r="9">
      <c r="B9" s="20" t="s">
        <v>63</v>
      </c>
      <c r="C9" s="19" t="n">
        <v>0.438458839095376</v>
      </c>
      <c r="D9" s="19" t="n">
        <v>0.458456326321916</v>
      </c>
      <c r="E9" s="19" t="n">
        <v>0.415691841411084</v>
      </c>
      <c r="F9" s="19"/>
      <c r="G9" s="19" t="n">
        <v>0.659593628688845</v>
      </c>
      <c r="H9" s="19" t="n">
        <v>0.50972779628378</v>
      </c>
      <c r="I9" s="19" t="n">
        <v>0.458703166536533</v>
      </c>
      <c r="J9" s="19" t="n">
        <v>0.365727914395603</v>
      </c>
      <c r="K9" s="19" t="n">
        <v>0.398566289847221</v>
      </c>
      <c r="L9" s="19" t="n">
        <v>0.395054242906546</v>
      </c>
      <c r="M9" s="19"/>
      <c r="N9" s="19" t="n">
        <v>0.375606466292297</v>
      </c>
      <c r="O9" s="19" t="n">
        <v>0.409277744820311</v>
      </c>
      <c r="P9" s="19" t="n">
        <v>0.409977406918511</v>
      </c>
      <c r="Q9" s="19" t="n">
        <v>0.526599178679575</v>
      </c>
      <c r="R9" s="19" t="n">
        <v>0.467494722575287</v>
      </c>
      <c r="S9" s="19"/>
      <c r="T9" s="19" t="n">
        <v>0.445222145106716</v>
      </c>
      <c r="U9" s="19" t="n">
        <v>0.445048468927147</v>
      </c>
      <c r="V9" s="19" t="n">
        <v>0.50012841546124</v>
      </c>
      <c r="W9" s="19" t="n">
        <v>0.384319478184252</v>
      </c>
      <c r="X9" s="19"/>
      <c r="Y9" s="19" t="n">
        <v>0.413485456205483</v>
      </c>
      <c r="Z9" s="19" t="n">
        <v>0.429963383283318</v>
      </c>
      <c r="AA9" s="19" t="n">
        <v>0.405048549466515</v>
      </c>
      <c r="AB9" s="19" t="n">
        <v>0.483589544271502</v>
      </c>
      <c r="AC9" s="19" t="n">
        <v>0.689482990747538</v>
      </c>
      <c r="AD9" s="19" t="n">
        <v>0.479652360158236</v>
      </c>
      <c r="AE9" s="19"/>
      <c r="AF9" s="19" t="n">
        <v>0.438458839095376</v>
      </c>
      <c r="AG9" s="19"/>
      <c r="AH9" s="19" t="n">
        <v>0.438854882499787</v>
      </c>
      <c r="AI9" s="19"/>
      <c r="AJ9" s="19" t="n">
        <v>0.480301678774083</v>
      </c>
      <c r="AK9" s="19" t="n">
        <v>0.411418781794454</v>
      </c>
      <c r="AL9" s="19" t="n">
        <v>0.463407555213901</v>
      </c>
    </row>
    <row r="10">
      <c r="B10" s="20" t="s">
        <v>64</v>
      </c>
      <c r="C10" s="19" t="n">
        <v>0.411312763769166</v>
      </c>
      <c r="D10" s="19" t="n">
        <v>0.373843283408987</v>
      </c>
      <c r="E10" s="19" t="n">
        <v>0.453971501986016</v>
      </c>
      <c r="F10" s="19"/>
      <c r="G10" s="19" t="n">
        <v>0.38281091955553</v>
      </c>
      <c r="H10" s="19" t="n">
        <v>0.429921380805678</v>
      </c>
      <c r="I10" s="19" t="n">
        <v>0.430223464366585</v>
      </c>
      <c r="J10" s="19" t="n">
        <v>0.463004860729177</v>
      </c>
      <c r="K10" s="19" t="n">
        <v>0.362415849831845</v>
      </c>
      <c r="L10" s="19" t="n">
        <v>0.393715722511413</v>
      </c>
      <c r="M10" s="19"/>
      <c r="N10" s="19" t="n">
        <v>0.366556154647097</v>
      </c>
      <c r="O10" s="19" t="n">
        <v>0.409784563458876</v>
      </c>
      <c r="P10" s="19" t="n">
        <v>0.448681629393723</v>
      </c>
      <c r="Q10" s="19" t="n">
        <v>0.427635369730661</v>
      </c>
      <c r="R10" s="19" t="n">
        <v>0.354416828246265</v>
      </c>
      <c r="S10" s="19"/>
      <c r="T10" s="19" t="n">
        <v>0.390734797966859</v>
      </c>
      <c r="U10" s="19" t="n">
        <v>0.448647148204461</v>
      </c>
      <c r="V10" s="19" t="n">
        <v>0.404654883091854</v>
      </c>
      <c r="W10" s="19" t="n">
        <v>0.404935063077843</v>
      </c>
      <c r="X10" s="19"/>
      <c r="Y10" s="19" t="n">
        <v>0.425473448826678</v>
      </c>
      <c r="Z10" s="19" t="n">
        <v>0.407048353835721</v>
      </c>
      <c r="AA10" s="19" t="n">
        <v>0.404052648648287</v>
      </c>
      <c r="AB10" s="19" t="n">
        <v>0.448461848295309</v>
      </c>
      <c r="AC10" s="19" t="n">
        <v>0.345585823634588</v>
      </c>
      <c r="AD10" s="19" t="n">
        <v>0.286118118436906</v>
      </c>
      <c r="AE10" s="19"/>
      <c r="AF10" s="19" t="n">
        <v>0.411312763769166</v>
      </c>
      <c r="AG10" s="19"/>
      <c r="AH10" s="19" t="n">
        <v>0.413872898575457</v>
      </c>
      <c r="AI10" s="19"/>
      <c r="AJ10" s="19" t="n">
        <v>0.476529774398851</v>
      </c>
      <c r="AK10" s="19" t="n">
        <v>0.369901774840304</v>
      </c>
      <c r="AL10" s="19" t="n">
        <v>0.446426258961439</v>
      </c>
    </row>
    <row r="11">
      <c r="B11" s="20" t="s">
        <v>65</v>
      </c>
      <c r="C11" s="19" t="n">
        <v>0.315721045732233</v>
      </c>
      <c r="D11" s="19" t="n">
        <v>0.321673758491602</v>
      </c>
      <c r="E11" s="19" t="n">
        <v>0.308943924383311</v>
      </c>
      <c r="F11" s="19"/>
      <c r="G11" s="19" t="n">
        <v>0.312933621649043</v>
      </c>
      <c r="H11" s="19" t="n">
        <v>0.315691782467878</v>
      </c>
      <c r="I11" s="19" t="n">
        <v>0.354330400487838</v>
      </c>
      <c r="J11" s="19" t="n">
        <v>0.336545387317619</v>
      </c>
      <c r="K11" s="19" t="n">
        <v>0.307036396964985</v>
      </c>
      <c r="L11" s="19" t="n">
        <v>0.2783442725216</v>
      </c>
      <c r="M11" s="19"/>
      <c r="N11" s="19" t="n">
        <v>0.223108642055048</v>
      </c>
      <c r="O11" s="19" t="n">
        <v>0.337112907637978</v>
      </c>
      <c r="P11" s="19" t="n">
        <v>0.348126661483635</v>
      </c>
      <c r="Q11" s="19" t="n">
        <v>0.254305521495962</v>
      </c>
      <c r="R11" s="19" t="n">
        <v>0.333123847948637</v>
      </c>
      <c r="S11" s="19"/>
      <c r="T11" s="19" t="n">
        <v>0.286606573571743</v>
      </c>
      <c r="U11" s="19" t="n">
        <v>0.276899448952418</v>
      </c>
      <c r="V11" s="19" t="n">
        <v>0.313984693524124</v>
      </c>
      <c r="W11" s="19" t="n">
        <v>0.371792886634932</v>
      </c>
      <c r="X11" s="19"/>
      <c r="Y11" s="19" t="n">
        <v>0.330788032996384</v>
      </c>
      <c r="Z11" s="19" t="n">
        <v>0.304256907377857</v>
      </c>
      <c r="AA11" s="19" t="n">
        <v>0.277472498748046</v>
      </c>
      <c r="AB11" s="19" t="n">
        <v>0.351849599970001</v>
      </c>
      <c r="AC11" s="19" t="n">
        <v>0.389394676622727</v>
      </c>
      <c r="AD11" s="19" t="n">
        <v>0.231996878859174</v>
      </c>
      <c r="AE11" s="19"/>
      <c r="AF11" s="19" t="n">
        <v>0.315721045732233</v>
      </c>
      <c r="AG11" s="19"/>
      <c r="AH11" s="19" t="n">
        <v>0.316779918326491</v>
      </c>
      <c r="AI11" s="19"/>
      <c r="AJ11" s="19" t="n">
        <v>0.309479943351884</v>
      </c>
      <c r="AK11" s="19" t="n">
        <v>0.323803902547371</v>
      </c>
      <c r="AL11" s="19" t="n">
        <v>0.291192365594625</v>
      </c>
    </row>
    <row r="12">
      <c r="B12" s="20" t="s">
        <v>66</v>
      </c>
      <c r="C12" s="19" t="n">
        <v>0.31233088431695</v>
      </c>
      <c r="D12" s="19" t="n">
        <v>0.368725639107461</v>
      </c>
      <c r="E12" s="19" t="n">
        <v>0.248125855096192</v>
      </c>
      <c r="F12" s="19"/>
      <c r="G12" s="19" t="n">
        <v>0.469073568144034</v>
      </c>
      <c r="H12" s="19" t="n">
        <v>0.330149423938975</v>
      </c>
      <c r="I12" s="19" t="n">
        <v>0.390519303266479</v>
      </c>
      <c r="J12" s="19" t="n">
        <v>0.331735598085692</v>
      </c>
      <c r="K12" s="19" t="n">
        <v>0.233873716814338</v>
      </c>
      <c r="L12" s="19" t="n">
        <v>0.240511062595385</v>
      </c>
      <c r="M12" s="19"/>
      <c r="N12" s="19" t="n">
        <v>0.208667105894284</v>
      </c>
      <c r="O12" s="19" t="n">
        <v>0.38313715842869</v>
      </c>
      <c r="P12" s="19" t="n">
        <v>0.266203855493948</v>
      </c>
      <c r="Q12" s="19" t="n">
        <v>0.282156822762595</v>
      </c>
      <c r="R12" s="19" t="n">
        <v>0.337273882713046</v>
      </c>
      <c r="S12" s="19"/>
      <c r="T12" s="19" t="n">
        <v>0.310288869308775</v>
      </c>
      <c r="U12" s="19" t="n">
        <v>0.243869971630913</v>
      </c>
      <c r="V12" s="19" t="n">
        <v>0.308648657384035</v>
      </c>
      <c r="W12" s="19" t="n">
        <v>0.42514228023488</v>
      </c>
      <c r="X12" s="19"/>
      <c r="Y12" s="19" t="n">
        <v>0.339308220742528</v>
      </c>
      <c r="Z12" s="19" t="n">
        <v>0.286729870841236</v>
      </c>
      <c r="AA12" s="19" t="n">
        <v>0.258920617212317</v>
      </c>
      <c r="AB12" s="19" t="n">
        <v>0.305546536561184</v>
      </c>
      <c r="AC12" s="19" t="n">
        <v>0.468784705470966</v>
      </c>
      <c r="AD12" s="19" t="n">
        <v>0.264490090909867</v>
      </c>
      <c r="AE12" s="19"/>
      <c r="AF12" s="19" t="n">
        <v>0.31233088431695</v>
      </c>
      <c r="AG12" s="19"/>
      <c r="AH12" s="19" t="n">
        <v>0.314397496095297</v>
      </c>
      <c r="AI12" s="19"/>
      <c r="AJ12" s="19" t="n">
        <v>0.210157585870937</v>
      </c>
      <c r="AK12" s="19" t="n">
        <v>0.382936054405232</v>
      </c>
      <c r="AL12" s="19" t="n">
        <v>0.227889177732359</v>
      </c>
    </row>
    <row r="13">
      <c r="B13" s="20" t="s">
        <v>67</v>
      </c>
      <c r="C13" s="19" t="n">
        <v>0.184437165755663</v>
      </c>
      <c r="D13" s="19" t="n">
        <v>0.175241727884971</v>
      </c>
      <c r="E13" s="19" t="n">
        <v>0.194906106694915</v>
      </c>
      <c r="F13" s="19"/>
      <c r="G13" s="19" t="n">
        <v>0.413839246320405</v>
      </c>
      <c r="H13" s="19" t="n">
        <v>0.224582303828806</v>
      </c>
      <c r="I13" s="19" t="n">
        <v>0.159539379286761</v>
      </c>
      <c r="J13" s="19" t="n">
        <v>0.1840281436427</v>
      </c>
      <c r="K13" s="19" t="n">
        <v>0.146451713456304</v>
      </c>
      <c r="L13" s="19" t="n">
        <v>0.12586744858218</v>
      </c>
      <c r="M13" s="19"/>
      <c r="N13" s="19" t="n">
        <v>0.149570486860946</v>
      </c>
      <c r="O13" s="19" t="n">
        <v>0.180251541217244</v>
      </c>
      <c r="P13" s="19" t="n">
        <v>0.141039435080557</v>
      </c>
      <c r="Q13" s="19" t="n">
        <v>0.216120796966311</v>
      </c>
      <c r="R13" s="19" t="n">
        <v>0.242945945575551</v>
      </c>
      <c r="S13" s="19"/>
      <c r="T13" s="19" t="n">
        <v>0.161982822827364</v>
      </c>
      <c r="U13" s="19" t="n">
        <v>0.149403265661214</v>
      </c>
      <c r="V13" s="19" t="n">
        <v>0.201823347693311</v>
      </c>
      <c r="W13" s="19" t="n">
        <v>0.226992463934747</v>
      </c>
      <c r="X13" s="19"/>
      <c r="Y13" s="19" t="n">
        <v>0.188182195413585</v>
      </c>
      <c r="Z13" s="19" t="n">
        <v>0.252385718249187</v>
      </c>
      <c r="AA13" s="19" t="n">
        <v>0.132427492714103</v>
      </c>
      <c r="AB13" s="19" t="n">
        <v>0.222177895579807</v>
      </c>
      <c r="AC13" s="19" t="n">
        <v>0.384498713500206</v>
      </c>
      <c r="AD13" s="19" t="n">
        <v>0.035864182662577</v>
      </c>
      <c r="AE13" s="19"/>
      <c r="AF13" s="19" t="n">
        <v>0.184437165755663</v>
      </c>
      <c r="AG13" s="19"/>
      <c r="AH13" s="19" t="n">
        <v>0.187900738746606</v>
      </c>
      <c r="AI13" s="19"/>
      <c r="AJ13" s="19" t="n">
        <v>0.211881814318862</v>
      </c>
      <c r="AK13" s="19" t="n">
        <v>0.171359045941525</v>
      </c>
      <c r="AL13" s="19" t="n">
        <v>0.176870988991546</v>
      </c>
    </row>
    <row r="14">
      <c r="B14" s="20" t="s">
        <v>68</v>
      </c>
      <c r="C14" s="19" t="n">
        <v>0.169108075850499</v>
      </c>
      <c r="D14" s="19" t="n">
        <v>0.176472025553543</v>
      </c>
      <c r="E14" s="19" t="n">
        <v>0.16072427122859</v>
      </c>
      <c r="F14" s="19"/>
      <c r="G14" s="19" t="n">
        <v>0.325907061492945</v>
      </c>
      <c r="H14" s="19" t="n">
        <v>0.293498235018803</v>
      </c>
      <c r="I14" s="19" t="n">
        <v>0.105834463253208</v>
      </c>
      <c r="J14" s="19" t="n">
        <v>0.178913657179896</v>
      </c>
      <c r="K14" s="19" t="n">
        <v>0.165814218343089</v>
      </c>
      <c r="L14" s="19" t="n">
        <v>0.0662787510379275</v>
      </c>
      <c r="M14" s="19"/>
      <c r="N14" s="19" t="n">
        <v>0.102816622118914</v>
      </c>
      <c r="O14" s="19" t="n">
        <v>0.201230807577897</v>
      </c>
      <c r="P14" s="19" t="n">
        <v>0.135868615080281</v>
      </c>
      <c r="Q14" s="19" t="n">
        <v>0.161215153825414</v>
      </c>
      <c r="R14" s="19" t="n">
        <v>0.202554283094459</v>
      </c>
      <c r="S14" s="19"/>
      <c r="T14" s="19" t="n">
        <v>0.125029445602887</v>
      </c>
      <c r="U14" s="19" t="n">
        <v>0.174008042465098</v>
      </c>
      <c r="V14" s="19" t="n">
        <v>0.183209452080419</v>
      </c>
      <c r="W14" s="19" t="n">
        <v>0.184604779259295</v>
      </c>
      <c r="X14" s="19"/>
      <c r="Y14" s="19" t="n">
        <v>0.201639243958467</v>
      </c>
      <c r="Z14" s="19" t="n">
        <v>0.139109860753631</v>
      </c>
      <c r="AA14" s="19" t="n">
        <v>0.0820158640495752</v>
      </c>
      <c r="AB14" s="19" t="n">
        <v>0.210865689713565</v>
      </c>
      <c r="AC14" s="19" t="n">
        <v>0.329519728016022</v>
      </c>
      <c r="AD14" s="19" t="n">
        <v>0.138262305278902</v>
      </c>
      <c r="AE14" s="19"/>
      <c r="AF14" s="19" t="n">
        <v>0.169108075850499</v>
      </c>
      <c r="AG14" s="19"/>
      <c r="AH14" s="19" t="n">
        <v>0.169544902345744</v>
      </c>
      <c r="AI14" s="19"/>
      <c r="AJ14" s="19" t="n">
        <v>0.128753748360547</v>
      </c>
      <c r="AK14" s="19" t="n">
        <v>0.198088789756642</v>
      </c>
      <c r="AL14" s="19" t="n">
        <v>0.130133299842057</v>
      </c>
    </row>
    <row r="15">
      <c r="B15" s="20" t="s">
        <v>69</v>
      </c>
      <c r="C15" s="19" t="n">
        <v>0.165955051788237</v>
      </c>
      <c r="D15" s="19" t="n">
        <v>0.166967952911272</v>
      </c>
      <c r="E15" s="19" t="n">
        <v>0.164801871028008</v>
      </c>
      <c r="F15" s="19"/>
      <c r="G15" s="19" t="n">
        <v>0.248528389816181</v>
      </c>
      <c r="H15" s="19" t="n">
        <v>0.229111788233104</v>
      </c>
      <c r="I15" s="19" t="n">
        <v>0.185635207250896</v>
      </c>
      <c r="J15" s="19" t="n">
        <v>0.193488462367187</v>
      </c>
      <c r="K15" s="19" t="n">
        <v>0.104814334769402</v>
      </c>
      <c r="L15" s="19" t="n">
        <v>0.109250055986437</v>
      </c>
      <c r="M15" s="19"/>
      <c r="N15" s="19" t="n">
        <v>0.186749246575954</v>
      </c>
      <c r="O15" s="19" t="n">
        <v>0.125483745829579</v>
      </c>
      <c r="P15" s="19" t="n">
        <v>0.145076004455911</v>
      </c>
      <c r="Q15" s="19" t="n">
        <v>0.170484899671783</v>
      </c>
      <c r="R15" s="19" t="n">
        <v>0.260188198628065</v>
      </c>
      <c r="S15" s="19"/>
      <c r="T15" s="19" t="n">
        <v>0.106559074180937</v>
      </c>
      <c r="U15" s="19" t="n">
        <v>0.153954169911573</v>
      </c>
      <c r="V15" s="19" t="n">
        <v>0.197680085969953</v>
      </c>
      <c r="W15" s="19" t="n">
        <v>0.222951886193342</v>
      </c>
      <c r="X15" s="19"/>
      <c r="Y15" s="19" t="n">
        <v>0.200884324960753</v>
      </c>
      <c r="Z15" s="19" t="n">
        <v>0.145644870831445</v>
      </c>
      <c r="AA15" s="19" t="n">
        <v>0.130730171999859</v>
      </c>
      <c r="AB15" s="19" t="n">
        <v>0.093042321890868</v>
      </c>
      <c r="AC15" s="19" t="n">
        <v>0.208548036849471</v>
      </c>
      <c r="AD15" s="19" t="n">
        <v>0.213048967370716</v>
      </c>
      <c r="AE15" s="19"/>
      <c r="AF15" s="19" t="n">
        <v>0.165955051788237</v>
      </c>
      <c r="AG15" s="19"/>
      <c r="AH15" s="19" t="n">
        <v>0.168670221272017</v>
      </c>
      <c r="AI15" s="19"/>
      <c r="AJ15" s="19" t="n">
        <v>0.150591559708556</v>
      </c>
      <c r="AK15" s="19" t="n">
        <v>0.181866459659431</v>
      </c>
      <c r="AL15" s="19" t="n">
        <v>0.126053267516164</v>
      </c>
    </row>
    <row r="16">
      <c r="B16" s="20" t="s">
        <v>70</v>
      </c>
      <c r="C16" s="19" t="n">
        <v>0.152253372303303</v>
      </c>
      <c r="D16" s="19" t="n">
        <v>0.203273470005124</v>
      </c>
      <c r="E16" s="19" t="n">
        <v>0.094167352141327</v>
      </c>
      <c r="F16" s="19"/>
      <c r="G16" s="19" t="n">
        <v>0.189195970087656</v>
      </c>
      <c r="H16" s="19" t="n">
        <v>0.27741316442769</v>
      </c>
      <c r="I16" s="19" t="n">
        <v>0.193000568073529</v>
      </c>
      <c r="J16" s="19" t="n">
        <v>0.132877476411068</v>
      </c>
      <c r="K16" s="19" t="n">
        <v>0.135592783301867</v>
      </c>
      <c r="L16" s="19" t="n">
        <v>0.0558381978315472</v>
      </c>
      <c r="M16" s="19"/>
      <c r="N16" s="19" t="n">
        <v>0.0898081146586665</v>
      </c>
      <c r="O16" s="19" t="n">
        <v>0.15498846537441</v>
      </c>
      <c r="P16" s="19" t="n">
        <v>0.140530939396004</v>
      </c>
      <c r="Q16" s="19" t="n">
        <v>0.133566450631876</v>
      </c>
      <c r="R16" s="19" t="n">
        <v>0.214885063216842</v>
      </c>
      <c r="S16" s="19"/>
      <c r="T16" s="19" t="n">
        <v>0.150582896697129</v>
      </c>
      <c r="U16" s="19" t="n">
        <v>0.103380461793911</v>
      </c>
      <c r="V16" s="19" t="n">
        <v>0.215015231283102</v>
      </c>
      <c r="W16" s="19" t="n">
        <v>0.210825630005461</v>
      </c>
      <c r="X16" s="19"/>
      <c r="Y16" s="19" t="n">
        <v>0.185521842572507</v>
      </c>
      <c r="Z16" s="19" t="n">
        <v>0.0312820943777553</v>
      </c>
      <c r="AA16" s="19" t="n">
        <v>0.0893042155655483</v>
      </c>
      <c r="AB16" s="19" t="n">
        <v>0.189827181149153</v>
      </c>
      <c r="AC16" s="19" t="n">
        <v>0.236178070031282</v>
      </c>
      <c r="AD16" s="19" t="n">
        <v>0.143355865439872</v>
      </c>
      <c r="AE16" s="19"/>
      <c r="AF16" s="19" t="n">
        <v>0.152253372303303</v>
      </c>
      <c r="AG16" s="19"/>
      <c r="AH16" s="19" t="n">
        <v>0.150247100311424</v>
      </c>
      <c r="AI16" s="19"/>
      <c r="AJ16" s="19" t="n">
        <v>0.114182538639318</v>
      </c>
      <c r="AK16" s="19" t="n">
        <v>0.174507310275104</v>
      </c>
      <c r="AL16" s="19" t="n">
        <v>0.141620621581145</v>
      </c>
    </row>
    <row r="17">
      <c r="B17" s="20" t="s">
        <v>71</v>
      </c>
      <c r="C17" s="19" t="n">
        <v>0.140571058372719</v>
      </c>
      <c r="D17" s="19" t="n">
        <v>0.172887647810737</v>
      </c>
      <c r="E17" s="19" t="n">
        <v>0.103778850003505</v>
      </c>
      <c r="F17" s="19"/>
      <c r="G17" s="19" t="n">
        <v>0.28991152908688</v>
      </c>
      <c r="H17" s="19" t="n">
        <v>0.173832497883517</v>
      </c>
      <c r="I17" s="19" t="n">
        <v>0.184557416450612</v>
      </c>
      <c r="J17" s="19" t="n">
        <v>0.15649177689701</v>
      </c>
      <c r="K17" s="19" t="n">
        <v>0.108184637660575</v>
      </c>
      <c r="L17" s="19" t="n">
        <v>0.0467938887168306</v>
      </c>
      <c r="M17" s="19"/>
      <c r="N17" s="19" t="n">
        <v>0.0404672741079101</v>
      </c>
      <c r="O17" s="19" t="n">
        <v>0.149243216919003</v>
      </c>
      <c r="P17" s="19" t="n">
        <v>0.144903674393045</v>
      </c>
      <c r="Q17" s="19" t="n">
        <v>0.106057260423132</v>
      </c>
      <c r="R17" s="19" t="n">
        <v>0.200385659843977</v>
      </c>
      <c r="S17" s="19"/>
      <c r="T17" s="19" t="n">
        <v>0.162958881778363</v>
      </c>
      <c r="U17" s="19" t="n">
        <v>0.110749971186678</v>
      </c>
      <c r="V17" s="19" t="n">
        <v>0.179263228329089</v>
      </c>
      <c r="W17" s="19" t="n">
        <v>0.191793646904887</v>
      </c>
      <c r="X17" s="19"/>
      <c r="Y17" s="19" t="n">
        <v>0.180234260842798</v>
      </c>
      <c r="Z17" s="19" t="n">
        <v>0.206559654868449</v>
      </c>
      <c r="AA17" s="19" t="n">
        <v>0.0673020544621403</v>
      </c>
      <c r="AB17" s="19" t="n">
        <v>0.105144523012822</v>
      </c>
      <c r="AC17" s="19" t="n">
        <v>0.235730513289128</v>
      </c>
      <c r="AD17" s="19" t="n">
        <v>0.0698702635621654</v>
      </c>
      <c r="AE17" s="19"/>
      <c r="AF17" s="19" t="n">
        <v>0.140571058372719</v>
      </c>
      <c r="AG17" s="19"/>
      <c r="AH17" s="19" t="n">
        <v>0.138792862035975</v>
      </c>
      <c r="AI17" s="19"/>
      <c r="AJ17" s="19" t="n">
        <v>0.0884117220937499</v>
      </c>
      <c r="AK17" s="19" t="n">
        <v>0.170556647815866</v>
      </c>
      <c r="AL17" s="19" t="n">
        <v>0.128591310595392</v>
      </c>
    </row>
    <row r="18">
      <c r="B18" s="20" t="s">
        <v>72</v>
      </c>
      <c r="C18" s="19" t="n">
        <v>0.136994546143573</v>
      </c>
      <c r="D18" s="19" t="n">
        <v>0.166234433120801</v>
      </c>
      <c r="E18" s="19" t="n">
        <v>0.103705141752005</v>
      </c>
      <c r="F18" s="19"/>
      <c r="G18" s="19" t="n">
        <v>0.27099713491115</v>
      </c>
      <c r="H18" s="19" t="n">
        <v>0.232106793420077</v>
      </c>
      <c r="I18" s="19" t="n">
        <v>0.166983453810018</v>
      </c>
      <c r="J18" s="19" t="n">
        <v>0.145167126398234</v>
      </c>
      <c r="K18" s="19" t="n">
        <v>0.070047798494779</v>
      </c>
      <c r="L18" s="19" t="n">
        <v>0.0546313913679856</v>
      </c>
      <c r="M18" s="19"/>
      <c r="N18" s="19" t="n">
        <v>0.135603367588481</v>
      </c>
      <c r="O18" s="19" t="n">
        <v>0.153015795221327</v>
      </c>
      <c r="P18" s="19" t="n">
        <v>0.0761361534919638</v>
      </c>
      <c r="Q18" s="19" t="n">
        <v>0.104696959418757</v>
      </c>
      <c r="R18" s="19" t="n">
        <v>0.243951184858168</v>
      </c>
      <c r="S18" s="19"/>
      <c r="T18" s="19" t="n">
        <v>0.0369354645481654</v>
      </c>
      <c r="U18" s="19" t="n">
        <v>0.0895564012296421</v>
      </c>
      <c r="V18" s="19" t="n">
        <v>0.149500212503449</v>
      </c>
      <c r="W18" s="19" t="n">
        <v>0.257940868834806</v>
      </c>
      <c r="X18" s="19"/>
      <c r="Y18" s="19" t="n">
        <v>0.189493693500168</v>
      </c>
      <c r="Z18" s="19" t="n">
        <v>0.211346906063279</v>
      </c>
      <c r="AA18" s="19" t="n">
        <v>0.0513605076157963</v>
      </c>
      <c r="AB18" s="19" t="n">
        <v>0.0996036106153817</v>
      </c>
      <c r="AC18" s="19" t="n">
        <v>0.208198675327704</v>
      </c>
      <c r="AD18" s="19" t="n">
        <v>0</v>
      </c>
      <c r="AE18" s="19"/>
      <c r="AF18" s="19" t="n">
        <v>0.136994546143573</v>
      </c>
      <c r="AG18" s="19"/>
      <c r="AH18" s="19" t="n">
        <v>0.141450773716045</v>
      </c>
      <c r="AI18" s="19"/>
      <c r="AJ18" s="19" t="n">
        <v>0.116815207135339</v>
      </c>
      <c r="AK18" s="19" t="n">
        <v>0.155747521404599</v>
      </c>
      <c r="AL18" s="19" t="n">
        <v>0.0956115378286001</v>
      </c>
    </row>
    <row r="19">
      <c r="B19" s="20" t="s">
        <v>73</v>
      </c>
      <c r="C19" s="19" t="n">
        <v>0.134774409718799</v>
      </c>
      <c r="D19" s="19" t="n">
        <v>0.158143818036832</v>
      </c>
      <c r="E19" s="19" t="n">
        <v>0.108168503735081</v>
      </c>
      <c r="F19" s="19"/>
      <c r="G19" s="19" t="n">
        <v>0.241475712971057</v>
      </c>
      <c r="H19" s="19" t="n">
        <v>0.133412786914717</v>
      </c>
      <c r="I19" s="19" t="n">
        <v>0.178451945313909</v>
      </c>
      <c r="J19" s="19" t="n">
        <v>0.0781057746856193</v>
      </c>
      <c r="K19" s="19" t="n">
        <v>0.176823709254065</v>
      </c>
      <c r="L19" s="19" t="n">
        <v>0.0775880476527754</v>
      </c>
      <c r="M19" s="19"/>
      <c r="N19" s="19" t="n">
        <v>0.0210245503806112</v>
      </c>
      <c r="O19" s="19" t="n">
        <v>0.172411583259261</v>
      </c>
      <c r="P19" s="19" t="n">
        <v>0.107562501429463</v>
      </c>
      <c r="Q19" s="19" t="n">
        <v>0.110948348248226</v>
      </c>
      <c r="R19" s="19" t="n">
        <v>0.187020307339467</v>
      </c>
      <c r="S19" s="19"/>
      <c r="T19" s="19" t="n">
        <v>0.133089396434252</v>
      </c>
      <c r="U19" s="19" t="n">
        <v>0.0841795020350925</v>
      </c>
      <c r="V19" s="19" t="n">
        <v>0.236883391139828</v>
      </c>
      <c r="W19" s="19" t="n">
        <v>0.161091117291429</v>
      </c>
      <c r="X19" s="19"/>
      <c r="Y19" s="19" t="n">
        <v>0.168724740705633</v>
      </c>
      <c r="Z19" s="19" t="n">
        <v>0.088674823389169</v>
      </c>
      <c r="AA19" s="19" t="n">
        <v>0.0854145947990893</v>
      </c>
      <c r="AB19" s="19" t="n">
        <v>0.0985495826167952</v>
      </c>
      <c r="AC19" s="19" t="n">
        <v>0.296285293068155</v>
      </c>
      <c r="AD19" s="19" t="n">
        <v>0</v>
      </c>
      <c r="AE19" s="19"/>
      <c r="AF19" s="19" t="n">
        <v>0.134774409718799</v>
      </c>
      <c r="AG19" s="19"/>
      <c r="AH19" s="19" t="n">
        <v>0.13622696920453</v>
      </c>
      <c r="AI19" s="19"/>
      <c r="AJ19" s="19" t="n">
        <v>0.142110222507265</v>
      </c>
      <c r="AK19" s="19" t="n">
        <v>0.135747117226893</v>
      </c>
      <c r="AL19" s="19" t="n">
        <v>0.109793037338054</v>
      </c>
    </row>
    <row r="20">
      <c r="B20" s="20" t="s">
        <v>74</v>
      </c>
      <c r="C20" s="19" t="n">
        <v>0.133170384351521</v>
      </c>
      <c r="D20" s="19" t="n">
        <v>0.171311347695975</v>
      </c>
      <c r="E20" s="19" t="n">
        <v>0.0897471675091895</v>
      </c>
      <c r="F20" s="19"/>
      <c r="G20" s="19" t="n">
        <v>0.203686026848617</v>
      </c>
      <c r="H20" s="19" t="n">
        <v>0.18144101176074</v>
      </c>
      <c r="I20" s="19" t="n">
        <v>0.209178764660185</v>
      </c>
      <c r="J20" s="19" t="n">
        <v>0.171662575870256</v>
      </c>
      <c r="K20" s="19" t="n">
        <v>0.0458781071073489</v>
      </c>
      <c r="L20" s="19" t="n">
        <v>0.0645233530082871</v>
      </c>
      <c r="M20" s="19"/>
      <c r="N20" s="19" t="n">
        <v>0.0195272760743552</v>
      </c>
      <c r="O20" s="19" t="n">
        <v>0.18075192188408</v>
      </c>
      <c r="P20" s="19" t="n">
        <v>0.0981687091557847</v>
      </c>
      <c r="Q20" s="19" t="n">
        <v>0.107812890042463</v>
      </c>
      <c r="R20" s="19" t="n">
        <v>0.181565348485369</v>
      </c>
      <c r="S20" s="19"/>
      <c r="T20" s="19" t="n">
        <v>0.0597243981509405</v>
      </c>
      <c r="U20" s="19" t="n">
        <v>0.0816970947046635</v>
      </c>
      <c r="V20" s="19" t="n">
        <v>0.129030243715607</v>
      </c>
      <c r="W20" s="19" t="n">
        <v>0.241417115356302</v>
      </c>
      <c r="X20" s="19"/>
      <c r="Y20" s="19" t="n">
        <v>0.193263388498448</v>
      </c>
      <c r="Z20" s="19" t="n">
        <v>0.00930778485952947</v>
      </c>
      <c r="AA20" s="19" t="n">
        <v>0.0633088094699589</v>
      </c>
      <c r="AB20" s="19" t="n">
        <v>0.111231837250378</v>
      </c>
      <c r="AC20" s="19" t="n">
        <v>0.297727402205092</v>
      </c>
      <c r="AD20" s="19" t="n">
        <v>0.035864182662577</v>
      </c>
      <c r="AE20" s="19"/>
      <c r="AF20" s="19" t="n">
        <v>0.133170384351521</v>
      </c>
      <c r="AG20" s="19"/>
      <c r="AH20" s="19" t="n">
        <v>0.133088017658558</v>
      </c>
      <c r="AI20" s="19"/>
      <c r="AJ20" s="19" t="n">
        <v>0.110437061043163</v>
      </c>
      <c r="AK20" s="19" t="n">
        <v>0.138815006951355</v>
      </c>
      <c r="AL20" s="19" t="n">
        <v>0.16609607857502</v>
      </c>
    </row>
    <row r="21">
      <c r="B21" s="20" t="s">
        <v>75</v>
      </c>
      <c r="C21" s="19" t="n">
        <v>0.117915722891149</v>
      </c>
      <c r="D21" s="19" t="n">
        <v>0.101544509498173</v>
      </c>
      <c r="E21" s="19" t="n">
        <v>0.136554233479231</v>
      </c>
      <c r="F21" s="19"/>
      <c r="G21" s="19" t="n">
        <v>0.119969357654412</v>
      </c>
      <c r="H21" s="19" t="n">
        <v>0.129279268697973</v>
      </c>
      <c r="I21" s="19" t="n">
        <v>0.0706432366580559</v>
      </c>
      <c r="J21" s="19" t="n">
        <v>0.0674535519545003</v>
      </c>
      <c r="K21" s="19" t="n">
        <v>0.171365401256105</v>
      </c>
      <c r="L21" s="19" t="n">
        <v>0.139772448798737</v>
      </c>
      <c r="M21" s="19"/>
      <c r="N21" s="19" t="n">
        <v>0.182816583995415</v>
      </c>
      <c r="O21" s="19" t="n">
        <v>0.0773120681462549</v>
      </c>
      <c r="P21" s="19" t="n">
        <v>0.144131391449097</v>
      </c>
      <c r="Q21" s="19" t="n">
        <v>0.125084372188013</v>
      </c>
      <c r="R21" s="19" t="n">
        <v>0.112958963819888</v>
      </c>
      <c r="S21" s="19"/>
      <c r="T21" s="19" t="n">
        <v>0.144814458854006</v>
      </c>
      <c r="U21" s="19" t="n">
        <v>0.103050946801243</v>
      </c>
      <c r="V21" s="19" t="n">
        <v>0.0943006270867335</v>
      </c>
      <c r="W21" s="19" t="n">
        <v>0.115703790386376</v>
      </c>
      <c r="X21" s="19"/>
      <c r="Y21" s="19" t="n">
        <v>0.110475614841091</v>
      </c>
      <c r="Z21" s="19" t="n">
        <v>0.192413802207352</v>
      </c>
      <c r="AA21" s="19" t="n">
        <v>0.13275468660919</v>
      </c>
      <c r="AB21" s="19" t="n">
        <v>0.108945808713593</v>
      </c>
      <c r="AC21" s="19" t="n">
        <v>0.0489111049847636</v>
      </c>
      <c r="AD21" s="19" t="n">
        <v>0.0809092812489099</v>
      </c>
      <c r="AE21" s="19"/>
      <c r="AF21" s="19" t="n">
        <v>0.117915722891149</v>
      </c>
      <c r="AG21" s="19"/>
      <c r="AH21" s="19" t="n">
        <v>0.119970390104038</v>
      </c>
      <c r="AI21" s="19"/>
      <c r="AJ21" s="19" t="n">
        <v>0.103573321159886</v>
      </c>
      <c r="AK21" s="19" t="n">
        <v>0.123508553618975</v>
      </c>
      <c r="AL21" s="19" t="n">
        <v>0.128249742571849</v>
      </c>
    </row>
    <row r="22">
      <c r="B22" s="20" t="s">
        <v>76</v>
      </c>
      <c r="C22" s="19" t="n">
        <v>0.104200394505506</v>
      </c>
      <c r="D22" s="19" t="n">
        <v>0.120864118388364</v>
      </c>
      <c r="E22" s="19" t="n">
        <v>0.0852288627948028</v>
      </c>
      <c r="F22" s="19"/>
      <c r="G22" s="19" t="n">
        <v>0.209880417148784</v>
      </c>
      <c r="H22" s="19" t="n">
        <v>0.2481740733849</v>
      </c>
      <c r="I22" s="19" t="n">
        <v>0.0730908935201677</v>
      </c>
      <c r="J22" s="19" t="n">
        <v>0.047197997930917</v>
      </c>
      <c r="K22" s="19" t="n">
        <v>0.0906013107209165</v>
      </c>
      <c r="L22" s="19" t="n">
        <v>0.0521480733915041</v>
      </c>
      <c r="M22" s="19"/>
      <c r="N22" s="19" t="n">
        <v>0.0430269620459979</v>
      </c>
      <c r="O22" s="19" t="n">
        <v>0.0793994368436311</v>
      </c>
      <c r="P22" s="19" t="n">
        <v>0.0471509420834213</v>
      </c>
      <c r="Q22" s="19" t="n">
        <v>0.195368939962309</v>
      </c>
      <c r="R22" s="19" t="n">
        <v>0.167784829969029</v>
      </c>
      <c r="S22" s="19"/>
      <c r="T22" s="19" t="n">
        <v>0.0685546387623745</v>
      </c>
      <c r="U22" s="19" t="n">
        <v>0.0491416102558494</v>
      </c>
      <c r="V22" s="19" t="n">
        <v>0.150785787275376</v>
      </c>
      <c r="W22" s="19" t="n">
        <v>0.176115001666788</v>
      </c>
      <c r="X22" s="19"/>
      <c r="Y22" s="19" t="n">
        <v>0.150448417268084</v>
      </c>
      <c r="Z22" s="19" t="n">
        <v>0.0386611551549222</v>
      </c>
      <c r="AA22" s="19" t="n">
        <v>0.0546151526751342</v>
      </c>
      <c r="AB22" s="19" t="n">
        <v>0.100652806142277</v>
      </c>
      <c r="AC22" s="19" t="n">
        <v>0.136449851451821</v>
      </c>
      <c r="AD22" s="19" t="n">
        <v>0.0186330394589489</v>
      </c>
      <c r="AE22" s="19"/>
      <c r="AF22" s="19" t="n">
        <v>0.104200394505506</v>
      </c>
      <c r="AG22" s="19"/>
      <c r="AH22" s="19" t="n">
        <v>0.108419822046809</v>
      </c>
      <c r="AI22" s="19"/>
      <c r="AJ22" s="19" t="n">
        <v>0.0977359515582405</v>
      </c>
      <c r="AK22" s="19" t="n">
        <v>0.114452124500464</v>
      </c>
      <c r="AL22" s="19" t="n">
        <v>0.0691363395589095</v>
      </c>
    </row>
    <row r="23">
      <c r="B23" s="20" t="s">
        <v>56</v>
      </c>
      <c r="C23" s="19" t="n">
        <v>0.0327571279188227</v>
      </c>
      <c r="D23" s="19" t="n">
        <v>0.0360813307745012</v>
      </c>
      <c r="E23" s="19" t="n">
        <v>0.0289725464931673</v>
      </c>
      <c r="F23" s="19"/>
      <c r="G23" s="19" t="n">
        <v>0.0575824631126783</v>
      </c>
      <c r="H23" s="19" t="n">
        <v>0.0311451494138439</v>
      </c>
      <c r="I23" s="19" t="n">
        <v>0.0189524730660679</v>
      </c>
      <c r="J23" s="19" t="n">
        <v>0.0232437137710266</v>
      </c>
      <c r="K23" s="19" t="n">
        <v>0.0310115607743336</v>
      </c>
      <c r="L23" s="19" t="n">
        <v>0.0447737380895331</v>
      </c>
      <c r="M23" s="19"/>
      <c r="N23" s="19" t="n">
        <v>0</v>
      </c>
      <c r="O23" s="19" t="n">
        <v>0.0389131956650906</v>
      </c>
      <c r="P23" s="19" t="n">
        <v>0.0239451487021751</v>
      </c>
      <c r="Q23" s="19" t="n">
        <v>0.0632270320762922</v>
      </c>
      <c r="R23" s="19" t="n">
        <v>0.0161324066838701</v>
      </c>
      <c r="S23" s="19"/>
      <c r="T23" s="19" t="n">
        <v>0.0306396444262104</v>
      </c>
      <c r="U23" s="19" t="n">
        <v>0.0405134314926967</v>
      </c>
      <c r="V23" s="19" t="n">
        <v>0.0438275714030116</v>
      </c>
      <c r="W23" s="19" t="n">
        <v>0.00330696761733902</v>
      </c>
      <c r="X23" s="19"/>
      <c r="Y23" s="19" t="n">
        <v>0.0169315692318444</v>
      </c>
      <c r="Z23" s="19" t="n">
        <v>0.0583561004217142</v>
      </c>
      <c r="AA23" s="19" t="n">
        <v>0.0455730274775383</v>
      </c>
      <c r="AB23" s="19" t="n">
        <v>0.0126881323145342</v>
      </c>
      <c r="AC23" s="19" t="n">
        <v>0.11610961188753</v>
      </c>
      <c r="AD23" s="19" t="n">
        <v>0.0458285573786538</v>
      </c>
      <c r="AE23" s="19"/>
      <c r="AF23" s="19" t="n">
        <v>0.0327571279188227</v>
      </c>
      <c r="AG23" s="19"/>
      <c r="AH23" s="19" t="n">
        <v>0.0290643918983548</v>
      </c>
      <c r="AI23" s="19"/>
      <c r="AJ23" s="19" t="n">
        <v>0.0598854354746003</v>
      </c>
      <c r="AK23" s="19" t="n">
        <v>0.0199140839016066</v>
      </c>
      <c r="AL23" s="19" t="n">
        <v>0.0248448672976683</v>
      </c>
    </row>
    <row r="24">
      <c r="B24" s="20" t="s">
        <v>77</v>
      </c>
      <c r="C24" s="21" t="n">
        <v>0.0313057015568162</v>
      </c>
      <c r="D24" s="21" t="n">
        <v>0.0422667423622739</v>
      </c>
      <c r="E24" s="21" t="n">
        <v>0.0188266341715859</v>
      </c>
      <c r="F24" s="21"/>
      <c r="G24" s="21" t="n">
        <v>0.0106725419765901</v>
      </c>
      <c r="H24" s="21" t="n">
        <v>0.0358993358241376</v>
      </c>
      <c r="I24" s="21" t="n">
        <v>0.00284614772776806</v>
      </c>
      <c r="J24" s="21" t="n">
        <v>0.0404037304220573</v>
      </c>
      <c r="K24" s="21" t="n">
        <v>0.0149936211151338</v>
      </c>
      <c r="L24" s="21" t="n">
        <v>0.0628595252550172</v>
      </c>
      <c r="M24" s="21"/>
      <c r="N24" s="21" t="n">
        <v>0.0501496645491802</v>
      </c>
      <c r="O24" s="21" t="n">
        <v>0.0377891963664734</v>
      </c>
      <c r="P24" s="21" t="n">
        <v>0.0313059580033785</v>
      </c>
      <c r="Q24" s="21" t="n">
        <v>0.0194539836576502</v>
      </c>
      <c r="R24" s="21" t="n">
        <v>0.0243837093631152</v>
      </c>
      <c r="S24" s="21"/>
      <c r="T24" s="21" t="n">
        <v>0.03322646957301</v>
      </c>
      <c r="U24" s="21" t="n">
        <v>0.0226043935327909</v>
      </c>
      <c r="V24" s="21" t="n">
        <v>0.0637408183923898</v>
      </c>
      <c r="W24" s="21" t="n">
        <v>0.0123017413819387</v>
      </c>
      <c r="X24" s="21"/>
      <c r="Y24" s="21" t="n">
        <v>0.02636363417379</v>
      </c>
      <c r="Z24" s="21" t="n">
        <v>0.0165556863078389</v>
      </c>
      <c r="AA24" s="21" t="n">
        <v>0.0480442364255936</v>
      </c>
      <c r="AB24" s="21" t="n">
        <v>0.0229707096221721</v>
      </c>
      <c r="AC24" s="21" t="n">
        <v>0</v>
      </c>
      <c r="AD24" s="21" t="n">
        <v>0.0696931019308446</v>
      </c>
      <c r="AE24" s="21"/>
      <c r="AF24" s="21" t="n">
        <v>0.0313057015568162</v>
      </c>
      <c r="AG24" s="21"/>
      <c r="AH24" s="21" t="n">
        <v>0.0279538799292373</v>
      </c>
      <c r="AI24" s="21"/>
      <c r="AJ24" s="21" t="n">
        <v>0.0324942339230992</v>
      </c>
      <c r="AK24" s="21" t="n">
        <v>0.0280411738862445</v>
      </c>
      <c r="AL24" s="21" t="n">
        <v>0.0448413163861506</v>
      </c>
    </row>
    <row r="25">
      <c r="B25" s="18" t="s">
        <v>79</v>
      </c>
    </row>
    <row r="26">
      <c r="B26" t="s">
        <v>61</v>
      </c>
    </row>
    <row r="27">
      <c r="B27" t="s">
        <v>62</v>
      </c>
    </row>
    <row r="29">
      <c r="B2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86</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80</v>
      </c>
      <c r="C9" s="19" t="n">
        <v>0.668329025978387</v>
      </c>
      <c r="D9" s="19" t="n">
        <v>0.692998168120368</v>
      </c>
      <c r="E9" s="19" t="n">
        <v>0.642982128455068</v>
      </c>
      <c r="F9" s="19"/>
      <c r="G9" s="19" t="n">
        <v>0.658057097895228</v>
      </c>
      <c r="H9" s="19" t="n">
        <v>0.518803677267469</v>
      </c>
      <c r="I9" s="19" t="n">
        <v>0.517862129361814</v>
      </c>
      <c r="J9" s="19" t="n">
        <v>0.712648365858799</v>
      </c>
      <c r="K9" s="19" t="n">
        <v>0.74867086736475</v>
      </c>
      <c r="L9" s="19" t="n">
        <v>0.787915728156602</v>
      </c>
      <c r="M9" s="19"/>
      <c r="N9" s="19" t="n">
        <v>0.561428359098039</v>
      </c>
      <c r="O9" s="19" t="n">
        <v>0.709970106102503</v>
      </c>
      <c r="P9" s="19" t="n">
        <v>0.599330903335621</v>
      </c>
      <c r="Q9" s="19" t="n">
        <v>0.762982916635195</v>
      </c>
      <c r="R9" s="19" t="n">
        <v>0.658792962262078</v>
      </c>
      <c r="S9" s="19"/>
      <c r="T9" s="19" t="n">
        <v>0.712373293039762</v>
      </c>
      <c r="U9" s="19" t="n">
        <v>0.728867932027942</v>
      </c>
      <c r="V9" s="19" t="n">
        <v>0.693927641178552</v>
      </c>
      <c r="W9" s="19" t="n">
        <v>0.568296636342173</v>
      </c>
      <c r="X9" s="19"/>
      <c r="Y9" s="19" t="n">
        <v>0.598745968138772</v>
      </c>
      <c r="Z9" s="19" t="n">
        <v>0.701456139418017</v>
      </c>
      <c r="AA9" s="19" t="n">
        <v>0.76644461698821</v>
      </c>
      <c r="AB9" s="19" t="n">
        <v>0.663722752199969</v>
      </c>
      <c r="AC9" s="19" t="n">
        <v>0.680888467132825</v>
      </c>
      <c r="AD9" s="19" t="n">
        <v>0.629451115711885</v>
      </c>
      <c r="AE9" s="19"/>
      <c r="AF9" s="19" t="n">
        <v>0.741293920532959</v>
      </c>
      <c r="AG9" s="19"/>
      <c r="AH9" s="19" t="n">
        <v>0.678825523863466</v>
      </c>
      <c r="AI9" s="19"/>
      <c r="AJ9" s="19" t="n">
        <v>0.736891256878968</v>
      </c>
      <c r="AK9" s="19" t="n">
        <v>0.62821290676569</v>
      </c>
      <c r="AL9" s="19" t="n">
        <v>0.6848379340532</v>
      </c>
    </row>
    <row r="10">
      <c r="B10" s="20" t="s">
        <v>81</v>
      </c>
      <c r="C10" s="19" t="n">
        <v>0.22102944246853</v>
      </c>
      <c r="D10" s="19" t="n">
        <v>0.230733202382034</v>
      </c>
      <c r="E10" s="19" t="n">
        <v>0.209792161036844</v>
      </c>
      <c r="F10" s="19"/>
      <c r="G10" s="19" t="n">
        <v>0.172458593068701</v>
      </c>
      <c r="H10" s="19" t="n">
        <v>0.270113900309261</v>
      </c>
      <c r="I10" s="19" t="n">
        <v>0.274724025182582</v>
      </c>
      <c r="J10" s="19" t="n">
        <v>0.314086475390839</v>
      </c>
      <c r="K10" s="19" t="n">
        <v>0.151207933890333</v>
      </c>
      <c r="L10" s="19" t="n">
        <v>0.15737663425574</v>
      </c>
      <c r="M10" s="19"/>
      <c r="N10" s="19" t="n">
        <v>0.199057817146103</v>
      </c>
      <c r="O10" s="19" t="n">
        <v>0.210215916499752</v>
      </c>
      <c r="P10" s="19" t="n">
        <v>0.251331359198034</v>
      </c>
      <c r="Q10" s="19" t="n">
        <v>0.190950421176223</v>
      </c>
      <c r="R10" s="19" t="n">
        <v>0.234915920914426</v>
      </c>
      <c r="S10" s="19"/>
      <c r="T10" s="19" t="n">
        <v>0.168019827618949</v>
      </c>
      <c r="U10" s="19" t="n">
        <v>0.165821840323203</v>
      </c>
      <c r="V10" s="19" t="n">
        <v>0.217537459302553</v>
      </c>
      <c r="W10" s="19" t="n">
        <v>0.359028741993701</v>
      </c>
      <c r="X10" s="19"/>
      <c r="Y10" s="19" t="n">
        <v>0.285215433934674</v>
      </c>
      <c r="Z10" s="19" t="n">
        <v>0.214047825295914</v>
      </c>
      <c r="AA10" s="19" t="n">
        <v>0.159663536186881</v>
      </c>
      <c r="AB10" s="19" t="n">
        <v>0.200193440098778</v>
      </c>
      <c r="AC10" s="19" t="n">
        <v>0.0710653329468417</v>
      </c>
      <c r="AD10" s="19" t="n">
        <v>0.19382948192698</v>
      </c>
      <c r="AE10" s="19"/>
      <c r="AF10" s="19" t="n">
        <v>0.297488015214278</v>
      </c>
      <c r="AG10" s="19"/>
      <c r="AH10" s="19" t="n">
        <v>0.227402407262785</v>
      </c>
      <c r="AI10" s="19"/>
      <c r="AJ10" s="19" t="n">
        <v>0.141394725284522</v>
      </c>
      <c r="AK10" s="19" t="n">
        <v>0.268630151716489</v>
      </c>
      <c r="AL10" s="19" t="n">
        <v>0.196166536159867</v>
      </c>
    </row>
    <row r="11">
      <c r="B11" s="20" t="s">
        <v>82</v>
      </c>
      <c r="C11" s="19" t="n">
        <v>0.173277193552141</v>
      </c>
      <c r="D11" s="19" t="n">
        <v>0.184097982617568</v>
      </c>
      <c r="E11" s="19" t="n">
        <v>0.162781846855027</v>
      </c>
      <c r="F11" s="19"/>
      <c r="G11" s="19" t="n">
        <v>0.25131888165566</v>
      </c>
      <c r="H11" s="19" t="n">
        <v>0.422094370479438</v>
      </c>
      <c r="I11" s="19" t="n">
        <v>0.194569946068082</v>
      </c>
      <c r="J11" s="19" t="n">
        <v>0.0877267785576038</v>
      </c>
      <c r="K11" s="19" t="n">
        <v>0.0780501107644348</v>
      </c>
      <c r="L11" s="19" t="n">
        <v>0.0845261672797018</v>
      </c>
      <c r="M11" s="19"/>
      <c r="N11" s="19" t="n">
        <v>0.121269470780127</v>
      </c>
      <c r="O11" s="19" t="n">
        <v>0.105103830256363</v>
      </c>
      <c r="P11" s="19" t="n">
        <v>0.17902028464313</v>
      </c>
      <c r="Q11" s="19" t="n">
        <v>0.145509469700012</v>
      </c>
      <c r="R11" s="19" t="n">
        <v>0.33717273419232</v>
      </c>
      <c r="S11" s="19"/>
      <c r="T11" s="19" t="n">
        <v>0.0686943386712518</v>
      </c>
      <c r="U11" s="19" t="n">
        <v>0.147604041362659</v>
      </c>
      <c r="V11" s="19" t="n">
        <v>0.238030529902493</v>
      </c>
      <c r="W11" s="19" t="n">
        <v>0.25409072456845</v>
      </c>
      <c r="X11" s="19"/>
      <c r="Y11" s="19" t="n">
        <v>0.252038689317958</v>
      </c>
      <c r="Z11" s="19" t="n">
        <v>0.205308672300594</v>
      </c>
      <c r="AA11" s="19" t="n">
        <v>0.086058130341992</v>
      </c>
      <c r="AB11" s="19" t="n">
        <v>0.0792479147899599</v>
      </c>
      <c r="AC11" s="19" t="n">
        <v>0.202206089051339</v>
      </c>
      <c r="AD11" s="19" t="n">
        <v>0.0752141273621828</v>
      </c>
      <c r="AE11" s="19"/>
      <c r="AF11" s="19" t="n">
        <v>0.102544736505924</v>
      </c>
      <c r="AG11" s="19"/>
      <c r="AH11" s="19" t="n">
        <v>0.175050022808603</v>
      </c>
      <c r="AI11" s="19"/>
      <c r="AJ11" s="19" t="n">
        <v>0.103286192537446</v>
      </c>
      <c r="AK11" s="19" t="n">
        <v>0.209062096494854</v>
      </c>
      <c r="AL11" s="19" t="n">
        <v>0.185638793488409</v>
      </c>
    </row>
    <row r="12">
      <c r="B12" s="20" t="s">
        <v>83</v>
      </c>
      <c r="C12" s="19" t="n">
        <v>0.149382181467167</v>
      </c>
      <c r="D12" s="19" t="n">
        <v>0.145113723077209</v>
      </c>
      <c r="E12" s="19" t="n">
        <v>0.153947629848315</v>
      </c>
      <c r="F12" s="19"/>
      <c r="G12" s="19" t="n">
        <v>0.187466808839871</v>
      </c>
      <c r="H12" s="19" t="n">
        <v>0.227885279962678</v>
      </c>
      <c r="I12" s="19" t="n">
        <v>0.189461759662979</v>
      </c>
      <c r="J12" s="19" t="n">
        <v>0.139873570458931</v>
      </c>
      <c r="K12" s="19" t="n">
        <v>0.0789867391474127</v>
      </c>
      <c r="L12" s="19" t="n">
        <v>0.109383303170636</v>
      </c>
      <c r="M12" s="19"/>
      <c r="N12" s="19" t="n">
        <v>0.213599127517052</v>
      </c>
      <c r="O12" s="19" t="n">
        <v>0.138813863435202</v>
      </c>
      <c r="P12" s="19" t="n">
        <v>0.0778093692733675</v>
      </c>
      <c r="Q12" s="19" t="n">
        <v>0.134389845212516</v>
      </c>
      <c r="R12" s="19" t="n">
        <v>0.262253778061802</v>
      </c>
      <c r="S12" s="19"/>
      <c r="T12" s="19" t="n">
        <v>0.123906968526091</v>
      </c>
      <c r="U12" s="19" t="n">
        <v>0.09651510253337</v>
      </c>
      <c r="V12" s="19" t="n">
        <v>0.181151527119763</v>
      </c>
      <c r="W12" s="19" t="n">
        <v>0.231990024233751</v>
      </c>
      <c r="X12" s="19"/>
      <c r="Y12" s="19" t="n">
        <v>0.204460593095913</v>
      </c>
      <c r="Z12" s="19" t="n">
        <v>0.147023184752251</v>
      </c>
      <c r="AA12" s="19" t="n">
        <v>0.10968708202419</v>
      </c>
      <c r="AB12" s="19" t="n">
        <v>0.0957120205164199</v>
      </c>
      <c r="AC12" s="19" t="n">
        <v>0.0895351258329923</v>
      </c>
      <c r="AD12" s="19" t="n">
        <v>0.0449403947622937</v>
      </c>
      <c r="AE12" s="19"/>
      <c r="AF12" s="19" t="n">
        <v>0.107871251665641</v>
      </c>
      <c r="AG12" s="19"/>
      <c r="AH12" s="19" t="n">
        <v>0.15407954631243</v>
      </c>
      <c r="AI12" s="19"/>
      <c r="AJ12" s="19" t="n">
        <v>0.138865397452183</v>
      </c>
      <c r="AK12" s="19" t="n">
        <v>0.154648283218928</v>
      </c>
      <c r="AL12" s="19" t="n">
        <v>0.151866664839714</v>
      </c>
    </row>
    <row r="13">
      <c r="B13" s="20" t="s">
        <v>84</v>
      </c>
      <c r="C13" s="19" t="n">
        <v>0.119890098088315</v>
      </c>
      <c r="D13" s="19" t="n">
        <v>0.139299308444173</v>
      </c>
      <c r="E13" s="19" t="n">
        <v>0.100691657477417</v>
      </c>
      <c r="F13" s="19"/>
      <c r="G13" s="19" t="n">
        <v>0.0725690007815717</v>
      </c>
      <c r="H13" s="19" t="n">
        <v>0.230173743951754</v>
      </c>
      <c r="I13" s="19" t="n">
        <v>0.174337694594994</v>
      </c>
      <c r="J13" s="19" t="n">
        <v>0.140907532381158</v>
      </c>
      <c r="K13" s="19" t="n">
        <v>0.0448311024872834</v>
      </c>
      <c r="L13" s="19" t="n">
        <v>0.0667071012429169</v>
      </c>
      <c r="M13" s="19"/>
      <c r="N13" s="19" t="n">
        <v>0.170789172102093</v>
      </c>
      <c r="O13" s="19" t="n">
        <v>0.110620503625745</v>
      </c>
      <c r="P13" s="19" t="n">
        <v>0.104346506367805</v>
      </c>
      <c r="Q13" s="19" t="n">
        <v>0.0905655564172257</v>
      </c>
      <c r="R13" s="19" t="n">
        <v>0.165021013592336</v>
      </c>
      <c r="S13" s="19"/>
      <c r="T13" s="19" t="n">
        <v>0.0280185577900997</v>
      </c>
      <c r="U13" s="19" t="n">
        <v>0.0660795226928731</v>
      </c>
      <c r="V13" s="19" t="n">
        <v>0.084509384505031</v>
      </c>
      <c r="W13" s="19" t="n">
        <v>0.306327058039595</v>
      </c>
      <c r="X13" s="19"/>
      <c r="Y13" s="19" t="n">
        <v>0.207264922345346</v>
      </c>
      <c r="Z13" s="19" t="n">
        <v>0.0671337931283895</v>
      </c>
      <c r="AA13" s="19" t="n">
        <v>0.0664330798256648</v>
      </c>
      <c r="AB13" s="19" t="n">
        <v>0.0311111927040485</v>
      </c>
      <c r="AC13" s="19" t="n">
        <v>0.00840008218543065</v>
      </c>
      <c r="AD13" s="19" t="n">
        <v>0</v>
      </c>
      <c r="AE13" s="19"/>
      <c r="AF13" s="19" t="n">
        <v>0.125656283108413</v>
      </c>
      <c r="AG13" s="19"/>
      <c r="AH13" s="19" t="n">
        <v>0.123014785002211</v>
      </c>
      <c r="AI13" s="19"/>
      <c r="AJ13" s="19" t="n">
        <v>0.0757245667700925</v>
      </c>
      <c r="AK13" s="19" t="n">
        <v>0.15385630092869</v>
      </c>
      <c r="AL13" s="19" t="n">
        <v>0.063319686745743</v>
      </c>
    </row>
    <row r="14">
      <c r="B14" s="20" t="s">
        <v>85</v>
      </c>
      <c r="C14" s="19" t="n">
        <v>0.032675864683339</v>
      </c>
      <c r="D14" s="19" t="n">
        <v>0.0281771005063015</v>
      </c>
      <c r="E14" s="19" t="n">
        <v>0.0372438993562837</v>
      </c>
      <c r="F14" s="19"/>
      <c r="G14" s="19" t="n">
        <v>0.0284961517408124</v>
      </c>
      <c r="H14" s="19" t="n">
        <v>0.00881837775693599</v>
      </c>
      <c r="I14" s="19" t="n">
        <v>0.0639654414487296</v>
      </c>
      <c r="J14" s="19" t="n">
        <v>0.0470576542783947</v>
      </c>
      <c r="K14" s="19" t="n">
        <v>0.0369257512249625</v>
      </c>
      <c r="L14" s="19" t="n">
        <v>0.0166546257284583</v>
      </c>
      <c r="M14" s="19"/>
      <c r="N14" s="19" t="n">
        <v>0.119486268426971</v>
      </c>
      <c r="O14" s="19" t="n">
        <v>0.0466689385415744</v>
      </c>
      <c r="P14" s="19" t="n">
        <v>0.019727896108359</v>
      </c>
      <c r="Q14" s="19" t="n">
        <v>0.0151261980444682</v>
      </c>
      <c r="R14" s="19" t="n">
        <v>0.00330272776984836</v>
      </c>
      <c r="S14" s="19"/>
      <c r="T14" s="19" t="n">
        <v>0.102899043439592</v>
      </c>
      <c r="U14" s="19" t="n">
        <v>0.0208344859373056</v>
      </c>
      <c r="V14" s="19" t="n">
        <v>0.0151292006592958</v>
      </c>
      <c r="W14" s="19" t="n">
        <v>0.0188104341995433</v>
      </c>
      <c r="X14" s="19"/>
      <c r="Y14" s="19" t="n">
        <v>0.0247740966312183</v>
      </c>
      <c r="Z14" s="19" t="n">
        <v>0.0262079794146407</v>
      </c>
      <c r="AA14" s="19" t="n">
        <v>0.0202721970600669</v>
      </c>
      <c r="AB14" s="19" t="n">
        <v>0.0793882590379986</v>
      </c>
      <c r="AC14" s="19" t="n">
        <v>0</v>
      </c>
      <c r="AD14" s="19" t="n">
        <v>0.179172210389151</v>
      </c>
      <c r="AE14" s="19"/>
      <c r="AF14" s="19" t="n">
        <v>0.0366247254457131</v>
      </c>
      <c r="AG14" s="19"/>
      <c r="AH14" s="19" t="n">
        <v>0.0326416111053795</v>
      </c>
      <c r="AI14" s="19"/>
      <c r="AJ14" s="19" t="n">
        <v>0.0319252246884103</v>
      </c>
      <c r="AK14" s="19" t="n">
        <v>0.032982586405704</v>
      </c>
      <c r="AL14" s="19" t="n">
        <v>0.0332441510836425</v>
      </c>
    </row>
    <row r="15">
      <c r="B15" s="20" t="s">
        <v>56</v>
      </c>
      <c r="C15" s="19" t="n">
        <v>0.0120497869205157</v>
      </c>
      <c r="D15" s="19" t="n">
        <v>0.0073362043371383</v>
      </c>
      <c r="E15" s="19" t="n">
        <v>0.0167926043651575</v>
      </c>
      <c r="F15" s="19"/>
      <c r="G15" s="19" t="n">
        <v>0</v>
      </c>
      <c r="H15" s="19" t="n">
        <v>0.0199532352104101</v>
      </c>
      <c r="I15" s="19" t="n">
        <v>0.0100513049771792</v>
      </c>
      <c r="J15" s="19" t="n">
        <v>0.00585630987370355</v>
      </c>
      <c r="K15" s="19" t="n">
        <v>0.0102569437427217</v>
      </c>
      <c r="L15" s="19" t="n">
        <v>0.0184798748046698</v>
      </c>
      <c r="M15" s="19"/>
      <c r="N15" s="19" t="n">
        <v>0</v>
      </c>
      <c r="O15" s="19" t="n">
        <v>0.00802069863856173</v>
      </c>
      <c r="P15" s="19" t="n">
        <v>0.0235889889586171</v>
      </c>
      <c r="Q15" s="19" t="n">
        <v>0.00636396387720312</v>
      </c>
      <c r="R15" s="19" t="n">
        <v>0.0130367079784076</v>
      </c>
      <c r="S15" s="19"/>
      <c r="T15" s="19" t="n">
        <v>0</v>
      </c>
      <c r="U15" s="19" t="n">
        <v>0.00723405183986139</v>
      </c>
      <c r="V15" s="19" t="n">
        <v>0.0161657217087591</v>
      </c>
      <c r="W15" s="19" t="n">
        <v>0</v>
      </c>
      <c r="X15" s="19"/>
      <c r="Y15" s="19" t="n">
        <v>0.0106699448400934</v>
      </c>
      <c r="Z15" s="19" t="n">
        <v>0.00749401838871905</v>
      </c>
      <c r="AA15" s="19" t="n">
        <v>0.0157019004283484</v>
      </c>
      <c r="AB15" s="19" t="n">
        <v>0.0211787887294489</v>
      </c>
      <c r="AC15" s="19" t="n">
        <v>0</v>
      </c>
      <c r="AD15" s="19" t="n">
        <v>0</v>
      </c>
      <c r="AE15" s="19"/>
      <c r="AF15" s="19" t="n">
        <v>0.00927583303300044</v>
      </c>
      <c r="AG15" s="19"/>
      <c r="AH15" s="19" t="n">
        <v>0.00810912780390188</v>
      </c>
      <c r="AI15" s="19"/>
      <c r="AJ15" s="19" t="n">
        <v>0.023394406611358</v>
      </c>
      <c r="AK15" s="19" t="n">
        <v>0.00713720629007329</v>
      </c>
      <c r="AL15" s="19" t="n">
        <v>0.00502732277937598</v>
      </c>
    </row>
    <row r="16">
      <c r="B16" s="20" t="s">
        <v>58</v>
      </c>
      <c r="C16" s="21" t="n">
        <v>0.0479834327710025</v>
      </c>
      <c r="D16" s="21" t="n">
        <v>0.0442185598788464</v>
      </c>
      <c r="E16" s="21" t="n">
        <v>0.0518465944612887</v>
      </c>
      <c r="F16" s="21"/>
      <c r="G16" s="21" t="n">
        <v>0.0529699631640513</v>
      </c>
      <c r="H16" s="21" t="n">
        <v>0.0913971809953339</v>
      </c>
      <c r="I16" s="21" t="n">
        <v>0.0213812560607217</v>
      </c>
      <c r="J16" s="21" t="n">
        <v>0.0229614680699951</v>
      </c>
      <c r="K16" s="21" t="n">
        <v>0.0620489235285756</v>
      </c>
      <c r="L16" s="21" t="n">
        <v>0.0421247199992894</v>
      </c>
      <c r="M16" s="21"/>
      <c r="N16" s="21" t="n">
        <v>0.0110188669595263</v>
      </c>
      <c r="O16" s="21" t="n">
        <v>0.0312993776884048</v>
      </c>
      <c r="P16" s="21" t="n">
        <v>0.075462924655362</v>
      </c>
      <c r="Q16" s="21" t="n">
        <v>0.0361243826706832</v>
      </c>
      <c r="R16" s="21" t="n">
        <v>0.0649918788165649</v>
      </c>
      <c r="S16" s="21"/>
      <c r="T16" s="21" t="n">
        <v>0.0250357141516569</v>
      </c>
      <c r="U16" s="21" t="n">
        <v>0.0482161789243025</v>
      </c>
      <c r="V16" s="21" t="n">
        <v>0.0414282134583429</v>
      </c>
      <c r="W16" s="21" t="n">
        <v>0.0555751226681651</v>
      </c>
      <c r="X16" s="21"/>
      <c r="Y16" s="21" t="n">
        <v>0.050916674491591</v>
      </c>
      <c r="Z16" s="21" t="n">
        <v>0</v>
      </c>
      <c r="AA16" s="21" t="n">
        <v>0.050504118869012</v>
      </c>
      <c r="AB16" s="21" t="n">
        <v>0.0342573972900879</v>
      </c>
      <c r="AC16" s="21" t="n">
        <v>0.0956328095048296</v>
      </c>
      <c r="AD16" s="21" t="n">
        <v>0.0589676288270397</v>
      </c>
      <c r="AE16" s="21"/>
      <c r="AF16" s="21" t="n">
        <v>0.0442814825766222</v>
      </c>
      <c r="AG16" s="21"/>
      <c r="AH16" s="21" t="n">
        <v>0.0440359811360285</v>
      </c>
      <c r="AI16" s="21"/>
      <c r="AJ16" s="21" t="n">
        <v>0.0436309641678639</v>
      </c>
      <c r="AK16" s="21" t="n">
        <v>0.0528333179249803</v>
      </c>
      <c r="AL16" s="21" t="n">
        <v>0.0339132886735248</v>
      </c>
    </row>
    <row r="17">
      <c r="B17" s="18"/>
    </row>
    <row r="18">
      <c r="B18" t="s">
        <v>61</v>
      </c>
    </row>
    <row r="19">
      <c r="B19" t="s">
        <v>62</v>
      </c>
    </row>
    <row r="21">
      <c r="B21"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90</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103</v>
      </c>
      <c r="D7" s="11" t="n">
        <v>57</v>
      </c>
      <c r="E7" s="11" t="n">
        <v>46</v>
      </c>
      <c r="F7" s="11"/>
      <c r="G7" s="11" t="n">
        <v>4</v>
      </c>
      <c r="H7" s="11" t="n">
        <v>27</v>
      </c>
      <c r="I7" s="11" t="n">
        <v>29</v>
      </c>
      <c r="J7" s="11" t="n">
        <v>21</v>
      </c>
      <c r="K7" s="11" t="n">
        <v>8</v>
      </c>
      <c r="L7" s="11" t="n">
        <v>14</v>
      </c>
      <c r="M7" s="11"/>
      <c r="N7" s="11" t="n">
        <v>10</v>
      </c>
      <c r="O7" s="11" t="n">
        <v>22</v>
      </c>
      <c r="P7" s="11" t="n">
        <v>18</v>
      </c>
      <c r="Q7" s="11" t="n">
        <v>23</v>
      </c>
      <c r="R7" s="11" t="n">
        <v>30</v>
      </c>
      <c r="S7" s="11"/>
      <c r="T7" s="11" t="n">
        <v>2</v>
      </c>
      <c r="U7" s="11" t="n">
        <v>20</v>
      </c>
      <c r="V7" s="11" t="n">
        <v>11</v>
      </c>
      <c r="W7" s="11" t="n">
        <v>67</v>
      </c>
      <c r="X7" s="11"/>
      <c r="Y7" s="11" t="n">
        <v>79</v>
      </c>
      <c r="Z7" s="11" t="n">
        <v>5</v>
      </c>
      <c r="AA7" s="11" t="n">
        <v>16</v>
      </c>
      <c r="AB7" s="11" t="n">
        <v>2</v>
      </c>
      <c r="AC7" s="11" t="n">
        <v>1</v>
      </c>
      <c r="AD7" s="11" t="s">
        <v>88</v>
      </c>
      <c r="AE7" s="11"/>
      <c r="AF7" s="11" t="n">
        <v>69</v>
      </c>
      <c r="AG7" s="11"/>
      <c r="AH7" s="11" t="n">
        <v>100</v>
      </c>
      <c r="AI7" s="11"/>
      <c r="AJ7" s="11" t="n">
        <v>29</v>
      </c>
      <c r="AK7" s="11" t="n">
        <v>61</v>
      </c>
      <c r="AL7" s="11" t="n">
        <v>13</v>
      </c>
    </row>
    <row r="8" ht="30" customHeight="1">
      <c r="B8" s="12" t="s">
        <v>20</v>
      </c>
      <c r="C8" s="12" t="n">
        <v>121</v>
      </c>
      <c r="D8" s="12" t="n">
        <v>70</v>
      </c>
      <c r="E8" s="12" t="n">
        <v>51</v>
      </c>
      <c r="F8" s="12"/>
      <c r="G8" s="12" t="n">
        <v>7</v>
      </c>
      <c r="H8" s="12" t="n">
        <v>38</v>
      </c>
      <c r="I8" s="12" t="n">
        <v>29</v>
      </c>
      <c r="J8" s="12" t="n">
        <v>23</v>
      </c>
      <c r="K8" s="12" t="n">
        <v>8</v>
      </c>
      <c r="L8" s="12" t="n">
        <v>16</v>
      </c>
      <c r="M8" s="12"/>
      <c r="N8" s="12" t="n">
        <v>15</v>
      </c>
      <c r="O8" s="12" t="n">
        <v>33</v>
      </c>
      <c r="P8" s="12" t="n">
        <v>28</v>
      </c>
      <c r="Q8" s="12" t="n">
        <v>16</v>
      </c>
      <c r="R8" s="12" t="n">
        <v>29</v>
      </c>
      <c r="S8" s="12"/>
      <c r="T8" s="12" t="n">
        <v>3</v>
      </c>
      <c r="U8" s="12" t="n">
        <v>20</v>
      </c>
      <c r="V8" s="12" t="n">
        <v>13</v>
      </c>
      <c r="W8" s="12" t="n">
        <v>83</v>
      </c>
      <c r="X8" s="12"/>
      <c r="Y8" s="12" t="n">
        <v>93</v>
      </c>
      <c r="Z8" s="12" t="n">
        <v>5</v>
      </c>
      <c r="AA8" s="12" t="n">
        <v>19</v>
      </c>
      <c r="AB8" s="12" t="n">
        <v>3</v>
      </c>
      <c r="AC8" s="12" t="n">
        <v>0</v>
      </c>
      <c r="AD8" s="12" t="s">
        <v>88</v>
      </c>
      <c r="AE8" s="12"/>
      <c r="AF8" s="12" t="n">
        <v>78</v>
      </c>
      <c r="AG8" s="12"/>
      <c r="AH8" s="12" t="n">
        <v>118</v>
      </c>
      <c r="AI8" s="12"/>
      <c r="AJ8" s="12" t="n">
        <v>24</v>
      </c>
      <c r="AK8" s="12" t="n">
        <v>90</v>
      </c>
      <c r="AL8" s="12" t="n">
        <v>7</v>
      </c>
    </row>
    <row r="9">
      <c r="B9" s="20" t="s">
        <v>64</v>
      </c>
      <c r="C9" s="19" t="n">
        <v>0.375044195190089</v>
      </c>
      <c r="D9" s="19" t="n">
        <v>0.354862231844613</v>
      </c>
      <c r="E9" s="19" t="n">
        <v>0.402998148028334</v>
      </c>
      <c r="F9" s="19"/>
      <c r="G9" s="19" t="n">
        <v>0.520306180170635</v>
      </c>
      <c r="H9" s="19" t="n">
        <v>0.360749319007229</v>
      </c>
      <c r="I9" s="19" t="n">
        <v>0.311025013655261</v>
      </c>
      <c r="J9" s="19" t="n">
        <v>0.32978992982164</v>
      </c>
      <c r="K9" s="19" t="n">
        <v>0.525335127466062</v>
      </c>
      <c r="L9" s="19" t="n">
        <v>0.45051333801849</v>
      </c>
      <c r="M9" s="19"/>
      <c r="N9" s="19" t="n">
        <v>0.239926654126226</v>
      </c>
      <c r="O9" s="19" t="n">
        <v>0.413924929134765</v>
      </c>
      <c r="P9" s="19" t="n">
        <v>0.399735186156269</v>
      </c>
      <c r="Q9" s="19" t="n">
        <v>0.412538436915811</v>
      </c>
      <c r="R9" s="19" t="n">
        <v>0.354460502499371</v>
      </c>
      <c r="S9" s="19"/>
      <c r="T9" s="19" t="n">
        <v>1</v>
      </c>
      <c r="U9" s="19" t="n">
        <v>0.607111578511512</v>
      </c>
      <c r="V9" s="19" t="n">
        <v>0.426063774255402</v>
      </c>
      <c r="W9" s="19" t="n">
        <v>0.298015091050934</v>
      </c>
      <c r="X9" s="19"/>
      <c r="Y9" s="19" t="n">
        <v>0.317069267673163</v>
      </c>
      <c r="Z9" s="19" t="n">
        <v>0.600405367653431</v>
      </c>
      <c r="AA9" s="19" t="n">
        <v>0.476509493315763</v>
      </c>
      <c r="AB9" s="19" t="n">
        <v>1</v>
      </c>
      <c r="AC9" s="19" t="n">
        <v>1</v>
      </c>
      <c r="AD9" s="19" t="s">
        <v>89</v>
      </c>
      <c r="AE9" s="19"/>
      <c r="AF9" s="19" t="n">
        <v>0.41250712918847</v>
      </c>
      <c r="AG9" s="19"/>
      <c r="AH9" s="19" t="n">
        <v>0.385845506625213</v>
      </c>
      <c r="AI9" s="19"/>
      <c r="AJ9" s="19" t="n">
        <v>0.750306537221585</v>
      </c>
      <c r="AK9" s="19" t="n">
        <v>0.25374658913285</v>
      </c>
      <c r="AL9" s="19" t="n">
        <v>0.664874354009693</v>
      </c>
    </row>
    <row r="10">
      <c r="B10" s="20" t="s">
        <v>76</v>
      </c>
      <c r="C10" s="19" t="n">
        <v>0.32914903243421</v>
      </c>
      <c r="D10" s="19" t="n">
        <v>0.371984361911556</v>
      </c>
      <c r="E10" s="19" t="n">
        <v>0.269817997117033</v>
      </c>
      <c r="F10" s="19"/>
      <c r="G10" s="19" t="n">
        <v>0.721106626650047</v>
      </c>
      <c r="H10" s="19" t="n">
        <v>0.260009583338113</v>
      </c>
      <c r="I10" s="19" t="n">
        <v>0.416436663687215</v>
      </c>
      <c r="J10" s="19" t="n">
        <v>0.510965703666603</v>
      </c>
      <c r="K10" s="19" t="n">
        <v>0.114395399328303</v>
      </c>
      <c r="L10" s="19" t="n">
        <v>0</v>
      </c>
      <c r="M10" s="19"/>
      <c r="N10" s="19" t="n">
        <v>0.326584759187794</v>
      </c>
      <c r="O10" s="19" t="n">
        <v>0.499519229345805</v>
      </c>
      <c r="P10" s="19" t="n">
        <v>0.358283601382691</v>
      </c>
      <c r="Q10" s="19" t="n">
        <v>0.340797395631882</v>
      </c>
      <c r="R10" s="19" t="n">
        <v>0.0977278701296785</v>
      </c>
      <c r="S10" s="19"/>
      <c r="T10" s="19" t="n">
        <v>0</v>
      </c>
      <c r="U10" s="19" t="n">
        <v>0.154722120927032</v>
      </c>
      <c r="V10" s="19" t="n">
        <v>0.148255361135142</v>
      </c>
      <c r="W10" s="19" t="n">
        <v>0.423109866684355</v>
      </c>
      <c r="X10" s="19"/>
      <c r="Y10" s="19" t="n">
        <v>0.406200964417062</v>
      </c>
      <c r="Z10" s="19" t="n">
        <v>0.415412877878087</v>
      </c>
      <c r="AA10" s="19" t="n">
        <v>0</v>
      </c>
      <c r="AB10" s="19" t="n">
        <v>0</v>
      </c>
      <c r="AC10" s="19" t="n">
        <v>0</v>
      </c>
      <c r="AD10" s="19" t="s">
        <v>89</v>
      </c>
      <c r="AE10" s="19"/>
      <c r="AF10" s="19" t="n">
        <v>0.345625448511411</v>
      </c>
      <c r="AG10" s="19"/>
      <c r="AH10" s="19" t="n">
        <v>0.338628558456708</v>
      </c>
      <c r="AI10" s="19"/>
      <c r="AJ10" s="19" t="n">
        <v>0.259881781381143</v>
      </c>
      <c r="AK10" s="19" t="n">
        <v>0.358143672246166</v>
      </c>
      <c r="AL10" s="19" t="n">
        <v>0.184910939676437</v>
      </c>
    </row>
    <row r="11">
      <c r="B11" s="20" t="s">
        <v>66</v>
      </c>
      <c r="C11" s="19" t="n">
        <v>0.327490332142714</v>
      </c>
      <c r="D11" s="19" t="n">
        <v>0.404120383281367</v>
      </c>
      <c r="E11" s="19" t="n">
        <v>0.221350369501153</v>
      </c>
      <c r="F11" s="19"/>
      <c r="G11" s="19" t="n">
        <v>0</v>
      </c>
      <c r="H11" s="19" t="n">
        <v>0.488480785980933</v>
      </c>
      <c r="I11" s="19" t="n">
        <v>0.224696514103222</v>
      </c>
      <c r="J11" s="19" t="n">
        <v>0.458846379758141</v>
      </c>
      <c r="K11" s="19" t="n">
        <v>0.234111380078539</v>
      </c>
      <c r="L11" s="19" t="n">
        <v>0.139842686231482</v>
      </c>
      <c r="M11" s="19"/>
      <c r="N11" s="19" t="n">
        <v>0.322998682113859</v>
      </c>
      <c r="O11" s="19" t="n">
        <v>0.333126542277971</v>
      </c>
      <c r="P11" s="19" t="n">
        <v>0.203223832693177</v>
      </c>
      <c r="Q11" s="19" t="n">
        <v>0.421651124528187</v>
      </c>
      <c r="R11" s="19" t="n">
        <v>0.391692317435862</v>
      </c>
      <c r="S11" s="19"/>
      <c r="T11" s="19" t="n">
        <v>0</v>
      </c>
      <c r="U11" s="19" t="n">
        <v>0.211846500994184</v>
      </c>
      <c r="V11" s="19" t="n">
        <v>0.463143086172109</v>
      </c>
      <c r="W11" s="19" t="n">
        <v>0.356214185620276</v>
      </c>
      <c r="X11" s="19"/>
      <c r="Y11" s="19" t="n">
        <v>0.393606763344653</v>
      </c>
      <c r="Z11" s="19" t="n">
        <v>0</v>
      </c>
      <c r="AA11" s="19" t="n">
        <v>0.151795858013291</v>
      </c>
      <c r="AB11" s="19" t="n">
        <v>0</v>
      </c>
      <c r="AC11" s="19" t="n">
        <v>0</v>
      </c>
      <c r="AD11" s="19" t="s">
        <v>89</v>
      </c>
      <c r="AE11" s="19"/>
      <c r="AF11" s="19" t="n">
        <v>0.290956502332645</v>
      </c>
      <c r="AG11" s="19"/>
      <c r="AH11" s="19" t="n">
        <v>0.336922087426041</v>
      </c>
      <c r="AI11" s="19"/>
      <c r="AJ11" s="19" t="n">
        <v>0.373356185038242</v>
      </c>
      <c r="AK11" s="19" t="n">
        <v>0.327604689671689</v>
      </c>
      <c r="AL11" s="19" t="n">
        <v>0.157673256836657</v>
      </c>
    </row>
    <row r="12">
      <c r="B12" s="20" t="s">
        <v>68</v>
      </c>
      <c r="C12" s="19" t="n">
        <v>0.288803912034176</v>
      </c>
      <c r="D12" s="19" t="n">
        <v>0.2901058470131</v>
      </c>
      <c r="E12" s="19" t="n">
        <v>0.287000607351855</v>
      </c>
      <c r="F12" s="19"/>
      <c r="G12" s="19" t="n">
        <v>0</v>
      </c>
      <c r="H12" s="19" t="n">
        <v>0.253855853774035</v>
      </c>
      <c r="I12" s="19" t="n">
        <v>0.387608393478475</v>
      </c>
      <c r="J12" s="19" t="n">
        <v>0.347600784227651</v>
      </c>
      <c r="K12" s="19" t="n">
        <v>0.234111380078539</v>
      </c>
      <c r="L12" s="19" t="n">
        <v>0.266025665389856</v>
      </c>
      <c r="M12" s="19"/>
      <c r="N12" s="19" t="n">
        <v>0.33645094855108</v>
      </c>
      <c r="O12" s="19" t="n">
        <v>0.392957356320302</v>
      </c>
      <c r="P12" s="19" t="n">
        <v>0.269772245815595</v>
      </c>
      <c r="Q12" s="19" t="n">
        <v>0.187380462604216</v>
      </c>
      <c r="R12" s="19" t="n">
        <v>0.219891136508238</v>
      </c>
      <c r="S12" s="19"/>
      <c r="T12" s="19" t="n">
        <v>0</v>
      </c>
      <c r="U12" s="19" t="n">
        <v>0.176934987482702</v>
      </c>
      <c r="V12" s="19" t="n">
        <v>0.186790517787598</v>
      </c>
      <c r="W12" s="19" t="n">
        <v>0.35278485077089</v>
      </c>
      <c r="X12" s="19"/>
      <c r="Y12" s="19" t="n">
        <v>0.30895187540758</v>
      </c>
      <c r="Z12" s="19" t="n">
        <v>0</v>
      </c>
      <c r="AA12" s="19" t="n">
        <v>0.319108224634209</v>
      </c>
      <c r="AB12" s="19" t="n">
        <v>0</v>
      </c>
      <c r="AC12" s="19" t="n">
        <v>0</v>
      </c>
      <c r="AD12" s="19" t="s">
        <v>89</v>
      </c>
      <c r="AE12" s="19"/>
      <c r="AF12" s="19" t="n">
        <v>0.308744067771914</v>
      </c>
      <c r="AG12" s="19"/>
      <c r="AH12" s="19" t="n">
        <v>0.297121494435316</v>
      </c>
      <c r="AI12" s="19"/>
      <c r="AJ12" s="19" t="n">
        <v>0.191947073869854</v>
      </c>
      <c r="AK12" s="19" t="n">
        <v>0.320425554713807</v>
      </c>
      <c r="AL12" s="19" t="n">
        <v>0.209680980200676</v>
      </c>
    </row>
    <row r="13">
      <c r="B13" s="20" t="s">
        <v>65</v>
      </c>
      <c r="C13" s="19" t="n">
        <v>0.28620268390321</v>
      </c>
      <c r="D13" s="19" t="n">
        <v>0.311702229818088</v>
      </c>
      <c r="E13" s="19" t="n">
        <v>0.250883369736438</v>
      </c>
      <c r="F13" s="19"/>
      <c r="G13" s="19" t="n">
        <v>0.0870171750649686</v>
      </c>
      <c r="H13" s="19" t="n">
        <v>0.405364726763597</v>
      </c>
      <c r="I13" s="19" t="n">
        <v>0.241850282584731</v>
      </c>
      <c r="J13" s="19" t="n">
        <v>0.341603637947392</v>
      </c>
      <c r="K13" s="19" t="n">
        <v>0.234111380078539</v>
      </c>
      <c r="L13" s="19" t="n">
        <v>0.124184741021321</v>
      </c>
      <c r="M13" s="19"/>
      <c r="N13" s="19" t="n">
        <v>0.396373673649665</v>
      </c>
      <c r="O13" s="19" t="n">
        <v>0.162917387326569</v>
      </c>
      <c r="P13" s="19" t="n">
        <v>0.248967303801435</v>
      </c>
      <c r="Q13" s="19" t="n">
        <v>0.310711788857692</v>
      </c>
      <c r="R13" s="19" t="n">
        <v>0.394534520589903</v>
      </c>
      <c r="S13" s="19"/>
      <c r="T13" s="19" t="n">
        <v>0</v>
      </c>
      <c r="U13" s="19" t="n">
        <v>0.287630079395596</v>
      </c>
      <c r="V13" s="19" t="n">
        <v>0.347612629033814</v>
      </c>
      <c r="W13" s="19" t="n">
        <v>0.298070725151022</v>
      </c>
      <c r="X13" s="19"/>
      <c r="Y13" s="19" t="n">
        <v>0.333213699721391</v>
      </c>
      <c r="Z13" s="19" t="n">
        <v>0</v>
      </c>
      <c r="AA13" s="19" t="n">
        <v>0.138436805855986</v>
      </c>
      <c r="AB13" s="19" t="n">
        <v>0.264754128980967</v>
      </c>
      <c r="AC13" s="19" t="n">
        <v>0</v>
      </c>
      <c r="AD13" s="19" t="s">
        <v>89</v>
      </c>
      <c r="AE13" s="19"/>
      <c r="AF13" s="19" t="n">
        <v>0.295636593776579</v>
      </c>
      <c r="AG13" s="19"/>
      <c r="AH13" s="19" t="n">
        <v>0.289038234802213</v>
      </c>
      <c r="AI13" s="19"/>
      <c r="AJ13" s="19" t="n">
        <v>0.326261522298984</v>
      </c>
      <c r="AK13" s="19" t="n">
        <v>0.264532081968848</v>
      </c>
      <c r="AL13" s="19" t="n">
        <v>0.436966724158912</v>
      </c>
    </row>
    <row r="14">
      <c r="B14" s="20" t="s">
        <v>71</v>
      </c>
      <c r="C14" s="19" t="n">
        <v>0.277278885455801</v>
      </c>
      <c r="D14" s="19" t="n">
        <v>0.269984780013594</v>
      </c>
      <c r="E14" s="19" t="n">
        <v>0.287381920330965</v>
      </c>
      <c r="F14" s="19"/>
      <c r="G14" s="19" t="n">
        <v>0.191876198284985</v>
      </c>
      <c r="H14" s="19" t="n">
        <v>0.230772117334045</v>
      </c>
      <c r="I14" s="19" t="n">
        <v>0.344570880349231</v>
      </c>
      <c r="J14" s="19" t="n">
        <v>0.347600784227651</v>
      </c>
      <c r="K14" s="19" t="n">
        <v>0.114395399328303</v>
      </c>
      <c r="L14" s="19" t="n">
        <v>0.279072702760667</v>
      </c>
      <c r="M14" s="19"/>
      <c r="N14" s="19" t="n">
        <v>0.248361249426074</v>
      </c>
      <c r="O14" s="19" t="n">
        <v>0.283213744293478</v>
      </c>
      <c r="P14" s="19" t="n">
        <v>0.306301298425779</v>
      </c>
      <c r="Q14" s="19" t="n">
        <v>0.0871666546006784</v>
      </c>
      <c r="R14" s="19" t="n">
        <v>0.365315469577753</v>
      </c>
      <c r="S14" s="19"/>
      <c r="T14" s="19" t="n">
        <v>0</v>
      </c>
      <c r="U14" s="19" t="n">
        <v>0.105421019238011</v>
      </c>
      <c r="V14" s="19" t="n">
        <v>0.322078809609255</v>
      </c>
      <c r="W14" s="19" t="n">
        <v>0.332586294444143</v>
      </c>
      <c r="X14" s="19"/>
      <c r="Y14" s="19" t="n">
        <v>0.322974938842909</v>
      </c>
      <c r="Z14" s="19" t="n">
        <v>0</v>
      </c>
      <c r="AA14" s="19" t="n">
        <v>0.17844384335018</v>
      </c>
      <c r="AB14" s="19" t="n">
        <v>0</v>
      </c>
      <c r="AC14" s="19" t="n">
        <v>0</v>
      </c>
      <c r="AD14" s="19" t="s">
        <v>89</v>
      </c>
      <c r="AE14" s="19"/>
      <c r="AF14" s="19" t="n">
        <v>0.300638443276784</v>
      </c>
      <c r="AG14" s="19"/>
      <c r="AH14" s="19" t="n">
        <v>0.285264545904896</v>
      </c>
      <c r="AI14" s="19"/>
      <c r="AJ14" s="19" t="n">
        <v>0.421761080292885</v>
      </c>
      <c r="AK14" s="19" t="n">
        <v>0.258883533455195</v>
      </c>
      <c r="AL14" s="19" t="n">
        <v>0</v>
      </c>
    </row>
    <row r="15">
      <c r="B15" s="20" t="s">
        <v>72</v>
      </c>
      <c r="C15" s="19" t="n">
        <v>0.274953498760021</v>
      </c>
      <c r="D15" s="19" t="n">
        <v>0.288308944339714</v>
      </c>
      <c r="E15" s="19" t="n">
        <v>0.256454927066193</v>
      </c>
      <c r="F15" s="19"/>
      <c r="G15" s="19" t="n">
        <v>0.392676644764396</v>
      </c>
      <c r="H15" s="19" t="n">
        <v>0.339266621835199</v>
      </c>
      <c r="I15" s="19" t="n">
        <v>0.290803110007444</v>
      </c>
      <c r="J15" s="19" t="n">
        <v>0.180978062964726</v>
      </c>
      <c r="K15" s="19" t="n">
        <v>0.184161587207278</v>
      </c>
      <c r="L15" s="19" t="n">
        <v>0.222853793066648</v>
      </c>
      <c r="M15" s="19"/>
      <c r="N15" s="19" t="n">
        <v>0.280627644236476</v>
      </c>
      <c r="O15" s="19" t="n">
        <v>0.156842063409939</v>
      </c>
      <c r="P15" s="19" t="n">
        <v>0.287492498941895</v>
      </c>
      <c r="Q15" s="19" t="n">
        <v>0.451357221161968</v>
      </c>
      <c r="R15" s="19" t="n">
        <v>0.295987460203093</v>
      </c>
      <c r="S15" s="19"/>
      <c r="T15" s="19" t="n">
        <v>0</v>
      </c>
      <c r="U15" s="19" t="n">
        <v>0.0645434159416866</v>
      </c>
      <c r="V15" s="19" t="n">
        <v>0.644175028774973</v>
      </c>
      <c r="W15" s="19" t="n">
        <v>0.290266180338023</v>
      </c>
      <c r="X15" s="19"/>
      <c r="Y15" s="19" t="n">
        <v>0.312978123061146</v>
      </c>
      <c r="Z15" s="19" t="n">
        <v>0</v>
      </c>
      <c r="AA15" s="19" t="n">
        <v>0.212328923510512</v>
      </c>
      <c r="AB15" s="19" t="n">
        <v>0</v>
      </c>
      <c r="AC15" s="19" t="n">
        <v>0</v>
      </c>
      <c r="AD15" s="19" t="s">
        <v>89</v>
      </c>
      <c r="AE15" s="19"/>
      <c r="AF15" s="19" t="n">
        <v>0.300809343254248</v>
      </c>
      <c r="AG15" s="19"/>
      <c r="AH15" s="19" t="n">
        <v>0.279246792465419</v>
      </c>
      <c r="AI15" s="19"/>
      <c r="AJ15" s="19" t="n">
        <v>0.340263735022538</v>
      </c>
      <c r="AK15" s="19" t="n">
        <v>0.273196433411237</v>
      </c>
      <c r="AL15" s="19" t="n">
        <v>0.0595195761408629</v>
      </c>
    </row>
    <row r="16">
      <c r="B16" s="20" t="s">
        <v>74</v>
      </c>
      <c r="C16" s="19" t="n">
        <v>0.264843388987796</v>
      </c>
      <c r="D16" s="19" t="n">
        <v>0.327902095374516</v>
      </c>
      <c r="E16" s="19" t="n">
        <v>0.177501039078603</v>
      </c>
      <c r="F16" s="19"/>
      <c r="G16" s="19" t="n">
        <v>0.278893373349953</v>
      </c>
      <c r="H16" s="19" t="n">
        <v>0.353216006644096</v>
      </c>
      <c r="I16" s="19" t="n">
        <v>0.265035359211239</v>
      </c>
      <c r="J16" s="19" t="n">
        <v>0.246968918720678</v>
      </c>
      <c r="K16" s="19" t="n">
        <v>0.170787304576424</v>
      </c>
      <c r="L16" s="19" t="n">
        <v>0.124184741021321</v>
      </c>
      <c r="M16" s="19"/>
      <c r="N16" s="19" t="n">
        <v>0.180003929027641</v>
      </c>
      <c r="O16" s="19" t="n">
        <v>0.197681234410612</v>
      </c>
      <c r="P16" s="19" t="n">
        <v>0.131999162195792</v>
      </c>
      <c r="Q16" s="19" t="n">
        <v>0.327383754133378</v>
      </c>
      <c r="R16" s="19" t="n">
        <v>0.481592789006728</v>
      </c>
      <c r="S16" s="19"/>
      <c r="T16" s="19" t="n">
        <v>0.27115998990194</v>
      </c>
      <c r="U16" s="19" t="n">
        <v>0.275824424261781</v>
      </c>
      <c r="V16" s="19" t="n">
        <v>0.36741554142125</v>
      </c>
      <c r="W16" s="19" t="n">
        <v>0.252985913648035</v>
      </c>
      <c r="X16" s="19"/>
      <c r="Y16" s="19" t="n">
        <v>0.298348317806905</v>
      </c>
      <c r="Z16" s="19" t="n">
        <v>0.184992489775345</v>
      </c>
      <c r="AA16" s="19" t="n">
        <v>0.12814642096031</v>
      </c>
      <c r="AB16" s="19" t="n">
        <v>0.264754128980967</v>
      </c>
      <c r="AC16" s="19" t="n">
        <v>0</v>
      </c>
      <c r="AD16" s="19" t="s">
        <v>89</v>
      </c>
      <c r="AE16" s="19"/>
      <c r="AF16" s="19" t="n">
        <v>0.2467906744255</v>
      </c>
      <c r="AG16" s="19"/>
      <c r="AH16" s="19" t="n">
        <v>0.263438394626691</v>
      </c>
      <c r="AI16" s="19"/>
      <c r="AJ16" s="19" t="n">
        <v>0.315228729734796</v>
      </c>
      <c r="AK16" s="19" t="n">
        <v>0.230005436255769</v>
      </c>
      <c r="AL16" s="19" t="n">
        <v>0.558619363293713</v>
      </c>
    </row>
    <row r="17">
      <c r="B17" s="20" t="s">
        <v>63</v>
      </c>
      <c r="C17" s="19" t="n">
        <v>0.260421550372544</v>
      </c>
      <c r="D17" s="19" t="n">
        <v>0.33793915004824</v>
      </c>
      <c r="E17" s="19" t="n">
        <v>0.153052247972436</v>
      </c>
      <c r="F17" s="19"/>
      <c r="G17" s="19" t="n">
        <v>0</v>
      </c>
      <c r="H17" s="19" t="n">
        <v>0.320380572221894</v>
      </c>
      <c r="I17" s="19" t="n">
        <v>0.252074981288298</v>
      </c>
      <c r="J17" s="19" t="n">
        <v>0.241962683829409</v>
      </c>
      <c r="K17" s="19" t="n">
        <v>0.476276461365997</v>
      </c>
      <c r="L17" s="19" t="n">
        <v>0.180225524918537</v>
      </c>
      <c r="M17" s="19"/>
      <c r="N17" s="19" t="n">
        <v>0.184103349811622</v>
      </c>
      <c r="O17" s="19" t="n">
        <v>0.258752834385262</v>
      </c>
      <c r="P17" s="19" t="n">
        <v>0.100670819820446</v>
      </c>
      <c r="Q17" s="19" t="n">
        <v>0.505130397217934</v>
      </c>
      <c r="R17" s="19" t="n">
        <v>0.319377395517923</v>
      </c>
      <c r="S17" s="19"/>
      <c r="T17" s="19" t="n">
        <v>0.27115998990194</v>
      </c>
      <c r="U17" s="19" t="n">
        <v>0.252183712869879</v>
      </c>
      <c r="V17" s="19" t="n">
        <v>0.257005985469778</v>
      </c>
      <c r="W17" s="19" t="n">
        <v>0.271996143224289</v>
      </c>
      <c r="X17" s="19"/>
      <c r="Y17" s="19" t="n">
        <v>0.252893484883535</v>
      </c>
      <c r="Z17" s="19" t="n">
        <v>0.493393953373173</v>
      </c>
      <c r="AA17" s="19" t="n">
        <v>0.245905225372431</v>
      </c>
      <c r="AB17" s="19" t="n">
        <v>0.264754128980967</v>
      </c>
      <c r="AC17" s="19" t="n">
        <v>0</v>
      </c>
      <c r="AD17" s="19" t="s">
        <v>89</v>
      </c>
      <c r="AE17" s="19"/>
      <c r="AF17" s="19" t="n">
        <v>0.247585794417418</v>
      </c>
      <c r="AG17" s="19"/>
      <c r="AH17" s="19" t="n">
        <v>0.26792171783565</v>
      </c>
      <c r="AI17" s="19"/>
      <c r="AJ17" s="19" t="n">
        <v>0.353383468149672</v>
      </c>
      <c r="AK17" s="19" t="n">
        <v>0.217008133103868</v>
      </c>
      <c r="AL17" s="19" t="n">
        <v>0.515826189079194</v>
      </c>
    </row>
    <row r="18">
      <c r="B18" s="20" t="s">
        <v>75</v>
      </c>
      <c r="C18" s="19" t="n">
        <v>0.193719845302691</v>
      </c>
      <c r="D18" s="19" t="n">
        <v>0.168490425194644</v>
      </c>
      <c r="E18" s="19" t="n">
        <v>0.228665009346638</v>
      </c>
      <c r="F18" s="19"/>
      <c r="G18" s="19" t="n">
        <v>0.0870171750649686</v>
      </c>
      <c r="H18" s="19" t="n">
        <v>0.28747462652862</v>
      </c>
      <c r="I18" s="19" t="n">
        <v>0.180334727924965</v>
      </c>
      <c r="J18" s="19" t="n">
        <v>0.0755623326168672</v>
      </c>
      <c r="K18" s="19" t="n">
        <v>0.29050328532666</v>
      </c>
      <c r="L18" s="19" t="n">
        <v>0.173272884256446</v>
      </c>
      <c r="M18" s="19"/>
      <c r="N18" s="19" t="n">
        <v>0</v>
      </c>
      <c r="O18" s="19" t="n">
        <v>0.214032780783486</v>
      </c>
      <c r="P18" s="19" t="n">
        <v>0.104312657367751</v>
      </c>
      <c r="Q18" s="19" t="n">
        <v>0.291697282201272</v>
      </c>
      <c r="R18" s="19" t="n">
        <v>0.302693928476406</v>
      </c>
      <c r="S18" s="19"/>
      <c r="T18" s="19" t="n">
        <v>0.72884001009806</v>
      </c>
      <c r="U18" s="19" t="n">
        <v>0.212124792751829</v>
      </c>
      <c r="V18" s="19" t="n">
        <v>0.116551714757222</v>
      </c>
      <c r="W18" s="19" t="n">
        <v>0.182183248798747</v>
      </c>
      <c r="X18" s="19"/>
      <c r="Y18" s="19" t="n">
        <v>0.197322071389326</v>
      </c>
      <c r="Z18" s="19" t="n">
        <v>0.0911931687487399</v>
      </c>
      <c r="AA18" s="19" t="n">
        <v>0.239973368542609</v>
      </c>
      <c r="AB18" s="19" t="n">
        <v>0</v>
      </c>
      <c r="AC18" s="19" t="n">
        <v>0</v>
      </c>
      <c r="AD18" s="19" t="s">
        <v>89</v>
      </c>
      <c r="AE18" s="19"/>
      <c r="AF18" s="19" t="n">
        <v>0.242841682569375</v>
      </c>
      <c r="AG18" s="19"/>
      <c r="AH18" s="19" t="n">
        <v>0.193891880928188</v>
      </c>
      <c r="AI18" s="19"/>
      <c r="AJ18" s="19" t="n">
        <v>0.12452672844943</v>
      </c>
      <c r="AK18" s="19" t="n">
        <v>0.206309029922388</v>
      </c>
      <c r="AL18" s="19" t="n">
        <v>0.274586400553069</v>
      </c>
    </row>
    <row r="19">
      <c r="B19" s="20" t="s">
        <v>69</v>
      </c>
      <c r="C19" s="19" t="n">
        <v>0.158364329547196</v>
      </c>
      <c r="D19" s="19" t="n">
        <v>0.181896971359247</v>
      </c>
      <c r="E19" s="19" t="n">
        <v>0.125769366009082</v>
      </c>
      <c r="F19" s="19"/>
      <c r="G19" s="19" t="n">
        <v>0.479693819829365</v>
      </c>
      <c r="H19" s="19" t="n">
        <v>0.0955097131601295</v>
      </c>
      <c r="I19" s="19" t="n">
        <v>0.172046403757238</v>
      </c>
      <c r="J19" s="19" t="n">
        <v>0.205118193740934</v>
      </c>
      <c r="K19" s="19" t="n">
        <v>0</v>
      </c>
      <c r="L19" s="19" t="n">
        <v>0.141840924368535</v>
      </c>
      <c r="M19" s="19"/>
      <c r="N19" s="19" t="n">
        <v>0.0782235097617194</v>
      </c>
      <c r="O19" s="19" t="n">
        <v>0.106531359105296</v>
      </c>
      <c r="P19" s="19" t="n">
        <v>0.370129444843756</v>
      </c>
      <c r="Q19" s="19" t="n">
        <v>0.102665998191743</v>
      </c>
      <c r="R19" s="19" t="n">
        <v>0.0837237954448936</v>
      </c>
      <c r="S19" s="19"/>
      <c r="T19" s="19" t="n">
        <v>0</v>
      </c>
      <c r="U19" s="19" t="n">
        <v>0.0321067712337041</v>
      </c>
      <c r="V19" s="19" t="n">
        <v>0.262409319156176</v>
      </c>
      <c r="W19" s="19" t="n">
        <v>0.184830443522917</v>
      </c>
      <c r="X19" s="19"/>
      <c r="Y19" s="19" t="n">
        <v>0.18052868172935</v>
      </c>
      <c r="Z19" s="19" t="n">
        <v>0</v>
      </c>
      <c r="AA19" s="19" t="n">
        <v>0.121015898398333</v>
      </c>
      <c r="AB19" s="19" t="n">
        <v>0</v>
      </c>
      <c r="AC19" s="19" t="n">
        <v>0</v>
      </c>
      <c r="AD19" s="19" t="s">
        <v>89</v>
      </c>
      <c r="AE19" s="19"/>
      <c r="AF19" s="19" t="n">
        <v>0.189201087074333</v>
      </c>
      <c r="AG19" s="19"/>
      <c r="AH19" s="19" t="n">
        <v>0.157518122678816</v>
      </c>
      <c r="AI19" s="19"/>
      <c r="AJ19" s="19" t="n">
        <v>0.185896601048229</v>
      </c>
      <c r="AK19" s="19" t="n">
        <v>0.151166167662677</v>
      </c>
      <c r="AL19" s="19" t="n">
        <v>0.156257564226803</v>
      </c>
    </row>
    <row r="20">
      <c r="B20" s="20" t="s">
        <v>77</v>
      </c>
      <c r="C20" s="19" t="n">
        <v>0.0192142202058269</v>
      </c>
      <c r="D20" s="19" t="n">
        <v>0</v>
      </c>
      <c r="E20" s="19" t="n">
        <v>0.0458277560775845</v>
      </c>
      <c r="F20" s="19"/>
      <c r="G20" s="19" t="n">
        <v>0</v>
      </c>
      <c r="H20" s="19" t="n">
        <v>0</v>
      </c>
      <c r="I20" s="19" t="n">
        <v>0</v>
      </c>
      <c r="J20" s="19" t="n">
        <v>0</v>
      </c>
      <c r="K20" s="19" t="n">
        <v>0</v>
      </c>
      <c r="L20" s="19" t="n">
        <v>0.141840924368535</v>
      </c>
      <c r="M20" s="19"/>
      <c r="N20" s="19" t="n">
        <v>0</v>
      </c>
      <c r="O20" s="19" t="n">
        <v>0</v>
      </c>
      <c r="P20" s="19" t="n">
        <v>0.0827357270102765</v>
      </c>
      <c r="Q20" s="19" t="n">
        <v>0</v>
      </c>
      <c r="R20" s="19" t="n">
        <v>0</v>
      </c>
      <c r="S20" s="19"/>
      <c r="T20" s="19" t="n">
        <v>0</v>
      </c>
      <c r="U20" s="19" t="n">
        <v>0</v>
      </c>
      <c r="V20" s="19" t="n">
        <v>0</v>
      </c>
      <c r="W20" s="19" t="n">
        <v>0</v>
      </c>
      <c r="X20" s="19"/>
      <c r="Y20" s="19" t="n">
        <v>0</v>
      </c>
      <c r="Z20" s="19" t="n">
        <v>0</v>
      </c>
      <c r="AA20" s="19" t="n">
        <v>0.121015898398333</v>
      </c>
      <c r="AB20" s="19" t="n">
        <v>0</v>
      </c>
      <c r="AC20" s="19" t="n">
        <v>0</v>
      </c>
      <c r="AD20" s="19" t="s">
        <v>89</v>
      </c>
      <c r="AE20" s="19"/>
      <c r="AF20" s="19" t="n">
        <v>0</v>
      </c>
      <c r="AG20" s="19"/>
      <c r="AH20" s="19" t="n">
        <v>0</v>
      </c>
      <c r="AI20" s="19"/>
      <c r="AJ20" s="19" t="n">
        <v>0</v>
      </c>
      <c r="AK20" s="19" t="n">
        <v>0.0257433239565107</v>
      </c>
      <c r="AL20" s="19" t="n">
        <v>0</v>
      </c>
    </row>
    <row r="21">
      <c r="B21" s="20" t="s">
        <v>87</v>
      </c>
      <c r="C21" s="21" t="n">
        <v>0.0120226630548622</v>
      </c>
      <c r="D21" s="21" t="n">
        <v>0.0207026857511972</v>
      </c>
      <c r="E21" s="21" t="n">
        <v>0</v>
      </c>
      <c r="F21" s="21"/>
      <c r="G21" s="21" t="n">
        <v>0</v>
      </c>
      <c r="H21" s="21" t="n">
        <v>0.0386504978798463</v>
      </c>
      <c r="I21" s="21" t="n">
        <v>0</v>
      </c>
      <c r="J21" s="21" t="n">
        <v>0</v>
      </c>
      <c r="K21" s="21" t="n">
        <v>0</v>
      </c>
      <c r="L21" s="21" t="n">
        <v>0</v>
      </c>
      <c r="M21" s="21"/>
      <c r="N21" s="21" t="n">
        <v>0</v>
      </c>
      <c r="O21" s="21" t="n">
        <v>0</v>
      </c>
      <c r="P21" s="21" t="n">
        <v>0</v>
      </c>
      <c r="Q21" s="21" t="n">
        <v>0</v>
      </c>
      <c r="R21" s="21" t="n">
        <v>0.0508688659468296</v>
      </c>
      <c r="S21" s="21"/>
      <c r="T21" s="21" t="n">
        <v>0</v>
      </c>
      <c r="U21" s="21" t="n">
        <v>0</v>
      </c>
      <c r="V21" s="21" t="n">
        <v>0.116551714757222</v>
      </c>
      <c r="W21" s="21" t="n">
        <v>0</v>
      </c>
      <c r="X21" s="21"/>
      <c r="Y21" s="21" t="n">
        <v>0.0155977995449922</v>
      </c>
      <c r="Z21" s="21" t="n">
        <v>0</v>
      </c>
      <c r="AA21" s="21" t="n">
        <v>0</v>
      </c>
      <c r="AB21" s="21" t="n">
        <v>0</v>
      </c>
      <c r="AC21" s="21" t="n">
        <v>0</v>
      </c>
      <c r="AD21" s="21" t="s">
        <v>89</v>
      </c>
      <c r="AE21" s="21"/>
      <c r="AF21" s="21" t="n">
        <v>0.0185651219386501</v>
      </c>
      <c r="AG21" s="21"/>
      <c r="AH21" s="21" t="n">
        <v>0.0123689169886667</v>
      </c>
      <c r="AI21" s="21"/>
      <c r="AJ21" s="21" t="n">
        <v>0</v>
      </c>
      <c r="AK21" s="21" t="n">
        <v>0.0161080338689691</v>
      </c>
      <c r="AL21" s="21" t="n">
        <v>0</v>
      </c>
    </row>
    <row r="22">
      <c r="B22" s="18" t="s">
        <v>91</v>
      </c>
    </row>
    <row r="23">
      <c r="B23" t="s">
        <v>61</v>
      </c>
    </row>
    <row r="24">
      <c r="B24" t="s">
        <v>62</v>
      </c>
    </row>
    <row r="26">
      <c r="B2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s>
  <sheetData>
    <row r="2" ht="40" customHeight="1">
      <c r="D2" s="16" t="s">
        <v>103</v>
      </c>
    </row>
    <row r="6" ht="50" customHeight="1">
      <c r="B6" s="22" t="s">
        <v>15</v>
      </c>
      <c r="C6" s="22" t="s">
        <v>92</v>
      </c>
      <c r="D6" s="22" t="s">
        <v>93</v>
      </c>
      <c r="E6" s="22" t="s">
        <v>94</v>
      </c>
      <c r="F6" s="22" t="s">
        <v>95</v>
      </c>
      <c r="G6" s="22" t="s">
        <v>96</v>
      </c>
      <c r="H6" s="22" t="s">
        <v>97</v>
      </c>
    </row>
    <row r="7">
      <c r="B7" s="20" t="s">
        <v>98</v>
      </c>
      <c r="C7" s="19" t="n">
        <v>0.690399201018348</v>
      </c>
      <c r="D7" s="19" t="n">
        <v>0.321623792669102</v>
      </c>
      <c r="E7" s="19" t="n">
        <v>0.183497525764728</v>
      </c>
      <c r="F7" s="19" t="n">
        <v>0.157659876104823</v>
      </c>
      <c r="G7" s="19" t="n">
        <v>0.405705211217291</v>
      </c>
      <c r="H7" s="19" t="n">
        <v>0.590686654758465</v>
      </c>
    </row>
    <row r="8">
      <c r="B8" s="20" t="s">
        <v>99</v>
      </c>
      <c r="C8" s="19" t="n">
        <v>0.207769520205667</v>
      </c>
      <c r="D8" s="19" t="n">
        <v>0.325167126141604</v>
      </c>
      <c r="E8" s="19" t="n">
        <v>0.182459299494104</v>
      </c>
      <c r="F8" s="19" t="n">
        <v>0.13491089232826</v>
      </c>
      <c r="G8" s="19" t="n">
        <v>0.258224083275605</v>
      </c>
      <c r="H8" s="19" t="n">
        <v>0.156007990523673</v>
      </c>
    </row>
    <row r="9">
      <c r="B9" s="20" t="s">
        <v>100</v>
      </c>
      <c r="C9" s="19" t="n">
        <v>0.0491475667706555</v>
      </c>
      <c r="D9" s="19" t="n">
        <v>0.186424706679209</v>
      </c>
      <c r="E9" s="19" t="n">
        <v>0.135733693921665</v>
      </c>
      <c r="F9" s="19" t="n">
        <v>0.103446136818657</v>
      </c>
      <c r="G9" s="19" t="n">
        <v>0.171684343395162</v>
      </c>
      <c r="H9" s="19" t="n">
        <v>0.0749471961279772</v>
      </c>
    </row>
    <row r="10">
      <c r="B10" s="20" t="s">
        <v>101</v>
      </c>
      <c r="C10" s="19" t="n">
        <v>0.0239025743293364</v>
      </c>
      <c r="D10" s="19" t="n">
        <v>0.113106761987424</v>
      </c>
      <c r="E10" s="19" t="n">
        <v>0.131293551030108</v>
      </c>
      <c r="F10" s="19" t="n">
        <v>0.103289236511083</v>
      </c>
      <c r="G10" s="19" t="n">
        <v>0.0695033945767978</v>
      </c>
      <c r="H10" s="19" t="n">
        <v>0.0612056593478928</v>
      </c>
    </row>
    <row r="11">
      <c r="B11" s="20" t="s">
        <v>102</v>
      </c>
      <c r="C11" s="19" t="n">
        <v>0.0215365799373342</v>
      </c>
      <c r="D11" s="19" t="n">
        <v>0.0352159814367789</v>
      </c>
      <c r="E11" s="19" t="n">
        <v>0.299850733196914</v>
      </c>
      <c r="F11" s="19" t="n">
        <v>0.4054395999458</v>
      </c>
      <c r="G11" s="19" t="n">
        <v>0.0819371214974975</v>
      </c>
      <c r="H11" s="19" t="n">
        <v>0.102237008396636</v>
      </c>
    </row>
    <row r="12">
      <c r="B12" s="20" t="s">
        <v>56</v>
      </c>
      <c r="C12" s="19" t="n">
        <v>0.0072445577386593</v>
      </c>
      <c r="D12" s="19" t="n">
        <v>0.0184616310858816</v>
      </c>
      <c r="E12" s="19" t="n">
        <v>0.0671651965924819</v>
      </c>
      <c r="F12" s="19" t="n">
        <v>0.0952542582913768</v>
      </c>
      <c r="G12" s="19" t="n">
        <v>0.0129458460376475</v>
      </c>
      <c r="H12" s="19" t="n">
        <v>0.0149154908453557</v>
      </c>
    </row>
    <row r="13">
      <c r="B13" s="18"/>
      <c r="C13" s="18"/>
      <c r="D13" s="18"/>
      <c r="E13" s="18"/>
      <c r="F13" s="18"/>
      <c r="G13" s="18"/>
      <c r="H13" s="18"/>
    </row>
    <row r="14">
      <c r="B14" t="s">
        <v>61</v>
      </c>
    </row>
    <row r="15">
      <c r="B15" t="s">
        <v>62</v>
      </c>
    </row>
    <row r="19">
      <c r="B19" s="9" t="str">
        <f>=HYPERLINK("#'Contents'!A1", "Return to Contents")</f>
      </c>
    </row>
  </sheetData>
  <mergeCells count="1">
    <mergeCell ref="D2:I2"/>
  </mergeCells>
  <pageMargins left="0.7" right="0.7" top="0.75" bottom="0.75" header="0.3" footer="0.3"/>
  <pageSetup paperSize="9" orientation="portrait" horizontalDpi="300" verticalDpi="300"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104</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98</v>
      </c>
      <c r="C9" s="19" t="n">
        <v>0.690399201018348</v>
      </c>
      <c r="D9" s="19" t="n">
        <v>0.712315361065956</v>
      </c>
      <c r="E9" s="19" t="n">
        <v>0.669805329991443</v>
      </c>
      <c r="F9" s="19"/>
      <c r="G9" s="19" t="n">
        <v>0.683063438695968</v>
      </c>
      <c r="H9" s="19" t="n">
        <v>0.744727646423872</v>
      </c>
      <c r="I9" s="19" t="n">
        <v>0.747171575576052</v>
      </c>
      <c r="J9" s="19" t="n">
        <v>0.813319414560771</v>
      </c>
      <c r="K9" s="19" t="n">
        <v>0.722725339184685</v>
      </c>
      <c r="L9" s="19" t="n">
        <v>0.514022679102996</v>
      </c>
      <c r="M9" s="19"/>
      <c r="N9" s="19" t="n">
        <v>0.609945005275269</v>
      </c>
      <c r="O9" s="19" t="n">
        <v>0.696049328412869</v>
      </c>
      <c r="P9" s="19" t="n">
        <v>0.626010983057023</v>
      </c>
      <c r="Q9" s="19" t="n">
        <v>0.749586506026296</v>
      </c>
      <c r="R9" s="19" t="n">
        <v>0.759527236056458</v>
      </c>
      <c r="S9" s="19"/>
      <c r="T9" s="19" t="n">
        <v>0.599920979525093</v>
      </c>
      <c r="U9" s="19" t="n">
        <v>0.716876305199041</v>
      </c>
      <c r="V9" s="19" t="n">
        <v>0.752176556971763</v>
      </c>
      <c r="W9" s="19" t="n">
        <v>0.698343945094506</v>
      </c>
      <c r="X9" s="19"/>
      <c r="Y9" s="19" t="n">
        <v>0.754213284873375</v>
      </c>
      <c r="Z9" s="19" t="n">
        <v>0.745920619518952</v>
      </c>
      <c r="AA9" s="19" t="n">
        <v>0.542837666767409</v>
      </c>
      <c r="AB9" s="19" t="n">
        <v>0.75292657420534</v>
      </c>
      <c r="AC9" s="19" t="n">
        <v>0.706330299544963</v>
      </c>
      <c r="AD9" s="19" t="n">
        <v>0.719458777176114</v>
      </c>
      <c r="AE9" s="19"/>
      <c r="AF9" s="19" t="n">
        <v>0.71729986297131</v>
      </c>
      <c r="AG9" s="19"/>
      <c r="AH9" s="19" t="n">
        <v>0.728794817283066</v>
      </c>
      <c r="AI9" s="19"/>
      <c r="AJ9" s="19" t="n">
        <v>0.607963238742534</v>
      </c>
      <c r="AK9" s="19" t="n">
        <v>0.717747375788072</v>
      </c>
      <c r="AL9" s="19" t="n">
        <v>0.788633289493221</v>
      </c>
    </row>
    <row r="10">
      <c r="B10" s="20" t="s">
        <v>99</v>
      </c>
      <c r="C10" s="19" t="n">
        <v>0.207769520205667</v>
      </c>
      <c r="D10" s="19" t="n">
        <v>0.182314936411553</v>
      </c>
      <c r="E10" s="19" t="n">
        <v>0.231707151852502</v>
      </c>
      <c r="F10" s="19"/>
      <c r="G10" s="19" t="n">
        <v>0.145935940629594</v>
      </c>
      <c r="H10" s="19" t="n">
        <v>0.17286375580653</v>
      </c>
      <c r="I10" s="19" t="n">
        <v>0.180737562667499</v>
      </c>
      <c r="J10" s="19" t="n">
        <v>0.167185364882794</v>
      </c>
      <c r="K10" s="19" t="n">
        <v>0.183618073707284</v>
      </c>
      <c r="L10" s="19" t="n">
        <v>0.318441459941518</v>
      </c>
      <c r="M10" s="19"/>
      <c r="N10" s="19" t="n">
        <v>0.266207919646002</v>
      </c>
      <c r="O10" s="19" t="n">
        <v>0.19835550581274</v>
      </c>
      <c r="P10" s="19" t="n">
        <v>0.259095085979938</v>
      </c>
      <c r="Q10" s="19" t="n">
        <v>0.172329253192601</v>
      </c>
      <c r="R10" s="19" t="n">
        <v>0.151812001029022</v>
      </c>
      <c r="S10" s="19"/>
      <c r="T10" s="19" t="n">
        <v>0.28305523554456</v>
      </c>
      <c r="U10" s="19" t="n">
        <v>0.184693774282087</v>
      </c>
      <c r="V10" s="19" t="n">
        <v>0.171396957198038</v>
      </c>
      <c r="W10" s="19" t="n">
        <v>0.21172790040546</v>
      </c>
      <c r="X10" s="19"/>
      <c r="Y10" s="19" t="n">
        <v>0.170710618850303</v>
      </c>
      <c r="Z10" s="19" t="n">
        <v>0.192626776330536</v>
      </c>
      <c r="AA10" s="19" t="n">
        <v>0.28756982515327</v>
      </c>
      <c r="AB10" s="19" t="n">
        <v>0.220280887270967</v>
      </c>
      <c r="AC10" s="19" t="n">
        <v>0.0872681534214539</v>
      </c>
      <c r="AD10" s="19" t="n">
        <v>0.242931179714753</v>
      </c>
      <c r="AE10" s="19"/>
      <c r="AF10" s="19" t="n">
        <v>0.210254764527372</v>
      </c>
      <c r="AG10" s="19"/>
      <c r="AH10" s="19" t="n">
        <v>0.219324340601685</v>
      </c>
      <c r="AI10" s="19"/>
      <c r="AJ10" s="19" t="n">
        <v>0.288913978585374</v>
      </c>
      <c r="AK10" s="19" t="n">
        <v>0.177916364448649</v>
      </c>
      <c r="AL10" s="19" t="n">
        <v>0.12765964868643</v>
      </c>
    </row>
    <row r="11">
      <c r="B11" s="20" t="s">
        <v>100</v>
      </c>
      <c r="C11" s="19" t="n">
        <v>0.0491475667706555</v>
      </c>
      <c r="D11" s="19" t="n">
        <v>0.0634035731887733</v>
      </c>
      <c r="E11" s="19" t="n">
        <v>0.0349703527964652</v>
      </c>
      <c r="F11" s="19"/>
      <c r="G11" s="19" t="n">
        <v>0.0976685573994174</v>
      </c>
      <c r="H11" s="19" t="n">
        <v>0.0446579395876891</v>
      </c>
      <c r="I11" s="19" t="n">
        <v>0.0472233670102174</v>
      </c>
      <c r="J11" s="19" t="n">
        <v>0.00781333563233152</v>
      </c>
      <c r="K11" s="19" t="n">
        <v>0.0434789032624916</v>
      </c>
      <c r="L11" s="19" t="n">
        <v>0.065326928209574</v>
      </c>
      <c r="M11" s="19"/>
      <c r="N11" s="19" t="n">
        <v>0.0824393159719727</v>
      </c>
      <c r="O11" s="19" t="n">
        <v>0.0534388067439029</v>
      </c>
      <c r="P11" s="19" t="n">
        <v>0.0441967794751348</v>
      </c>
      <c r="Q11" s="19" t="n">
        <v>0.0292065022314175</v>
      </c>
      <c r="R11" s="19" t="n">
        <v>0.0534475445637614</v>
      </c>
      <c r="S11" s="19"/>
      <c r="T11" s="19" t="n">
        <v>0.0385083893184094</v>
      </c>
      <c r="U11" s="19" t="n">
        <v>0.0407018109226494</v>
      </c>
      <c r="V11" s="19" t="n">
        <v>0.0330931818006654</v>
      </c>
      <c r="W11" s="19" t="n">
        <v>0.0615657775447558</v>
      </c>
      <c r="X11" s="19"/>
      <c r="Y11" s="19" t="n">
        <v>0.0508829278304442</v>
      </c>
      <c r="Z11" s="19" t="n">
        <v>0.0330173634561688</v>
      </c>
      <c r="AA11" s="19" t="n">
        <v>0.0635329854014364</v>
      </c>
      <c r="AB11" s="19" t="n">
        <v>0</v>
      </c>
      <c r="AC11" s="19" t="n">
        <v>0.10736018985722</v>
      </c>
      <c r="AD11" s="19" t="n">
        <v>0</v>
      </c>
      <c r="AE11" s="19"/>
      <c r="AF11" s="19" t="n">
        <v>0.0335278806474672</v>
      </c>
      <c r="AG11" s="19"/>
      <c r="AH11" s="19" t="n">
        <v>0.0518808421152493</v>
      </c>
      <c r="AI11" s="19"/>
      <c r="AJ11" s="19" t="n">
        <v>0.0492082497031964</v>
      </c>
      <c r="AK11" s="19" t="n">
        <v>0.0533389769634643</v>
      </c>
      <c r="AL11" s="19" t="n">
        <v>0.0252638451470774</v>
      </c>
    </row>
    <row r="12">
      <c r="B12" s="20" t="s">
        <v>101</v>
      </c>
      <c r="C12" s="19" t="n">
        <v>0.0239025743293364</v>
      </c>
      <c r="D12" s="19" t="n">
        <v>0.0205318490506497</v>
      </c>
      <c r="E12" s="19" t="n">
        <v>0.0273240678264076</v>
      </c>
      <c r="F12" s="19"/>
      <c r="G12" s="19" t="n">
        <v>0.044195935723121</v>
      </c>
      <c r="H12" s="19" t="n">
        <v>0.00399919493883559</v>
      </c>
      <c r="I12" s="19" t="n">
        <v>0.0111834020770894</v>
      </c>
      <c r="J12" s="19" t="n">
        <v>0</v>
      </c>
      <c r="K12" s="19" t="n">
        <v>0.0263477644820466</v>
      </c>
      <c r="L12" s="19" t="n">
        <v>0.0518156847270236</v>
      </c>
      <c r="M12" s="19"/>
      <c r="N12" s="19" t="n">
        <v>0.0261434251545578</v>
      </c>
      <c r="O12" s="19" t="n">
        <v>0.0179520142727941</v>
      </c>
      <c r="P12" s="19" t="n">
        <v>0.0402113469313513</v>
      </c>
      <c r="Q12" s="19" t="n">
        <v>0.0163182314482587</v>
      </c>
      <c r="R12" s="19" t="n">
        <v>0.015606490361198</v>
      </c>
      <c r="S12" s="19"/>
      <c r="T12" s="19" t="n">
        <v>0.025526858762259</v>
      </c>
      <c r="U12" s="19" t="n">
        <v>0.0256517469840082</v>
      </c>
      <c r="V12" s="19" t="n">
        <v>0.0154204585961238</v>
      </c>
      <c r="W12" s="19" t="n">
        <v>0.0136794385557895</v>
      </c>
      <c r="X12" s="19"/>
      <c r="Y12" s="19" t="n">
        <v>0.00696272787293882</v>
      </c>
      <c r="Z12" s="19" t="n">
        <v>0</v>
      </c>
      <c r="AA12" s="19" t="n">
        <v>0.049343524519724</v>
      </c>
      <c r="AB12" s="19" t="n">
        <v>0.0267925385236933</v>
      </c>
      <c r="AC12" s="19" t="n">
        <v>0.0678834964692075</v>
      </c>
      <c r="AD12" s="19" t="n">
        <v>0</v>
      </c>
      <c r="AE12" s="19"/>
      <c r="AF12" s="19" t="n">
        <v>0.0203208249842058</v>
      </c>
      <c r="AG12" s="19"/>
      <c r="AH12" s="19" t="n">
        <v>0</v>
      </c>
      <c r="AI12" s="19"/>
      <c r="AJ12" s="19" t="n">
        <v>0.0134952258962518</v>
      </c>
      <c r="AK12" s="19" t="n">
        <v>0.0272758878307004</v>
      </c>
      <c r="AL12" s="19" t="n">
        <v>0.0367529186692588</v>
      </c>
    </row>
    <row r="13">
      <c r="B13" s="20" t="s">
        <v>102</v>
      </c>
      <c r="C13" s="19" t="n">
        <v>0.0215365799373342</v>
      </c>
      <c r="D13" s="19" t="n">
        <v>0.0178258598200466</v>
      </c>
      <c r="E13" s="19" t="n">
        <v>0.0252938568009812</v>
      </c>
      <c r="F13" s="19"/>
      <c r="G13" s="19" t="n">
        <v>0.0173870938719483</v>
      </c>
      <c r="H13" s="19" t="n">
        <v>0.0337514632430734</v>
      </c>
      <c r="I13" s="19" t="n">
        <v>0.00663947549502218</v>
      </c>
      <c r="J13" s="19" t="n">
        <v>0.0116818849241036</v>
      </c>
      <c r="K13" s="19" t="n">
        <v>0.0187014474921322</v>
      </c>
      <c r="L13" s="19" t="n">
        <v>0.0336977528705701</v>
      </c>
      <c r="M13" s="19"/>
      <c r="N13" s="19" t="n">
        <v>0.0152643339521988</v>
      </c>
      <c r="O13" s="19" t="n">
        <v>0.0304132524967079</v>
      </c>
      <c r="P13" s="19" t="n">
        <v>0.016203324817091</v>
      </c>
      <c r="Q13" s="19" t="n">
        <v>0.0261955432242238</v>
      </c>
      <c r="R13" s="19" t="n">
        <v>0.01277907669821</v>
      </c>
      <c r="S13" s="19"/>
      <c r="T13" s="19" t="n">
        <v>0.0323973243910144</v>
      </c>
      <c r="U13" s="19" t="n">
        <v>0.0254007171303078</v>
      </c>
      <c r="V13" s="19" t="n">
        <v>0.0155884650858897</v>
      </c>
      <c r="W13" s="19" t="n">
        <v>0.0146829383994892</v>
      </c>
      <c r="X13" s="19"/>
      <c r="Y13" s="19" t="n">
        <v>0.0146009648287704</v>
      </c>
      <c r="Z13" s="19" t="n">
        <v>0.0284352406943433</v>
      </c>
      <c r="AA13" s="19" t="n">
        <v>0.0395392155346444</v>
      </c>
      <c r="AB13" s="19" t="n">
        <v>0</v>
      </c>
      <c r="AC13" s="19" t="n">
        <v>0.031157860707156</v>
      </c>
      <c r="AD13" s="19" t="n">
        <v>0</v>
      </c>
      <c r="AE13" s="19"/>
      <c r="AF13" s="19" t="n">
        <v>0.0149130157746167</v>
      </c>
      <c r="AG13" s="19"/>
      <c r="AH13" s="19" t="n">
        <v>0</v>
      </c>
      <c r="AI13" s="19"/>
      <c r="AJ13" s="19" t="n">
        <v>0.0341357118804923</v>
      </c>
      <c r="AK13" s="19" t="n">
        <v>0.0146741483577389</v>
      </c>
      <c r="AL13" s="19" t="n">
        <v>0.0216902980040126</v>
      </c>
    </row>
    <row r="14">
      <c r="B14" s="20" t="s">
        <v>56</v>
      </c>
      <c r="C14" s="21" t="n">
        <v>0.0072445577386593</v>
      </c>
      <c r="D14" s="21" t="n">
        <v>0.0036084204630216</v>
      </c>
      <c r="E14" s="21" t="n">
        <v>0.010899240732201</v>
      </c>
      <c r="F14" s="21"/>
      <c r="G14" s="21" t="n">
        <v>0.0117490336799517</v>
      </c>
      <c r="H14" s="21" t="n">
        <v>0</v>
      </c>
      <c r="I14" s="21" t="n">
        <v>0.00704461717412021</v>
      </c>
      <c r="J14" s="21" t="n">
        <v>0</v>
      </c>
      <c r="K14" s="21" t="n">
        <v>0.00512847187136084</v>
      </c>
      <c r="L14" s="21" t="n">
        <v>0.0166954951483178</v>
      </c>
      <c r="M14" s="21"/>
      <c r="N14" s="21" t="n">
        <v>0</v>
      </c>
      <c r="O14" s="21" t="n">
        <v>0.00379109226098529</v>
      </c>
      <c r="P14" s="21" t="n">
        <v>0.0142824797394615</v>
      </c>
      <c r="Q14" s="21" t="n">
        <v>0.00636396387720312</v>
      </c>
      <c r="R14" s="21" t="n">
        <v>0.00682765129135076</v>
      </c>
      <c r="S14" s="21"/>
      <c r="T14" s="21" t="n">
        <v>0.0205912124586638</v>
      </c>
      <c r="U14" s="21" t="n">
        <v>0.00667564548190653</v>
      </c>
      <c r="V14" s="21" t="n">
        <v>0.0123243803475195</v>
      </c>
      <c r="W14" s="21" t="n">
        <v>0</v>
      </c>
      <c r="X14" s="21"/>
      <c r="Y14" s="21" t="n">
        <v>0.00262947574416908</v>
      </c>
      <c r="Z14" s="21" t="n">
        <v>0</v>
      </c>
      <c r="AA14" s="21" t="n">
        <v>0.0171767826235167</v>
      </c>
      <c r="AB14" s="21" t="n">
        <v>0</v>
      </c>
      <c r="AC14" s="21" t="n">
        <v>0</v>
      </c>
      <c r="AD14" s="21" t="n">
        <v>0.0376100431091328</v>
      </c>
      <c r="AE14" s="21"/>
      <c r="AF14" s="21" t="n">
        <v>0.0036836510950283</v>
      </c>
      <c r="AG14" s="21"/>
      <c r="AH14" s="21" t="n">
        <v>0</v>
      </c>
      <c r="AI14" s="21"/>
      <c r="AJ14" s="21" t="n">
        <v>0.00628359519215153</v>
      </c>
      <c r="AK14" s="21" t="n">
        <v>0.00904724661137452</v>
      </c>
      <c r="AL14" s="21" t="n">
        <v>0</v>
      </c>
    </row>
    <row r="15">
      <c r="B15" s="18"/>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105</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98</v>
      </c>
      <c r="C9" s="19" t="n">
        <v>0.321623792669102</v>
      </c>
      <c r="D9" s="19" t="n">
        <v>0.321700266613091</v>
      </c>
      <c r="E9" s="19" t="n">
        <v>0.322175551301891</v>
      </c>
      <c r="F9" s="19"/>
      <c r="G9" s="19" t="n">
        <v>0.381531098410058</v>
      </c>
      <c r="H9" s="19" t="n">
        <v>0.436898914256846</v>
      </c>
      <c r="I9" s="19" t="n">
        <v>0.460943611454388</v>
      </c>
      <c r="J9" s="19" t="n">
        <v>0.340114592677334</v>
      </c>
      <c r="K9" s="19" t="n">
        <v>0.285751230418334</v>
      </c>
      <c r="L9" s="19" t="n">
        <v>0.139049633625281</v>
      </c>
      <c r="M9" s="19"/>
      <c r="N9" s="19" t="n">
        <v>0.233481335212859</v>
      </c>
      <c r="O9" s="19" t="n">
        <v>0.325588355570036</v>
      </c>
      <c r="P9" s="19" t="n">
        <v>0.291994492217178</v>
      </c>
      <c r="Q9" s="19" t="n">
        <v>0.308531683099275</v>
      </c>
      <c r="R9" s="19" t="n">
        <v>0.418619641057618</v>
      </c>
      <c r="S9" s="19"/>
      <c r="T9" s="19" t="n">
        <v>0.224500804714494</v>
      </c>
      <c r="U9" s="19" t="n">
        <v>0.305664118612787</v>
      </c>
      <c r="V9" s="19" t="n">
        <v>0.305531604638728</v>
      </c>
      <c r="W9" s="19" t="n">
        <v>0.437961085843146</v>
      </c>
      <c r="X9" s="19"/>
      <c r="Y9" s="19" t="n">
        <v>0.450532891457059</v>
      </c>
      <c r="Z9" s="19" t="n">
        <v>0.309163810229371</v>
      </c>
      <c r="AA9" s="19" t="n">
        <v>0.160720780422478</v>
      </c>
      <c r="AB9" s="19" t="n">
        <v>0.234279590761859</v>
      </c>
      <c r="AC9" s="19" t="n">
        <v>0.349702788567986</v>
      </c>
      <c r="AD9" s="19" t="n">
        <v>0.185688328723587</v>
      </c>
      <c r="AE9" s="19"/>
      <c r="AF9" s="19" t="n">
        <v>0.337622445785801</v>
      </c>
      <c r="AG9" s="19"/>
      <c r="AH9" s="19" t="n">
        <v>0.335923130589322</v>
      </c>
      <c r="AI9" s="19"/>
      <c r="AJ9" s="19" t="n">
        <v>0.2062634179987</v>
      </c>
      <c r="AK9" s="19" t="n">
        <v>0.38653130859976</v>
      </c>
      <c r="AL9" s="19" t="n">
        <v>0.308492447982866</v>
      </c>
    </row>
    <row r="10">
      <c r="B10" s="20" t="s">
        <v>99</v>
      </c>
      <c r="C10" s="19" t="n">
        <v>0.325167126141604</v>
      </c>
      <c r="D10" s="19" t="n">
        <v>0.313941179686488</v>
      </c>
      <c r="E10" s="19" t="n">
        <v>0.337041881631338</v>
      </c>
      <c r="F10" s="19"/>
      <c r="G10" s="19" t="n">
        <v>0.296194025910248</v>
      </c>
      <c r="H10" s="19" t="n">
        <v>0.411953204077565</v>
      </c>
      <c r="I10" s="19" t="n">
        <v>0.345046076734711</v>
      </c>
      <c r="J10" s="19" t="n">
        <v>0.324964681014928</v>
      </c>
      <c r="K10" s="19" t="n">
        <v>0.302695275358687</v>
      </c>
      <c r="L10" s="19" t="n">
        <v>0.281514081851471</v>
      </c>
      <c r="M10" s="19"/>
      <c r="N10" s="19" t="n">
        <v>0.271974382295597</v>
      </c>
      <c r="O10" s="19" t="n">
        <v>0.268024250105542</v>
      </c>
      <c r="P10" s="19" t="n">
        <v>0.334013075269495</v>
      </c>
      <c r="Q10" s="19" t="n">
        <v>0.409905283076723</v>
      </c>
      <c r="R10" s="19" t="n">
        <v>0.34884703061516</v>
      </c>
      <c r="S10" s="19"/>
      <c r="T10" s="19" t="n">
        <v>0.263130981825175</v>
      </c>
      <c r="U10" s="19" t="n">
        <v>0.315270327178486</v>
      </c>
      <c r="V10" s="19" t="n">
        <v>0.3753272580275</v>
      </c>
      <c r="W10" s="19" t="n">
        <v>0.317299430102305</v>
      </c>
      <c r="X10" s="19"/>
      <c r="Y10" s="19" t="n">
        <v>0.337600731156217</v>
      </c>
      <c r="Z10" s="19" t="n">
        <v>0.330314088665449</v>
      </c>
      <c r="AA10" s="19" t="n">
        <v>0.279544574912755</v>
      </c>
      <c r="AB10" s="19" t="n">
        <v>0.343967867548498</v>
      </c>
      <c r="AC10" s="19" t="n">
        <v>0.428851824073899</v>
      </c>
      <c r="AD10" s="19" t="n">
        <v>0.337104578537195</v>
      </c>
      <c r="AE10" s="19"/>
      <c r="AF10" s="19" t="n">
        <v>0.345041425170322</v>
      </c>
      <c r="AG10" s="19"/>
      <c r="AH10" s="19" t="n">
        <v>0.330499241124055</v>
      </c>
      <c r="AI10" s="19"/>
      <c r="AJ10" s="19" t="n">
        <v>0.385593164744843</v>
      </c>
      <c r="AK10" s="19" t="n">
        <v>0.286267177094869</v>
      </c>
      <c r="AL10" s="19" t="n">
        <v>0.359756200420903</v>
      </c>
    </row>
    <row r="11">
      <c r="B11" s="20" t="s">
        <v>100</v>
      </c>
      <c r="C11" s="19" t="n">
        <v>0.186424706679209</v>
      </c>
      <c r="D11" s="19" t="n">
        <v>0.209043239814428</v>
      </c>
      <c r="E11" s="19" t="n">
        <v>0.164143048340729</v>
      </c>
      <c r="F11" s="19"/>
      <c r="G11" s="19" t="n">
        <v>0.302609603296501</v>
      </c>
      <c r="H11" s="19" t="n">
        <v>0.0870949972608274</v>
      </c>
      <c r="I11" s="19" t="n">
        <v>0.14953664360017</v>
      </c>
      <c r="J11" s="19" t="n">
        <v>0.244203823597445</v>
      </c>
      <c r="K11" s="19" t="n">
        <v>0.165542915387631</v>
      </c>
      <c r="L11" s="19" t="n">
        <v>0.204989929627376</v>
      </c>
      <c r="M11" s="19"/>
      <c r="N11" s="19" t="n">
        <v>0.156629740787697</v>
      </c>
      <c r="O11" s="19" t="n">
        <v>0.214218841644321</v>
      </c>
      <c r="P11" s="19" t="n">
        <v>0.206363813124462</v>
      </c>
      <c r="Q11" s="19" t="n">
        <v>0.164634414898125</v>
      </c>
      <c r="R11" s="19" t="n">
        <v>0.144965691479324</v>
      </c>
      <c r="S11" s="19"/>
      <c r="T11" s="19" t="n">
        <v>0.212046508967905</v>
      </c>
      <c r="U11" s="19" t="n">
        <v>0.178023514088699</v>
      </c>
      <c r="V11" s="19" t="n">
        <v>0.179308158869412</v>
      </c>
      <c r="W11" s="19" t="n">
        <v>0.200935087763097</v>
      </c>
      <c r="X11" s="19"/>
      <c r="Y11" s="19" t="n">
        <v>0.148566237854413</v>
      </c>
      <c r="Z11" s="19" t="n">
        <v>0.223278771737688</v>
      </c>
      <c r="AA11" s="19" t="n">
        <v>0.2129926901189</v>
      </c>
      <c r="AB11" s="19" t="n">
        <v>0.240203192300905</v>
      </c>
      <c r="AC11" s="19" t="n">
        <v>0.202757355883422</v>
      </c>
      <c r="AD11" s="19" t="n">
        <v>0.18602788908082</v>
      </c>
      <c r="AE11" s="19"/>
      <c r="AF11" s="19" t="n">
        <v>0.173456795433961</v>
      </c>
      <c r="AG11" s="19"/>
      <c r="AH11" s="19" t="n">
        <v>0.186938020824035</v>
      </c>
      <c r="AI11" s="19"/>
      <c r="AJ11" s="19" t="n">
        <v>0.192135002516433</v>
      </c>
      <c r="AK11" s="19" t="n">
        <v>0.18653562952033</v>
      </c>
      <c r="AL11" s="19" t="n">
        <v>0.168282331653697</v>
      </c>
    </row>
    <row r="12">
      <c r="B12" s="20" t="s">
        <v>101</v>
      </c>
      <c r="C12" s="19" t="n">
        <v>0.113106761987424</v>
      </c>
      <c r="D12" s="19" t="n">
        <v>0.100402937757665</v>
      </c>
      <c r="E12" s="19" t="n">
        <v>0.124093296794212</v>
      </c>
      <c r="F12" s="19"/>
      <c r="G12" s="19" t="n">
        <v>0.0196652723831939</v>
      </c>
      <c r="H12" s="19" t="n">
        <v>0.0265871259415094</v>
      </c>
      <c r="I12" s="19" t="n">
        <v>0.0319128340564968</v>
      </c>
      <c r="J12" s="19" t="n">
        <v>0.0596445026454464</v>
      </c>
      <c r="K12" s="19" t="n">
        <v>0.159960683958967</v>
      </c>
      <c r="L12" s="19" t="n">
        <v>0.267364623701523</v>
      </c>
      <c r="M12" s="19"/>
      <c r="N12" s="19" t="n">
        <v>0.208873434715396</v>
      </c>
      <c r="O12" s="19" t="n">
        <v>0.143863668372192</v>
      </c>
      <c r="P12" s="19" t="n">
        <v>0.100887967592912</v>
      </c>
      <c r="Q12" s="19" t="n">
        <v>0.0816733716663891</v>
      </c>
      <c r="R12" s="19" t="n">
        <v>0.0635494333839924</v>
      </c>
      <c r="S12" s="19"/>
      <c r="T12" s="19" t="n">
        <v>0.213991051291316</v>
      </c>
      <c r="U12" s="19" t="n">
        <v>0.150781478197405</v>
      </c>
      <c r="V12" s="19" t="n">
        <v>0.09783012646643</v>
      </c>
      <c r="W12" s="19" t="n">
        <v>0.0208380634823358</v>
      </c>
      <c r="X12" s="19"/>
      <c r="Y12" s="19" t="n">
        <v>0.036394522111134</v>
      </c>
      <c r="Z12" s="19" t="n">
        <v>0.0948639675699797</v>
      </c>
      <c r="AA12" s="19" t="n">
        <v>0.240013366627948</v>
      </c>
      <c r="AB12" s="19" t="n">
        <v>0.145009402981325</v>
      </c>
      <c r="AC12" s="19" t="n">
        <v>0.0102879492892627</v>
      </c>
      <c r="AD12" s="19" t="n">
        <v>0.176643977308622</v>
      </c>
      <c r="AE12" s="19"/>
      <c r="AF12" s="19" t="n">
        <v>0.0987080331981884</v>
      </c>
      <c r="AG12" s="19"/>
      <c r="AH12" s="19" t="n">
        <v>0.102875336179376</v>
      </c>
      <c r="AI12" s="19"/>
      <c r="AJ12" s="19" t="n">
        <v>0.150218567915745</v>
      </c>
      <c r="AK12" s="19" t="n">
        <v>0.091182631266276</v>
      </c>
      <c r="AL12" s="19" t="n">
        <v>0.123229096342236</v>
      </c>
    </row>
    <row r="13">
      <c r="B13" s="20" t="s">
        <v>102</v>
      </c>
      <c r="C13" s="19" t="n">
        <v>0.0352159814367789</v>
      </c>
      <c r="D13" s="19" t="n">
        <v>0.0378201769817324</v>
      </c>
      <c r="E13" s="19" t="n">
        <v>0.0326774378435733</v>
      </c>
      <c r="F13" s="19"/>
      <c r="G13" s="19" t="n">
        <v>0</v>
      </c>
      <c r="H13" s="19" t="n">
        <v>0.0331186857152992</v>
      </c>
      <c r="I13" s="19" t="n">
        <v>0.0108639521655894</v>
      </c>
      <c r="J13" s="19" t="n">
        <v>0.0281854966278142</v>
      </c>
      <c r="K13" s="19" t="n">
        <v>0.0442923763751369</v>
      </c>
      <c r="L13" s="19" t="n">
        <v>0.0658943077263823</v>
      </c>
      <c r="M13" s="19"/>
      <c r="N13" s="19" t="n">
        <v>0.0666677716591294</v>
      </c>
      <c r="O13" s="19" t="n">
        <v>0.0423976296941523</v>
      </c>
      <c r="P13" s="19" t="n">
        <v>0.033542590807497</v>
      </c>
      <c r="Q13" s="19" t="n">
        <v>0.0310809618296958</v>
      </c>
      <c r="R13" s="19" t="n">
        <v>0.0139222960037824</v>
      </c>
      <c r="S13" s="19"/>
      <c r="T13" s="19" t="n">
        <v>0.0403827484961817</v>
      </c>
      <c r="U13" s="19" t="n">
        <v>0.0459558597557157</v>
      </c>
      <c r="V13" s="19" t="n">
        <v>0.0245433804731804</v>
      </c>
      <c r="W13" s="19" t="n">
        <v>0.0176165917591032</v>
      </c>
      <c r="X13" s="19"/>
      <c r="Y13" s="19" t="n">
        <v>0.0135936032631212</v>
      </c>
      <c r="Z13" s="19" t="n">
        <v>0.0423793617975115</v>
      </c>
      <c r="AA13" s="19" t="n">
        <v>0.0717326353462689</v>
      </c>
      <c r="AB13" s="19" t="n">
        <v>0.0365399464074126</v>
      </c>
      <c r="AC13" s="19" t="n">
        <v>0</v>
      </c>
      <c r="AD13" s="19" t="n">
        <v>0.0571949177097411</v>
      </c>
      <c r="AE13" s="19"/>
      <c r="AF13" s="19" t="n">
        <v>0.0268949979331208</v>
      </c>
      <c r="AG13" s="19"/>
      <c r="AH13" s="19" t="n">
        <v>0.0291972083422085</v>
      </c>
      <c r="AI13" s="19"/>
      <c r="AJ13" s="19" t="n">
        <v>0.0508002723413268</v>
      </c>
      <c r="AK13" s="19" t="n">
        <v>0.0287675248030833</v>
      </c>
      <c r="AL13" s="19" t="n">
        <v>0.0238727478027621</v>
      </c>
    </row>
    <row r="14">
      <c r="B14" s="20" t="s">
        <v>56</v>
      </c>
      <c r="C14" s="21" t="n">
        <v>0.0184616310858816</v>
      </c>
      <c r="D14" s="21" t="n">
        <v>0.0170921991465965</v>
      </c>
      <c r="E14" s="21" t="n">
        <v>0.0198687840882568</v>
      </c>
      <c r="F14" s="21"/>
      <c r="G14" s="21" t="n">
        <v>0</v>
      </c>
      <c r="H14" s="21" t="n">
        <v>0.00434707274795312</v>
      </c>
      <c r="I14" s="21" t="n">
        <v>0.00169688198864578</v>
      </c>
      <c r="J14" s="21" t="n">
        <v>0.00288690343703205</v>
      </c>
      <c r="K14" s="21" t="n">
        <v>0.0417575185012438</v>
      </c>
      <c r="L14" s="21" t="n">
        <v>0.0411874234679674</v>
      </c>
      <c r="M14" s="21"/>
      <c r="N14" s="21" t="n">
        <v>0.0623733353293218</v>
      </c>
      <c r="O14" s="21" t="n">
        <v>0.0059072546137575</v>
      </c>
      <c r="P14" s="21" t="n">
        <v>0.0331980609884559</v>
      </c>
      <c r="Q14" s="21" t="n">
        <v>0.00417428542979218</v>
      </c>
      <c r="R14" s="21" t="n">
        <v>0.0100959074601233</v>
      </c>
      <c r="S14" s="21"/>
      <c r="T14" s="21" t="n">
        <v>0.0459479047049283</v>
      </c>
      <c r="U14" s="21" t="n">
        <v>0.00430470216690694</v>
      </c>
      <c r="V14" s="21" t="n">
        <v>0.0174594715247496</v>
      </c>
      <c r="W14" s="21" t="n">
        <v>0.00534974105001228</v>
      </c>
      <c r="X14" s="21"/>
      <c r="Y14" s="21" t="n">
        <v>0.0133120141580559</v>
      </c>
      <c r="Z14" s="21" t="n">
        <v>0</v>
      </c>
      <c r="AA14" s="21" t="n">
        <v>0.0349959525716495</v>
      </c>
      <c r="AB14" s="21" t="n">
        <v>0</v>
      </c>
      <c r="AC14" s="21" t="n">
        <v>0.00840008218543065</v>
      </c>
      <c r="AD14" s="21" t="n">
        <v>0.0573403086400338</v>
      </c>
      <c r="AE14" s="21"/>
      <c r="AF14" s="21" t="n">
        <v>0.0182763024786066</v>
      </c>
      <c r="AG14" s="21"/>
      <c r="AH14" s="21" t="n">
        <v>0.0145670629410033</v>
      </c>
      <c r="AI14" s="21"/>
      <c r="AJ14" s="21" t="n">
        <v>0.0149895744829528</v>
      </c>
      <c r="AK14" s="21" t="n">
        <v>0.0207157287156815</v>
      </c>
      <c r="AL14" s="21" t="n">
        <v>0.016367175797535</v>
      </c>
    </row>
    <row r="15">
      <c r="B15" s="18"/>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106</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98</v>
      </c>
      <c r="C9" s="19" t="n">
        <v>0.183497525764728</v>
      </c>
      <c r="D9" s="19" t="n">
        <v>0.199320798408769</v>
      </c>
      <c r="E9" s="19" t="n">
        <v>0.16801361856782</v>
      </c>
      <c r="F9" s="19"/>
      <c r="G9" s="19" t="n">
        <v>0.272674290456825</v>
      </c>
      <c r="H9" s="19" t="n">
        <v>0.272486631770759</v>
      </c>
      <c r="I9" s="19" t="n">
        <v>0.271997477058025</v>
      </c>
      <c r="J9" s="19" t="n">
        <v>0.198797856371714</v>
      </c>
      <c r="K9" s="19" t="n">
        <v>0.0773530903871359</v>
      </c>
      <c r="L9" s="19" t="n">
        <v>0.0908962096142518</v>
      </c>
      <c r="M9" s="19"/>
      <c r="N9" s="19" t="n">
        <v>0.1798623200053</v>
      </c>
      <c r="O9" s="19" t="n">
        <v>0.211253599771462</v>
      </c>
      <c r="P9" s="19" t="n">
        <v>0.0700532690738283</v>
      </c>
      <c r="Q9" s="19" t="n">
        <v>0.167014810321524</v>
      </c>
      <c r="R9" s="19" t="n">
        <v>0.33074339013298</v>
      </c>
      <c r="S9" s="19"/>
      <c r="T9" s="19" t="n">
        <v>0.170013697882913</v>
      </c>
      <c r="U9" s="19" t="n">
        <v>0.143410360837817</v>
      </c>
      <c r="V9" s="19" t="n">
        <v>0.169105033788714</v>
      </c>
      <c r="W9" s="19" t="n">
        <v>0.294859205085389</v>
      </c>
      <c r="X9" s="19"/>
      <c r="Y9" s="19" t="n">
        <v>0.262328407163198</v>
      </c>
      <c r="Z9" s="19" t="n">
        <v>0.0851886361309773</v>
      </c>
      <c r="AA9" s="19" t="n">
        <v>0.0871666292270117</v>
      </c>
      <c r="AB9" s="19" t="n">
        <v>0.125571259645077</v>
      </c>
      <c r="AC9" s="19" t="n">
        <v>0.33349544162572</v>
      </c>
      <c r="AD9" s="19" t="n">
        <v>0.0867729055439374</v>
      </c>
      <c r="AE9" s="19"/>
      <c r="AF9" s="19" t="n">
        <v>0.19025114916136</v>
      </c>
      <c r="AG9" s="19"/>
      <c r="AH9" s="19" t="n">
        <v>0.185387589092872</v>
      </c>
      <c r="AI9" s="19"/>
      <c r="AJ9" s="19" t="n">
        <v>0.10527734020775</v>
      </c>
      <c r="AK9" s="19" t="n">
        <v>0.229377659475477</v>
      </c>
      <c r="AL9" s="19" t="n">
        <v>0.16402368509891</v>
      </c>
    </row>
    <row r="10">
      <c r="B10" s="20" t="s">
        <v>99</v>
      </c>
      <c r="C10" s="19" t="n">
        <v>0.182459299494104</v>
      </c>
      <c r="D10" s="19" t="n">
        <v>0.21258402943651</v>
      </c>
      <c r="E10" s="19" t="n">
        <v>0.152654629456681</v>
      </c>
      <c r="F10" s="19"/>
      <c r="G10" s="19" t="n">
        <v>0.324477197941382</v>
      </c>
      <c r="H10" s="19" t="n">
        <v>0.212190985003473</v>
      </c>
      <c r="I10" s="19" t="n">
        <v>0.236102018218318</v>
      </c>
      <c r="J10" s="19" t="n">
        <v>0.188657566791551</v>
      </c>
      <c r="K10" s="19" t="n">
        <v>0.134364835162073</v>
      </c>
      <c r="L10" s="19" t="n">
        <v>0.0973141248806774</v>
      </c>
      <c r="M10" s="19"/>
      <c r="N10" s="19" t="n">
        <v>0.220194522064887</v>
      </c>
      <c r="O10" s="19" t="n">
        <v>0.138564211469758</v>
      </c>
      <c r="P10" s="19" t="n">
        <v>0.162687676871622</v>
      </c>
      <c r="Q10" s="19" t="n">
        <v>0.226021747629017</v>
      </c>
      <c r="R10" s="19" t="n">
        <v>0.224891813243959</v>
      </c>
      <c r="S10" s="19"/>
      <c r="T10" s="19" t="n">
        <v>0.0876885374912644</v>
      </c>
      <c r="U10" s="19" t="n">
        <v>0.189733114451279</v>
      </c>
      <c r="V10" s="19" t="n">
        <v>0.183603738120224</v>
      </c>
      <c r="W10" s="19" t="n">
        <v>0.257647299431174</v>
      </c>
      <c r="X10" s="19"/>
      <c r="Y10" s="19" t="n">
        <v>0.245832481279258</v>
      </c>
      <c r="Z10" s="19" t="n">
        <v>0.216743030910297</v>
      </c>
      <c r="AA10" s="19" t="n">
        <v>0.0843178424301421</v>
      </c>
      <c r="AB10" s="19" t="n">
        <v>0.148469914634415</v>
      </c>
      <c r="AC10" s="19" t="n">
        <v>0.256094436887414</v>
      </c>
      <c r="AD10" s="19" t="n">
        <v>0.0956868862113708</v>
      </c>
      <c r="AE10" s="19"/>
      <c r="AF10" s="19" t="n">
        <v>0.207880369971131</v>
      </c>
      <c r="AG10" s="19"/>
      <c r="AH10" s="19" t="n">
        <v>0.190626132759158</v>
      </c>
      <c r="AI10" s="19"/>
      <c r="AJ10" s="19" t="n">
        <v>0.152247822941272</v>
      </c>
      <c r="AK10" s="19" t="n">
        <v>0.208260505655426</v>
      </c>
      <c r="AL10" s="19" t="n">
        <v>0.1292511437008</v>
      </c>
    </row>
    <row r="11">
      <c r="B11" s="20" t="s">
        <v>100</v>
      </c>
      <c r="C11" s="19" t="n">
        <v>0.135733693921665</v>
      </c>
      <c r="D11" s="19" t="n">
        <v>0.114599360001086</v>
      </c>
      <c r="E11" s="19" t="n">
        <v>0.15715872939308</v>
      </c>
      <c r="F11" s="19"/>
      <c r="G11" s="19" t="n">
        <v>0.189832739176578</v>
      </c>
      <c r="H11" s="19" t="n">
        <v>0.192461739871296</v>
      </c>
      <c r="I11" s="19" t="n">
        <v>0.14159281108633</v>
      </c>
      <c r="J11" s="19" t="n">
        <v>0.133066825746467</v>
      </c>
      <c r="K11" s="19" t="n">
        <v>0.0938636883143033</v>
      </c>
      <c r="L11" s="19" t="n">
        <v>0.102418593059116</v>
      </c>
      <c r="M11" s="19"/>
      <c r="N11" s="19" t="n">
        <v>0.0841436075267892</v>
      </c>
      <c r="O11" s="19" t="n">
        <v>0.158973266185545</v>
      </c>
      <c r="P11" s="19" t="n">
        <v>0.138595814169134</v>
      </c>
      <c r="Q11" s="19" t="n">
        <v>0.11294693591105</v>
      </c>
      <c r="R11" s="19" t="n">
        <v>0.140653021664231</v>
      </c>
      <c r="S11" s="19"/>
      <c r="T11" s="19" t="n">
        <v>0.130760077499302</v>
      </c>
      <c r="U11" s="19" t="n">
        <v>0.0998944469575623</v>
      </c>
      <c r="V11" s="19" t="n">
        <v>0.090876664758971</v>
      </c>
      <c r="W11" s="19" t="n">
        <v>0.21477548418974</v>
      </c>
      <c r="X11" s="19"/>
      <c r="Y11" s="19" t="n">
        <v>0.173902289274308</v>
      </c>
      <c r="Z11" s="19" t="n">
        <v>0.111839444445412</v>
      </c>
      <c r="AA11" s="19" t="n">
        <v>0.0880852970839419</v>
      </c>
      <c r="AB11" s="19" t="n">
        <v>0.111547270186722</v>
      </c>
      <c r="AC11" s="19" t="n">
        <v>0.206493974163956</v>
      </c>
      <c r="AD11" s="19" t="n">
        <v>0.0573403086400338</v>
      </c>
      <c r="AE11" s="19"/>
      <c r="AF11" s="19" t="n">
        <v>0.140215979028137</v>
      </c>
      <c r="AG11" s="19"/>
      <c r="AH11" s="19" t="n">
        <v>0.137712225108052</v>
      </c>
      <c r="AI11" s="19"/>
      <c r="AJ11" s="19" t="n">
        <v>0.1230664691684</v>
      </c>
      <c r="AK11" s="19" t="n">
        <v>0.154772323542334</v>
      </c>
      <c r="AL11" s="19" t="n">
        <v>0.066946486992224</v>
      </c>
    </row>
    <row r="12">
      <c r="B12" s="20" t="s">
        <v>101</v>
      </c>
      <c r="C12" s="19" t="n">
        <v>0.131293551030108</v>
      </c>
      <c r="D12" s="19" t="n">
        <v>0.148167697147544</v>
      </c>
      <c r="E12" s="19" t="n">
        <v>0.11270191277725</v>
      </c>
      <c r="F12" s="19"/>
      <c r="G12" s="19" t="n">
        <v>0.107531323137847</v>
      </c>
      <c r="H12" s="19" t="n">
        <v>0.125210891330841</v>
      </c>
      <c r="I12" s="19" t="n">
        <v>0.115971142755182</v>
      </c>
      <c r="J12" s="19" t="n">
        <v>0.142650838346195</v>
      </c>
      <c r="K12" s="19" t="n">
        <v>0.137928546205773</v>
      </c>
      <c r="L12" s="19" t="n">
        <v>0.143138903704947</v>
      </c>
      <c r="M12" s="19"/>
      <c r="N12" s="19" t="n">
        <v>0.129497493318544</v>
      </c>
      <c r="O12" s="19" t="n">
        <v>0.130467188306204</v>
      </c>
      <c r="P12" s="19" t="n">
        <v>0.147936874067875</v>
      </c>
      <c r="Q12" s="19" t="n">
        <v>0.136237284855042</v>
      </c>
      <c r="R12" s="19" t="n">
        <v>0.102622501906234</v>
      </c>
      <c r="S12" s="19"/>
      <c r="T12" s="19" t="n">
        <v>0.192916479661625</v>
      </c>
      <c r="U12" s="19" t="n">
        <v>0.134572480853568</v>
      </c>
      <c r="V12" s="19" t="n">
        <v>0.150328193011781</v>
      </c>
      <c r="W12" s="19" t="n">
        <v>0.0982342708224599</v>
      </c>
      <c r="X12" s="19"/>
      <c r="Y12" s="19" t="n">
        <v>0.0946859006365188</v>
      </c>
      <c r="Z12" s="19" t="n">
        <v>0.149126629783504</v>
      </c>
      <c r="AA12" s="19" t="n">
        <v>0.134853755304137</v>
      </c>
      <c r="AB12" s="19" t="n">
        <v>0.245063651339964</v>
      </c>
      <c r="AC12" s="19" t="n">
        <v>0.0905664711033354</v>
      </c>
      <c r="AD12" s="19" t="n">
        <v>0.187757702296761</v>
      </c>
      <c r="AE12" s="19"/>
      <c r="AF12" s="19" t="n">
        <v>0.134803305710901</v>
      </c>
      <c r="AG12" s="19"/>
      <c r="AH12" s="19" t="n">
        <v>0.132893403479408</v>
      </c>
      <c r="AI12" s="19"/>
      <c r="AJ12" s="19" t="n">
        <v>0.136168340351276</v>
      </c>
      <c r="AK12" s="19" t="n">
        <v>0.121888669780219</v>
      </c>
      <c r="AL12" s="19" t="n">
        <v>0.169514823928971</v>
      </c>
    </row>
    <row r="13">
      <c r="B13" s="20" t="s">
        <v>102</v>
      </c>
      <c r="C13" s="19" t="n">
        <v>0.299850733196914</v>
      </c>
      <c r="D13" s="19" t="n">
        <v>0.273273447223067</v>
      </c>
      <c r="E13" s="19" t="n">
        <v>0.327045915642798</v>
      </c>
      <c r="F13" s="19"/>
      <c r="G13" s="19" t="n">
        <v>0.0830213169995543</v>
      </c>
      <c r="H13" s="19" t="n">
        <v>0.174120682394644</v>
      </c>
      <c r="I13" s="19" t="n">
        <v>0.209179740574752</v>
      </c>
      <c r="J13" s="19" t="n">
        <v>0.289352458068877</v>
      </c>
      <c r="K13" s="19" t="n">
        <v>0.469690210716058</v>
      </c>
      <c r="L13" s="19" t="n">
        <v>0.423716599673359</v>
      </c>
      <c r="M13" s="19"/>
      <c r="N13" s="19" t="n">
        <v>0.322662190590152</v>
      </c>
      <c r="O13" s="19" t="n">
        <v>0.28143515478511</v>
      </c>
      <c r="P13" s="19" t="n">
        <v>0.399021080654412</v>
      </c>
      <c r="Q13" s="19" t="n">
        <v>0.304726898051402</v>
      </c>
      <c r="R13" s="19" t="n">
        <v>0.161079456268345</v>
      </c>
      <c r="S13" s="19"/>
      <c r="T13" s="19" t="n">
        <v>0.324792763488135</v>
      </c>
      <c r="U13" s="19" t="n">
        <v>0.350889758074192</v>
      </c>
      <c r="V13" s="19" t="n">
        <v>0.341295895798436</v>
      </c>
      <c r="W13" s="19" t="n">
        <v>0.132855996960385</v>
      </c>
      <c r="X13" s="19"/>
      <c r="Y13" s="19" t="n">
        <v>0.198954204313006</v>
      </c>
      <c r="Z13" s="19" t="n">
        <v>0.398021561484255</v>
      </c>
      <c r="AA13" s="19" t="n">
        <v>0.445302091147185</v>
      </c>
      <c r="AB13" s="19" t="n">
        <v>0.343212844910981</v>
      </c>
      <c r="AC13" s="19" t="n">
        <v>0.0922952804971104</v>
      </c>
      <c r="AD13" s="19" t="n">
        <v>0.459565705989057</v>
      </c>
      <c r="AE13" s="19"/>
      <c r="AF13" s="19" t="n">
        <v>0.266047309154877</v>
      </c>
      <c r="AG13" s="19"/>
      <c r="AH13" s="19" t="n">
        <v>0.29279794345582</v>
      </c>
      <c r="AI13" s="19"/>
      <c r="AJ13" s="19" t="n">
        <v>0.426865274705514</v>
      </c>
      <c r="AK13" s="19" t="n">
        <v>0.221098538692321</v>
      </c>
      <c r="AL13" s="19" t="n">
        <v>0.355510844999384</v>
      </c>
    </row>
    <row r="14">
      <c r="B14" s="20" t="s">
        <v>56</v>
      </c>
      <c r="C14" s="21" t="n">
        <v>0.0671651965924819</v>
      </c>
      <c r="D14" s="21" t="n">
        <v>0.0520546677830245</v>
      </c>
      <c r="E14" s="21" t="n">
        <v>0.08242519416237</v>
      </c>
      <c r="F14" s="21"/>
      <c r="G14" s="21" t="n">
        <v>0.0224631322878136</v>
      </c>
      <c r="H14" s="21" t="n">
        <v>0.0235290696289868</v>
      </c>
      <c r="I14" s="21" t="n">
        <v>0.0251568103073928</v>
      </c>
      <c r="J14" s="21" t="n">
        <v>0.0474744546751955</v>
      </c>
      <c r="K14" s="21" t="n">
        <v>0.0867996292146568</v>
      </c>
      <c r="L14" s="21" t="n">
        <v>0.142515569067649</v>
      </c>
      <c r="M14" s="21"/>
      <c r="N14" s="21" t="n">
        <v>0.0636398664943279</v>
      </c>
      <c r="O14" s="21" t="n">
        <v>0.0793065794819209</v>
      </c>
      <c r="P14" s="21" t="n">
        <v>0.0817052851631291</v>
      </c>
      <c r="Q14" s="21" t="n">
        <v>0.0530523232319645</v>
      </c>
      <c r="R14" s="21" t="n">
        <v>0.0400098167842511</v>
      </c>
      <c r="S14" s="21"/>
      <c r="T14" s="21" t="n">
        <v>0.0938284439767612</v>
      </c>
      <c r="U14" s="21" t="n">
        <v>0.0814998388255821</v>
      </c>
      <c r="V14" s="21" t="n">
        <v>0.0647904745218732</v>
      </c>
      <c r="W14" s="21" t="n">
        <v>0.0016277435108532</v>
      </c>
      <c r="X14" s="21"/>
      <c r="Y14" s="21" t="n">
        <v>0.0242967173337117</v>
      </c>
      <c r="Z14" s="21" t="n">
        <v>0.0390806972455539</v>
      </c>
      <c r="AA14" s="21" t="n">
        <v>0.160274384807582</v>
      </c>
      <c r="AB14" s="21" t="n">
        <v>0.0261350592828401</v>
      </c>
      <c r="AC14" s="21" t="n">
        <v>0.0210543957224635</v>
      </c>
      <c r="AD14" s="21" t="n">
        <v>0.112876491318839</v>
      </c>
      <c r="AE14" s="21"/>
      <c r="AF14" s="21" t="n">
        <v>0.0608018869735938</v>
      </c>
      <c r="AG14" s="21"/>
      <c r="AH14" s="21" t="n">
        <v>0.0605827061046901</v>
      </c>
      <c r="AI14" s="21"/>
      <c r="AJ14" s="21" t="n">
        <v>0.0563747526257878</v>
      </c>
      <c r="AK14" s="21" t="n">
        <v>0.0646023028542228</v>
      </c>
      <c r="AL14" s="21" t="n">
        <v>0.114753015279711</v>
      </c>
    </row>
    <row r="15">
      <c r="B15" s="18"/>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107</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98</v>
      </c>
      <c r="C9" s="19" t="n">
        <v>0.157659876104823</v>
      </c>
      <c r="D9" s="19" t="n">
        <v>0.191371480986731</v>
      </c>
      <c r="E9" s="19" t="n">
        <v>0.124215549697752</v>
      </c>
      <c r="F9" s="19"/>
      <c r="G9" s="19" t="n">
        <v>0.194029719259441</v>
      </c>
      <c r="H9" s="19" t="n">
        <v>0.24965859426672</v>
      </c>
      <c r="I9" s="19" t="n">
        <v>0.219121576900895</v>
      </c>
      <c r="J9" s="19" t="n">
        <v>0.20500818038072</v>
      </c>
      <c r="K9" s="19" t="n">
        <v>0.06787909562827</v>
      </c>
      <c r="L9" s="19" t="n">
        <v>0.0699738172404401</v>
      </c>
      <c r="M9" s="19"/>
      <c r="N9" s="19" t="n">
        <v>0.107269501739323</v>
      </c>
      <c r="O9" s="19" t="n">
        <v>0.148699275551039</v>
      </c>
      <c r="P9" s="19" t="n">
        <v>0.133456893957488</v>
      </c>
      <c r="Q9" s="19" t="n">
        <v>0.139413790010543</v>
      </c>
      <c r="R9" s="19" t="n">
        <v>0.254996515849997</v>
      </c>
      <c r="S9" s="19"/>
      <c r="T9" s="19" t="n">
        <v>0.0759913801907593</v>
      </c>
      <c r="U9" s="19" t="n">
        <v>0.0983723412584849</v>
      </c>
      <c r="V9" s="19" t="n">
        <v>0.185532882724419</v>
      </c>
      <c r="W9" s="19" t="n">
        <v>0.298421139455614</v>
      </c>
      <c r="X9" s="19"/>
      <c r="Y9" s="19" t="n">
        <v>0.261375077361552</v>
      </c>
      <c r="Z9" s="19" t="n">
        <v>0.104026231061162</v>
      </c>
      <c r="AA9" s="19" t="n">
        <v>0.0671974967171245</v>
      </c>
      <c r="AB9" s="19" t="n">
        <v>0.061719549273455</v>
      </c>
      <c r="AC9" s="19" t="n">
        <v>0.0971177886831909</v>
      </c>
      <c r="AD9" s="19" t="n">
        <v>0.0866275146136447</v>
      </c>
      <c r="AE9" s="19"/>
      <c r="AF9" s="19" t="n">
        <v>0.16302049176003</v>
      </c>
      <c r="AG9" s="19"/>
      <c r="AH9" s="19" t="n">
        <v>0.163230309826155</v>
      </c>
      <c r="AI9" s="19"/>
      <c r="AJ9" s="19" t="n">
        <v>0.0431857073989032</v>
      </c>
      <c r="AK9" s="19" t="n">
        <v>0.221025324383359</v>
      </c>
      <c r="AL9" s="19" t="n">
        <v>0.150528878310685</v>
      </c>
    </row>
    <row r="10">
      <c r="B10" s="20" t="s">
        <v>99</v>
      </c>
      <c r="C10" s="19" t="n">
        <v>0.13491089232826</v>
      </c>
      <c r="D10" s="19" t="n">
        <v>0.155223276990998</v>
      </c>
      <c r="E10" s="19" t="n">
        <v>0.114837530963754</v>
      </c>
      <c r="F10" s="19"/>
      <c r="G10" s="19" t="n">
        <v>0.0980983682470131</v>
      </c>
      <c r="H10" s="19" t="n">
        <v>0.22139665496649</v>
      </c>
      <c r="I10" s="19" t="n">
        <v>0.174834958161287</v>
      </c>
      <c r="J10" s="19" t="n">
        <v>0.132393353367116</v>
      </c>
      <c r="K10" s="19" t="n">
        <v>0.0850166728138398</v>
      </c>
      <c r="L10" s="19" t="n">
        <v>0.101610501810618</v>
      </c>
      <c r="M10" s="19"/>
      <c r="N10" s="19" t="n">
        <v>0.0933409407517321</v>
      </c>
      <c r="O10" s="19" t="n">
        <v>0.139446427696936</v>
      </c>
      <c r="P10" s="19" t="n">
        <v>0.159012954336208</v>
      </c>
      <c r="Q10" s="19" t="n">
        <v>0.106890871320569</v>
      </c>
      <c r="R10" s="19" t="n">
        <v>0.139579560207578</v>
      </c>
      <c r="S10" s="19"/>
      <c r="T10" s="19" t="n">
        <v>0.0788012703759664</v>
      </c>
      <c r="U10" s="19" t="n">
        <v>0.145335639970792</v>
      </c>
      <c r="V10" s="19" t="n">
        <v>0.097109820310977</v>
      </c>
      <c r="W10" s="19" t="n">
        <v>0.215056650481433</v>
      </c>
      <c r="X10" s="19"/>
      <c r="Y10" s="19" t="n">
        <v>0.191231597823584</v>
      </c>
      <c r="Z10" s="19" t="n">
        <v>0.138877127159806</v>
      </c>
      <c r="AA10" s="19" t="n">
        <v>0.0896474166416176</v>
      </c>
      <c r="AB10" s="19" t="n">
        <v>0.105473215753497</v>
      </c>
      <c r="AC10" s="19" t="n">
        <v>0.0445407824001766</v>
      </c>
      <c r="AD10" s="19" t="n">
        <v>0</v>
      </c>
      <c r="AE10" s="19"/>
      <c r="AF10" s="19" t="n">
        <v>0.148602735619843</v>
      </c>
      <c r="AG10" s="19"/>
      <c r="AH10" s="19" t="n">
        <v>0.141809057843649</v>
      </c>
      <c r="AI10" s="19"/>
      <c r="AJ10" s="19" t="n">
        <v>0.0912841672570929</v>
      </c>
      <c r="AK10" s="19" t="n">
        <v>0.168252445930566</v>
      </c>
      <c r="AL10" s="19" t="n">
        <v>0.0802194671315909</v>
      </c>
    </row>
    <row r="11">
      <c r="B11" s="20" t="s">
        <v>100</v>
      </c>
      <c r="C11" s="19" t="n">
        <v>0.103446136818657</v>
      </c>
      <c r="D11" s="19" t="n">
        <v>0.130308070335497</v>
      </c>
      <c r="E11" s="19" t="n">
        <v>0.0748002423797071</v>
      </c>
      <c r="F11" s="19"/>
      <c r="G11" s="19" t="n">
        <v>0.142747486176609</v>
      </c>
      <c r="H11" s="19" t="n">
        <v>0.102386713500009</v>
      </c>
      <c r="I11" s="19" t="n">
        <v>0.151965962851382</v>
      </c>
      <c r="J11" s="19" t="n">
        <v>0.0906293383354381</v>
      </c>
      <c r="K11" s="19" t="n">
        <v>0.118219848393222</v>
      </c>
      <c r="L11" s="19" t="n">
        <v>0.0540074989311109</v>
      </c>
      <c r="M11" s="19"/>
      <c r="N11" s="19" t="n">
        <v>0.122693561161004</v>
      </c>
      <c r="O11" s="19" t="n">
        <v>0.0897020062127102</v>
      </c>
      <c r="P11" s="19" t="n">
        <v>0.0688118879493469</v>
      </c>
      <c r="Q11" s="19" t="n">
        <v>0.120961732090655</v>
      </c>
      <c r="R11" s="19" t="n">
        <v>0.153178004848476</v>
      </c>
      <c r="S11" s="19"/>
      <c r="T11" s="19" t="n">
        <v>0.0648148622000689</v>
      </c>
      <c r="U11" s="19" t="n">
        <v>0.061744941331343</v>
      </c>
      <c r="V11" s="19" t="n">
        <v>0.101323736741759</v>
      </c>
      <c r="W11" s="19" t="n">
        <v>0.187099749357698</v>
      </c>
      <c r="X11" s="19"/>
      <c r="Y11" s="19" t="n">
        <v>0.136510619759999</v>
      </c>
      <c r="Z11" s="19" t="n">
        <v>0.121855958898365</v>
      </c>
      <c r="AA11" s="19" t="n">
        <v>0.0671457892205841</v>
      </c>
      <c r="AB11" s="19" t="n">
        <v>0.0501151056201197</v>
      </c>
      <c r="AC11" s="19" t="n">
        <v>0.155186292767173</v>
      </c>
      <c r="AD11" s="19" t="n">
        <v>0</v>
      </c>
      <c r="AE11" s="19"/>
      <c r="AF11" s="19" t="n">
        <v>0.11711493982778</v>
      </c>
      <c r="AG11" s="19"/>
      <c r="AH11" s="19" t="n">
        <v>0.104722953677822</v>
      </c>
      <c r="AI11" s="19"/>
      <c r="AJ11" s="19" t="n">
        <v>0.0901817843032254</v>
      </c>
      <c r="AK11" s="19" t="n">
        <v>0.107462099589024</v>
      </c>
      <c r="AL11" s="19" t="n">
        <v>0.121426351659487</v>
      </c>
    </row>
    <row r="12">
      <c r="B12" s="20" t="s">
        <v>101</v>
      </c>
      <c r="C12" s="19" t="n">
        <v>0.103289236511083</v>
      </c>
      <c r="D12" s="19" t="n">
        <v>0.128946141086084</v>
      </c>
      <c r="E12" s="19" t="n">
        <v>0.0778031225052003</v>
      </c>
      <c r="F12" s="19"/>
      <c r="G12" s="19" t="n">
        <v>0.140534356194554</v>
      </c>
      <c r="H12" s="19" t="n">
        <v>0.057068994169871</v>
      </c>
      <c r="I12" s="19" t="n">
        <v>0.0849601938605767</v>
      </c>
      <c r="J12" s="19" t="n">
        <v>0.125421973826705</v>
      </c>
      <c r="K12" s="19" t="n">
        <v>0.106844307445298</v>
      </c>
      <c r="L12" s="19" t="n">
        <v>0.113700034880005</v>
      </c>
      <c r="M12" s="19"/>
      <c r="N12" s="19" t="n">
        <v>0.139600123253461</v>
      </c>
      <c r="O12" s="19" t="n">
        <v>0.133502015896721</v>
      </c>
      <c r="P12" s="19" t="n">
        <v>0.100302265858117</v>
      </c>
      <c r="Q12" s="19" t="n">
        <v>0.0769798648010226</v>
      </c>
      <c r="R12" s="19" t="n">
        <v>0.0648188071758388</v>
      </c>
      <c r="S12" s="19"/>
      <c r="T12" s="19" t="n">
        <v>0.0871075960005011</v>
      </c>
      <c r="U12" s="19" t="n">
        <v>0.113571445235216</v>
      </c>
      <c r="V12" s="19" t="n">
        <v>0.125660446378556</v>
      </c>
      <c r="W12" s="19" t="n">
        <v>0.0673281975776105</v>
      </c>
      <c r="X12" s="19"/>
      <c r="Y12" s="19" t="n">
        <v>0.073003356024444</v>
      </c>
      <c r="Z12" s="19" t="n">
        <v>0.0722791179900466</v>
      </c>
      <c r="AA12" s="19" t="n">
        <v>0.112398650905753</v>
      </c>
      <c r="AB12" s="19" t="n">
        <v>0.16512951810623</v>
      </c>
      <c r="AC12" s="19" t="n">
        <v>0.189457577493552</v>
      </c>
      <c r="AD12" s="19" t="n">
        <v>0.171604948208308</v>
      </c>
      <c r="AE12" s="19"/>
      <c r="AF12" s="19" t="n">
        <v>0.130905617167918</v>
      </c>
      <c r="AG12" s="19"/>
      <c r="AH12" s="19" t="n">
        <v>0.105543070598719</v>
      </c>
      <c r="AI12" s="19"/>
      <c r="AJ12" s="19" t="n">
        <v>0.137951039422685</v>
      </c>
      <c r="AK12" s="19" t="n">
        <v>0.0773667615105043</v>
      </c>
      <c r="AL12" s="19" t="n">
        <v>0.143532507391264</v>
      </c>
    </row>
    <row r="13">
      <c r="B13" s="20" t="s">
        <v>102</v>
      </c>
      <c r="C13" s="19" t="n">
        <v>0.4054395999458</v>
      </c>
      <c r="D13" s="19" t="n">
        <v>0.31795908958209</v>
      </c>
      <c r="E13" s="19" t="n">
        <v>0.493817861210453</v>
      </c>
      <c r="F13" s="19"/>
      <c r="G13" s="19" t="n">
        <v>0.369473920741989</v>
      </c>
      <c r="H13" s="19" t="n">
        <v>0.306046499849769</v>
      </c>
      <c r="I13" s="19" t="n">
        <v>0.319971820212972</v>
      </c>
      <c r="J13" s="19" t="n">
        <v>0.371160641384516</v>
      </c>
      <c r="K13" s="19" t="n">
        <v>0.513993217708658</v>
      </c>
      <c r="L13" s="19" t="n">
        <v>0.492276996794428</v>
      </c>
      <c r="M13" s="19"/>
      <c r="N13" s="19" t="n">
        <v>0.464266557997818</v>
      </c>
      <c r="O13" s="19" t="n">
        <v>0.401548707200094</v>
      </c>
      <c r="P13" s="19" t="n">
        <v>0.405194756396967</v>
      </c>
      <c r="Q13" s="19" t="n">
        <v>0.457414258305207</v>
      </c>
      <c r="R13" s="19" t="n">
        <v>0.329035192785115</v>
      </c>
      <c r="S13" s="19"/>
      <c r="T13" s="19" t="n">
        <v>0.488441599184321</v>
      </c>
      <c r="U13" s="19" t="n">
        <v>0.500025247654263</v>
      </c>
      <c r="V13" s="19" t="n">
        <v>0.395621994931038</v>
      </c>
      <c r="W13" s="19" t="n">
        <v>0.206063506249061</v>
      </c>
      <c r="X13" s="19"/>
      <c r="Y13" s="19" t="n">
        <v>0.280696488044323</v>
      </c>
      <c r="Z13" s="19" t="n">
        <v>0.507605346092475</v>
      </c>
      <c r="AA13" s="19" t="n">
        <v>0.496113508102843</v>
      </c>
      <c r="AB13" s="19" t="n">
        <v>0.530802126638452</v>
      </c>
      <c r="AC13" s="19" t="n">
        <v>0.461485302226288</v>
      </c>
      <c r="AD13" s="19" t="n">
        <v>0.564058811338522</v>
      </c>
      <c r="AE13" s="19"/>
      <c r="AF13" s="19" t="n">
        <v>0.342240559015683</v>
      </c>
      <c r="AG13" s="19"/>
      <c r="AH13" s="19" t="n">
        <v>0.393272484452452</v>
      </c>
      <c r="AI13" s="19"/>
      <c r="AJ13" s="19" t="n">
        <v>0.545905930936885</v>
      </c>
      <c r="AK13" s="19" t="n">
        <v>0.330485895813381</v>
      </c>
      <c r="AL13" s="19" t="n">
        <v>0.398362854212211</v>
      </c>
    </row>
    <row r="14">
      <c r="B14" s="20" t="s">
        <v>56</v>
      </c>
      <c r="C14" s="21" t="n">
        <v>0.0952542582913768</v>
      </c>
      <c r="D14" s="21" t="n">
        <v>0.0761919410185989</v>
      </c>
      <c r="E14" s="21" t="n">
        <v>0.114525693243134</v>
      </c>
      <c r="F14" s="21"/>
      <c r="G14" s="21" t="n">
        <v>0.0551161493803937</v>
      </c>
      <c r="H14" s="21" t="n">
        <v>0.0634425432471406</v>
      </c>
      <c r="I14" s="21" t="n">
        <v>0.0491454880128865</v>
      </c>
      <c r="J14" s="21" t="n">
        <v>0.0753865127055053</v>
      </c>
      <c r="K14" s="21" t="n">
        <v>0.108046858010712</v>
      </c>
      <c r="L14" s="21" t="n">
        <v>0.168431150343398</v>
      </c>
      <c r="M14" s="21"/>
      <c r="N14" s="21" t="n">
        <v>0.0728293150966621</v>
      </c>
      <c r="O14" s="21" t="n">
        <v>0.0871015674425004</v>
      </c>
      <c r="P14" s="21" t="n">
        <v>0.133221241501874</v>
      </c>
      <c r="Q14" s="21" t="n">
        <v>0.0983394834720031</v>
      </c>
      <c r="R14" s="21" t="n">
        <v>0.0583919191329955</v>
      </c>
      <c r="S14" s="21"/>
      <c r="T14" s="21" t="n">
        <v>0.204843292048383</v>
      </c>
      <c r="U14" s="21" t="n">
        <v>0.0809503845499</v>
      </c>
      <c r="V14" s="21" t="n">
        <v>0.0947511189132514</v>
      </c>
      <c r="W14" s="21" t="n">
        <v>0.0260307568785841</v>
      </c>
      <c r="X14" s="21"/>
      <c r="Y14" s="21" t="n">
        <v>0.0571828609860986</v>
      </c>
      <c r="Z14" s="21" t="n">
        <v>0.0553562187981457</v>
      </c>
      <c r="AA14" s="21" t="n">
        <v>0.167497138412078</v>
      </c>
      <c r="AB14" s="21" t="n">
        <v>0.0867604846082463</v>
      </c>
      <c r="AC14" s="21" t="n">
        <v>0.0522122564296195</v>
      </c>
      <c r="AD14" s="21" t="n">
        <v>0.177708725839525</v>
      </c>
      <c r="AE14" s="21"/>
      <c r="AF14" s="21" t="n">
        <v>0.0981156566087472</v>
      </c>
      <c r="AG14" s="21"/>
      <c r="AH14" s="21" t="n">
        <v>0.0914221236012039</v>
      </c>
      <c r="AI14" s="21"/>
      <c r="AJ14" s="21" t="n">
        <v>0.0914913706812083</v>
      </c>
      <c r="AK14" s="21" t="n">
        <v>0.0954074727731656</v>
      </c>
      <c r="AL14" s="21" t="n">
        <v>0.105929941294762</v>
      </c>
    </row>
    <row r="15">
      <c r="B15" s="18"/>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108</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98</v>
      </c>
      <c r="C9" s="19" t="n">
        <v>0.405705211217291</v>
      </c>
      <c r="D9" s="19" t="n">
        <v>0.491724992477434</v>
      </c>
      <c r="E9" s="19" t="n">
        <v>0.320374098052934</v>
      </c>
      <c r="F9" s="19"/>
      <c r="G9" s="19" t="n">
        <v>0.647565793601352</v>
      </c>
      <c r="H9" s="19" t="n">
        <v>0.608073545055623</v>
      </c>
      <c r="I9" s="19" t="n">
        <v>0.575374754655751</v>
      </c>
      <c r="J9" s="19" t="n">
        <v>0.452209962355572</v>
      </c>
      <c r="K9" s="19" t="n">
        <v>0.238671713700788</v>
      </c>
      <c r="L9" s="19" t="n">
        <v>0.141362439492085</v>
      </c>
      <c r="M9" s="19"/>
      <c r="N9" s="19" t="n">
        <v>0.446585095713713</v>
      </c>
      <c r="O9" s="19" t="n">
        <v>0.362053782749616</v>
      </c>
      <c r="P9" s="19" t="n">
        <v>0.35778361241771</v>
      </c>
      <c r="Q9" s="19" t="n">
        <v>0.37534811572905</v>
      </c>
      <c r="R9" s="19" t="n">
        <v>0.56669982264158</v>
      </c>
      <c r="S9" s="19"/>
      <c r="T9" s="19" t="n">
        <v>0.395866489783045</v>
      </c>
      <c r="U9" s="19" t="n">
        <v>0.370123302551286</v>
      </c>
      <c r="V9" s="19" t="n">
        <v>0.449471653263795</v>
      </c>
      <c r="W9" s="19" t="n">
        <v>0.499847610086356</v>
      </c>
      <c r="X9" s="19"/>
      <c r="Y9" s="19" t="n">
        <v>0.528547917161875</v>
      </c>
      <c r="Z9" s="19" t="n">
        <v>0.357701424748577</v>
      </c>
      <c r="AA9" s="19" t="n">
        <v>0.148606892713779</v>
      </c>
      <c r="AB9" s="19" t="n">
        <v>0.420965988509177</v>
      </c>
      <c r="AC9" s="19" t="n">
        <v>0.758120740658152</v>
      </c>
      <c r="AD9" s="19" t="n">
        <v>0.475044703111972</v>
      </c>
      <c r="AE9" s="19"/>
      <c r="AF9" s="19" t="n">
        <v>0.407231383532047</v>
      </c>
      <c r="AG9" s="19"/>
      <c r="AH9" s="19" t="n">
        <v>0.41764725990979</v>
      </c>
      <c r="AI9" s="19"/>
      <c r="AJ9" s="19" t="n">
        <v>0.250464907092271</v>
      </c>
      <c r="AK9" s="19" t="n">
        <v>0.48329828645088</v>
      </c>
      <c r="AL9" s="19" t="n">
        <v>0.443175680241626</v>
      </c>
    </row>
    <row r="10">
      <c r="B10" s="20" t="s">
        <v>99</v>
      </c>
      <c r="C10" s="19" t="n">
        <v>0.258224083275605</v>
      </c>
      <c r="D10" s="19" t="n">
        <v>0.204589651993931</v>
      </c>
      <c r="E10" s="19" t="n">
        <v>0.312427776226311</v>
      </c>
      <c r="F10" s="19"/>
      <c r="G10" s="19" t="n">
        <v>0.27066136732855</v>
      </c>
      <c r="H10" s="19" t="n">
        <v>0.227746102628284</v>
      </c>
      <c r="I10" s="19" t="n">
        <v>0.274502058926919</v>
      </c>
      <c r="J10" s="19" t="n">
        <v>0.284137856847115</v>
      </c>
      <c r="K10" s="19" t="n">
        <v>0.306726165936647</v>
      </c>
      <c r="L10" s="19" t="n">
        <v>0.211709591849538</v>
      </c>
      <c r="M10" s="19"/>
      <c r="N10" s="19" t="n">
        <v>0.215808026422445</v>
      </c>
      <c r="O10" s="19" t="n">
        <v>0.255747225553414</v>
      </c>
      <c r="P10" s="19" t="n">
        <v>0.234827772591499</v>
      </c>
      <c r="Q10" s="19" t="n">
        <v>0.317972333747163</v>
      </c>
      <c r="R10" s="19" t="n">
        <v>0.25804593458515</v>
      </c>
      <c r="S10" s="19"/>
      <c r="T10" s="19" t="n">
        <v>0.195021057106518</v>
      </c>
      <c r="U10" s="19" t="n">
        <v>0.313599895411476</v>
      </c>
      <c r="V10" s="19" t="n">
        <v>0.217905809770777</v>
      </c>
      <c r="W10" s="19" t="n">
        <v>0.249587017000943</v>
      </c>
      <c r="X10" s="19"/>
      <c r="Y10" s="19" t="n">
        <v>0.250931529596839</v>
      </c>
      <c r="Z10" s="19" t="n">
        <v>0.357066591121315</v>
      </c>
      <c r="AA10" s="19" t="n">
        <v>0.233683713724904</v>
      </c>
      <c r="AB10" s="19" t="n">
        <v>0.271930331665318</v>
      </c>
      <c r="AC10" s="19" t="n">
        <v>0.212903278577891</v>
      </c>
      <c r="AD10" s="19" t="n">
        <v>0.377540294727386</v>
      </c>
      <c r="AE10" s="19"/>
      <c r="AF10" s="19" t="n">
        <v>0.269416977119192</v>
      </c>
      <c r="AG10" s="19"/>
      <c r="AH10" s="19" t="n">
        <v>0.255749576965712</v>
      </c>
      <c r="AI10" s="19"/>
      <c r="AJ10" s="19" t="n">
        <v>0.293701801400058</v>
      </c>
      <c r="AK10" s="19" t="n">
        <v>0.238546223239998</v>
      </c>
      <c r="AL10" s="19" t="n">
        <v>0.260658598845179</v>
      </c>
    </row>
    <row r="11">
      <c r="B11" s="20" t="s">
        <v>100</v>
      </c>
      <c r="C11" s="19" t="n">
        <v>0.171684343395162</v>
      </c>
      <c r="D11" s="19" t="n">
        <v>0.174291709933032</v>
      </c>
      <c r="E11" s="19" t="n">
        <v>0.167455627632111</v>
      </c>
      <c r="F11" s="19"/>
      <c r="G11" s="19" t="n">
        <v>0.0237018433172482</v>
      </c>
      <c r="H11" s="19" t="n">
        <v>0.13042888907302</v>
      </c>
      <c r="I11" s="19" t="n">
        <v>0.0994718281161439</v>
      </c>
      <c r="J11" s="19" t="n">
        <v>0.188553090223752</v>
      </c>
      <c r="K11" s="19" t="n">
        <v>0.241288030520603</v>
      </c>
      <c r="L11" s="19" t="n">
        <v>0.249067058827823</v>
      </c>
      <c r="M11" s="19"/>
      <c r="N11" s="19" t="n">
        <v>0.104298850618333</v>
      </c>
      <c r="O11" s="19" t="n">
        <v>0.195566320997223</v>
      </c>
      <c r="P11" s="19" t="n">
        <v>0.205404329827717</v>
      </c>
      <c r="Q11" s="19" t="n">
        <v>0.169423325530341</v>
      </c>
      <c r="R11" s="19" t="n">
        <v>0.114131909226473</v>
      </c>
      <c r="S11" s="19"/>
      <c r="T11" s="19" t="n">
        <v>0.136729547833862</v>
      </c>
      <c r="U11" s="19" t="n">
        <v>0.154226364954767</v>
      </c>
      <c r="V11" s="19" t="n">
        <v>0.18349678900246</v>
      </c>
      <c r="W11" s="19" t="n">
        <v>0.1874370161386</v>
      </c>
      <c r="X11" s="19"/>
      <c r="Y11" s="19" t="n">
        <v>0.151439664120555</v>
      </c>
      <c r="Z11" s="19" t="n">
        <v>0.191580950729197</v>
      </c>
      <c r="AA11" s="19" t="n">
        <v>0.259906926192541</v>
      </c>
      <c r="AB11" s="19" t="n">
        <v>0.113937766978422</v>
      </c>
      <c r="AC11" s="19" t="n">
        <v>0.0102879492892627</v>
      </c>
      <c r="AD11" s="19" t="n">
        <v>0.119396426120963</v>
      </c>
      <c r="AE11" s="19"/>
      <c r="AF11" s="19" t="n">
        <v>0.183915416202267</v>
      </c>
      <c r="AG11" s="19"/>
      <c r="AH11" s="19" t="n">
        <v>0.17497106981208</v>
      </c>
      <c r="AI11" s="19"/>
      <c r="AJ11" s="19" t="n">
        <v>0.210740888165013</v>
      </c>
      <c r="AK11" s="19" t="n">
        <v>0.157411735016374</v>
      </c>
      <c r="AL11" s="19" t="n">
        <v>0.132581035175401</v>
      </c>
    </row>
    <row r="12">
      <c r="B12" s="20" t="s">
        <v>101</v>
      </c>
      <c r="C12" s="19" t="n">
        <v>0.0695033945767978</v>
      </c>
      <c r="D12" s="19" t="n">
        <v>0.0576985479925992</v>
      </c>
      <c r="E12" s="19" t="n">
        <v>0.0814582843117413</v>
      </c>
      <c r="F12" s="19"/>
      <c r="G12" s="19" t="n">
        <v>0.0580709957528496</v>
      </c>
      <c r="H12" s="19" t="n">
        <v>0.0205860127381843</v>
      </c>
      <c r="I12" s="19" t="n">
        <v>0.0329074034727944</v>
      </c>
      <c r="J12" s="19" t="n">
        <v>0.0362254656081422</v>
      </c>
      <c r="K12" s="19" t="n">
        <v>0.11369636692781</v>
      </c>
      <c r="L12" s="19" t="n">
        <v>0.123415178887242</v>
      </c>
      <c r="M12" s="19"/>
      <c r="N12" s="19" t="n">
        <v>0.120253767723739</v>
      </c>
      <c r="O12" s="19" t="n">
        <v>0.0756497906976953</v>
      </c>
      <c r="P12" s="19" t="n">
        <v>0.0670541467378108</v>
      </c>
      <c r="Q12" s="19" t="n">
        <v>0.0762119986627409</v>
      </c>
      <c r="R12" s="19" t="n">
        <v>0.0302587755017268</v>
      </c>
      <c r="S12" s="19"/>
      <c r="T12" s="19" t="n">
        <v>0.0568858826151145</v>
      </c>
      <c r="U12" s="19" t="n">
        <v>0.0872408007845783</v>
      </c>
      <c r="V12" s="19" t="n">
        <v>0.0675842453485301</v>
      </c>
      <c r="W12" s="19" t="n">
        <v>0.0261364520331797</v>
      </c>
      <c r="X12" s="19"/>
      <c r="Y12" s="19" t="n">
        <v>0.0457876673271256</v>
      </c>
      <c r="Z12" s="19" t="n">
        <v>0.0494458643468743</v>
      </c>
      <c r="AA12" s="19" t="n">
        <v>0.121404343701701</v>
      </c>
      <c r="AB12" s="19" t="n">
        <v>0.0959925424597308</v>
      </c>
      <c r="AC12" s="19" t="n">
        <v>0.0102879492892627</v>
      </c>
      <c r="AD12" s="19" t="n">
        <v>0</v>
      </c>
      <c r="AE12" s="19"/>
      <c r="AF12" s="19" t="n">
        <v>0.0662371158020967</v>
      </c>
      <c r="AG12" s="19"/>
      <c r="AH12" s="19" t="n">
        <v>0.0689569474242102</v>
      </c>
      <c r="AI12" s="19"/>
      <c r="AJ12" s="19" t="n">
        <v>0.117512462040866</v>
      </c>
      <c r="AK12" s="19" t="n">
        <v>0.0402772110448276</v>
      </c>
      <c r="AL12" s="19" t="n">
        <v>0.0874851579975744</v>
      </c>
    </row>
    <row r="13">
      <c r="B13" s="20" t="s">
        <v>102</v>
      </c>
      <c r="C13" s="19" t="n">
        <v>0.0819371214974975</v>
      </c>
      <c r="D13" s="19" t="n">
        <v>0.0639784773515811</v>
      </c>
      <c r="E13" s="19" t="n">
        <v>0.100077533611994</v>
      </c>
      <c r="F13" s="19"/>
      <c r="G13" s="19" t="n">
        <v>0</v>
      </c>
      <c r="H13" s="19" t="n">
        <v>0.00881837775693599</v>
      </c>
      <c r="I13" s="19" t="n">
        <v>0.017743954828391</v>
      </c>
      <c r="J13" s="19" t="n">
        <v>0.035986721528387</v>
      </c>
      <c r="K13" s="19" t="n">
        <v>0.08936451586791</v>
      </c>
      <c r="L13" s="19" t="n">
        <v>0.233151022501995</v>
      </c>
      <c r="M13" s="19"/>
      <c r="N13" s="19" t="n">
        <v>0.0921099592661931</v>
      </c>
      <c r="O13" s="19" t="n">
        <v>0.0964651421149947</v>
      </c>
      <c r="P13" s="19" t="n">
        <v>0.118866546596412</v>
      </c>
      <c r="Q13" s="19" t="n">
        <v>0.0535863429612908</v>
      </c>
      <c r="R13" s="19" t="n">
        <v>0.0237888104971263</v>
      </c>
      <c r="S13" s="19"/>
      <c r="T13" s="19" t="n">
        <v>0.171490345534189</v>
      </c>
      <c r="U13" s="19" t="n">
        <v>0.0732347459906972</v>
      </c>
      <c r="V13" s="19" t="n">
        <v>0.0755193587491744</v>
      </c>
      <c r="W13" s="19" t="n">
        <v>0.035079225079415</v>
      </c>
      <c r="X13" s="19"/>
      <c r="Y13" s="19" t="n">
        <v>0.0206496004181096</v>
      </c>
      <c r="Z13" s="19" t="n">
        <v>0.0385729549132236</v>
      </c>
      <c r="AA13" s="19" t="n">
        <v>0.201311013661363</v>
      </c>
      <c r="AB13" s="19" t="n">
        <v>0.0891991566091395</v>
      </c>
      <c r="AC13" s="19" t="n">
        <v>0</v>
      </c>
      <c r="AD13" s="19" t="n">
        <v>0.0280185760396792</v>
      </c>
      <c r="AE13" s="19"/>
      <c r="AF13" s="19" t="n">
        <v>0.0631042596862501</v>
      </c>
      <c r="AG13" s="19"/>
      <c r="AH13" s="19" t="n">
        <v>0.0714410402074027</v>
      </c>
      <c r="AI13" s="19"/>
      <c r="AJ13" s="19" t="n">
        <v>0.109717983346535</v>
      </c>
      <c r="AK13" s="19" t="n">
        <v>0.0694440166087647</v>
      </c>
      <c r="AL13" s="19" t="n">
        <v>0.0673587632737674</v>
      </c>
    </row>
    <row r="14">
      <c r="B14" s="20" t="s">
        <v>56</v>
      </c>
      <c r="C14" s="21" t="n">
        <v>0.0129458460376475</v>
      </c>
      <c r="D14" s="21" t="n">
        <v>0.00771662025142329</v>
      </c>
      <c r="E14" s="21" t="n">
        <v>0.0182066801649084</v>
      </c>
      <c r="F14" s="21"/>
      <c r="G14" s="21" t="n">
        <v>0</v>
      </c>
      <c r="H14" s="21" t="n">
        <v>0.00434707274795312</v>
      </c>
      <c r="I14" s="21" t="n">
        <v>0</v>
      </c>
      <c r="J14" s="21" t="n">
        <v>0.00288690343703205</v>
      </c>
      <c r="K14" s="21" t="n">
        <v>0.0102532070462422</v>
      </c>
      <c r="L14" s="21" t="n">
        <v>0.0412947084413182</v>
      </c>
      <c r="M14" s="21"/>
      <c r="N14" s="21" t="n">
        <v>0.0209443002555768</v>
      </c>
      <c r="O14" s="21" t="n">
        <v>0.0145177378870571</v>
      </c>
      <c r="P14" s="21" t="n">
        <v>0.0160635918288516</v>
      </c>
      <c r="Q14" s="21" t="n">
        <v>0.00745788336941431</v>
      </c>
      <c r="R14" s="21" t="n">
        <v>0.00707474754794415</v>
      </c>
      <c r="S14" s="21"/>
      <c r="T14" s="21" t="n">
        <v>0.0440066771272711</v>
      </c>
      <c r="U14" s="21" t="n">
        <v>0.00157489030719554</v>
      </c>
      <c r="V14" s="21" t="n">
        <v>0.00602214386526367</v>
      </c>
      <c r="W14" s="21" t="n">
        <v>0.00191267966150667</v>
      </c>
      <c r="X14" s="21"/>
      <c r="Y14" s="21" t="n">
        <v>0.00264362137549596</v>
      </c>
      <c r="Z14" s="21" t="n">
        <v>0.00563221414081349</v>
      </c>
      <c r="AA14" s="21" t="n">
        <v>0.0350871100057132</v>
      </c>
      <c r="AB14" s="21" t="n">
        <v>0.00797421377821266</v>
      </c>
      <c r="AC14" s="21" t="n">
        <v>0.00840008218543065</v>
      </c>
      <c r="AD14" s="21" t="n">
        <v>0</v>
      </c>
      <c r="AE14" s="21"/>
      <c r="AF14" s="21" t="n">
        <v>0.0100948476581474</v>
      </c>
      <c r="AG14" s="21"/>
      <c r="AH14" s="21" t="n">
        <v>0.0112341056808054</v>
      </c>
      <c r="AI14" s="21"/>
      <c r="AJ14" s="21" t="n">
        <v>0.017861957955258</v>
      </c>
      <c r="AK14" s="21" t="n">
        <v>0.0110225276391553</v>
      </c>
      <c r="AL14" s="21" t="n">
        <v>0.00874076446645195</v>
      </c>
    </row>
    <row r="15">
      <c r="B15" s="18"/>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109</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98</v>
      </c>
      <c r="C9" s="19" t="n">
        <v>0.590686654758465</v>
      </c>
      <c r="D9" s="19" t="n">
        <v>0.630195013554054</v>
      </c>
      <c r="E9" s="19" t="n">
        <v>0.552284533599529</v>
      </c>
      <c r="F9" s="19"/>
      <c r="G9" s="19" t="n">
        <v>0.792684912607297</v>
      </c>
      <c r="H9" s="19" t="n">
        <v>0.628421947803912</v>
      </c>
      <c r="I9" s="19" t="n">
        <v>0.598791778877132</v>
      </c>
      <c r="J9" s="19" t="n">
        <v>0.609669085978451</v>
      </c>
      <c r="K9" s="19" t="n">
        <v>0.539903810628219</v>
      </c>
      <c r="L9" s="19" t="n">
        <v>0.499394071632856</v>
      </c>
      <c r="M9" s="19"/>
      <c r="N9" s="19" t="n">
        <v>0.523089269209863</v>
      </c>
      <c r="O9" s="19" t="n">
        <v>0.635628544359927</v>
      </c>
      <c r="P9" s="19" t="n">
        <v>0.516194873719595</v>
      </c>
      <c r="Q9" s="19" t="n">
        <v>0.63179275001318</v>
      </c>
      <c r="R9" s="19" t="n">
        <v>0.619915723823664</v>
      </c>
      <c r="S9" s="19"/>
      <c r="T9" s="19" t="n">
        <v>0.603815824450741</v>
      </c>
      <c r="U9" s="19" t="n">
        <v>0.597583957464909</v>
      </c>
      <c r="V9" s="19" t="n">
        <v>0.586885901777388</v>
      </c>
      <c r="W9" s="19" t="n">
        <v>0.591611114517939</v>
      </c>
      <c r="X9" s="19"/>
      <c r="Y9" s="19" t="n">
        <v>0.603024582409224</v>
      </c>
      <c r="Z9" s="19" t="n">
        <v>0.59134946444689</v>
      </c>
      <c r="AA9" s="19" t="n">
        <v>0.507491349692306</v>
      </c>
      <c r="AB9" s="19" t="n">
        <v>0.610858359559838</v>
      </c>
      <c r="AC9" s="19" t="n">
        <v>0.787235097538723</v>
      </c>
      <c r="AD9" s="19" t="n">
        <v>0.743079694971447</v>
      </c>
      <c r="AE9" s="19"/>
      <c r="AF9" s="19" t="n">
        <v>0.599968370650324</v>
      </c>
      <c r="AG9" s="19"/>
      <c r="AH9" s="19" t="n">
        <v>0.600906677768771</v>
      </c>
      <c r="AI9" s="19"/>
      <c r="AJ9" s="19" t="n">
        <v>0.526733890320451</v>
      </c>
      <c r="AK9" s="19" t="n">
        <v>0.618124016008934</v>
      </c>
      <c r="AL9" s="19" t="n">
        <v>0.631722841685874</v>
      </c>
    </row>
    <row r="10">
      <c r="B10" s="20" t="s">
        <v>99</v>
      </c>
      <c r="C10" s="19" t="n">
        <v>0.156007990523673</v>
      </c>
      <c r="D10" s="19" t="n">
        <v>0.147552022555497</v>
      </c>
      <c r="E10" s="19" t="n">
        <v>0.162825349267975</v>
      </c>
      <c r="F10" s="19"/>
      <c r="G10" s="19" t="n">
        <v>0.130929384106525</v>
      </c>
      <c r="H10" s="19" t="n">
        <v>0.175613286246714</v>
      </c>
      <c r="I10" s="19" t="n">
        <v>0.241863526798294</v>
      </c>
      <c r="J10" s="19" t="n">
        <v>0.140904155304568</v>
      </c>
      <c r="K10" s="19" t="n">
        <v>0.111350252236485</v>
      </c>
      <c r="L10" s="19" t="n">
        <v>0.136497730677717</v>
      </c>
      <c r="M10" s="19"/>
      <c r="N10" s="19" t="n">
        <v>0.172502030040074</v>
      </c>
      <c r="O10" s="19" t="n">
        <v>0.131815547210748</v>
      </c>
      <c r="P10" s="19" t="n">
        <v>0.191104686867913</v>
      </c>
      <c r="Q10" s="19" t="n">
        <v>0.105043802278902</v>
      </c>
      <c r="R10" s="19" t="n">
        <v>0.187991062715773</v>
      </c>
      <c r="S10" s="19"/>
      <c r="T10" s="19" t="n">
        <v>0.124312523351155</v>
      </c>
      <c r="U10" s="19" t="n">
        <v>0.126233872821683</v>
      </c>
      <c r="V10" s="19" t="n">
        <v>0.17651771897219</v>
      </c>
      <c r="W10" s="19" t="n">
        <v>0.213504865930339</v>
      </c>
      <c r="X10" s="19"/>
      <c r="Y10" s="19" t="n">
        <v>0.189932644373983</v>
      </c>
      <c r="Z10" s="19" t="n">
        <v>0.16954654409721</v>
      </c>
      <c r="AA10" s="19" t="n">
        <v>0.125287477741389</v>
      </c>
      <c r="AB10" s="19" t="n">
        <v>0.0975943827600003</v>
      </c>
      <c r="AC10" s="19" t="n">
        <v>0.167015999206469</v>
      </c>
      <c r="AD10" s="19" t="n">
        <v>0.110325160397058</v>
      </c>
      <c r="AE10" s="19"/>
      <c r="AF10" s="19" t="n">
        <v>0.155588240276383</v>
      </c>
      <c r="AG10" s="19"/>
      <c r="AH10" s="19" t="n">
        <v>0.154986801760209</v>
      </c>
      <c r="AI10" s="19"/>
      <c r="AJ10" s="19" t="n">
        <v>0.141654475498763</v>
      </c>
      <c r="AK10" s="19" t="n">
        <v>0.171226810907251</v>
      </c>
      <c r="AL10" s="19" t="n">
        <v>0.113989768479466</v>
      </c>
    </row>
    <row r="11">
      <c r="B11" s="20" t="s">
        <v>100</v>
      </c>
      <c r="C11" s="19" t="n">
        <v>0.0749471961279772</v>
      </c>
      <c r="D11" s="19" t="n">
        <v>0.0811527745035317</v>
      </c>
      <c r="E11" s="19" t="n">
        <v>0.0688805379467585</v>
      </c>
      <c r="F11" s="19"/>
      <c r="G11" s="19" t="n">
        <v>0.0482845108063681</v>
      </c>
      <c r="H11" s="19" t="n">
        <v>0.0884441605130553</v>
      </c>
      <c r="I11" s="19" t="n">
        <v>0.0750920489705479</v>
      </c>
      <c r="J11" s="19" t="n">
        <v>0.10390122775465</v>
      </c>
      <c r="K11" s="19" t="n">
        <v>0.0582373712218818</v>
      </c>
      <c r="L11" s="19" t="n">
        <v>0.0687243931223284</v>
      </c>
      <c r="M11" s="19"/>
      <c r="N11" s="19" t="n">
        <v>0.132893248242286</v>
      </c>
      <c r="O11" s="19" t="n">
        <v>0.0487192597884346</v>
      </c>
      <c r="P11" s="19" t="n">
        <v>0.0669725656307165</v>
      </c>
      <c r="Q11" s="19" t="n">
        <v>0.0761855968176608</v>
      </c>
      <c r="R11" s="19" t="n">
        <v>0.102345205207371</v>
      </c>
      <c r="S11" s="19"/>
      <c r="T11" s="19" t="n">
        <v>0.0695056663835253</v>
      </c>
      <c r="U11" s="19" t="n">
        <v>0.076694694299678</v>
      </c>
      <c r="V11" s="19" t="n">
        <v>0.0267226722978141</v>
      </c>
      <c r="W11" s="19" t="n">
        <v>0.108641990702261</v>
      </c>
      <c r="X11" s="19"/>
      <c r="Y11" s="19" t="n">
        <v>0.0909267139400121</v>
      </c>
      <c r="Z11" s="19" t="n">
        <v>0.0637533826753989</v>
      </c>
      <c r="AA11" s="19" t="n">
        <v>0.0633372854054547</v>
      </c>
      <c r="AB11" s="19" t="n">
        <v>0.0787843431522433</v>
      </c>
      <c r="AC11" s="19" t="n">
        <v>0.0354609539655451</v>
      </c>
      <c r="AD11" s="19" t="n">
        <v>0.0463251779881048</v>
      </c>
      <c r="AE11" s="19"/>
      <c r="AF11" s="19" t="n">
        <v>0.082131782226571</v>
      </c>
      <c r="AG11" s="19"/>
      <c r="AH11" s="19" t="n">
        <v>0.0764474044227234</v>
      </c>
      <c r="AI11" s="19"/>
      <c r="AJ11" s="19" t="n">
        <v>0.0764332827001664</v>
      </c>
      <c r="AK11" s="19" t="n">
        <v>0.0796822151059779</v>
      </c>
      <c r="AL11" s="19" t="n">
        <v>0.0436178425165074</v>
      </c>
    </row>
    <row r="12">
      <c r="B12" s="20" t="s">
        <v>101</v>
      </c>
      <c r="C12" s="19" t="n">
        <v>0.0612056593478928</v>
      </c>
      <c r="D12" s="19" t="n">
        <v>0.0526425574282918</v>
      </c>
      <c r="E12" s="19" t="n">
        <v>0.0698986776670505</v>
      </c>
      <c r="F12" s="19"/>
      <c r="G12" s="19" t="n">
        <v>0.0057410083998858</v>
      </c>
      <c r="H12" s="19" t="n">
        <v>0.0459018949941842</v>
      </c>
      <c r="I12" s="19" t="n">
        <v>0.0380645395210949</v>
      </c>
      <c r="J12" s="19" t="n">
        <v>0.0734853585100442</v>
      </c>
      <c r="K12" s="19" t="n">
        <v>0.0929984609500307</v>
      </c>
      <c r="L12" s="19" t="n">
        <v>0.0795344826572247</v>
      </c>
      <c r="M12" s="19"/>
      <c r="N12" s="19" t="n">
        <v>0.0350938397167222</v>
      </c>
      <c r="O12" s="19" t="n">
        <v>0.0715076287830016</v>
      </c>
      <c r="P12" s="19" t="n">
        <v>0.0775995021642218</v>
      </c>
      <c r="Q12" s="19" t="n">
        <v>0.0575325669148953</v>
      </c>
      <c r="R12" s="19" t="n">
        <v>0.0348283727697992</v>
      </c>
      <c r="S12" s="19"/>
      <c r="T12" s="19" t="n">
        <v>0.0389165269956475</v>
      </c>
      <c r="U12" s="19" t="n">
        <v>0.0581582706055515</v>
      </c>
      <c r="V12" s="19" t="n">
        <v>0.0917119886373487</v>
      </c>
      <c r="W12" s="19" t="n">
        <v>0.0397802688491629</v>
      </c>
      <c r="X12" s="19"/>
      <c r="Y12" s="19" t="n">
        <v>0.0497102920908575</v>
      </c>
      <c r="Z12" s="19" t="n">
        <v>0.0505200071107867</v>
      </c>
      <c r="AA12" s="19" t="n">
        <v>0.0832018682959147</v>
      </c>
      <c r="AB12" s="19" t="n">
        <v>0.0838468551187381</v>
      </c>
      <c r="AC12" s="19" t="n">
        <v>0.0102879492892627</v>
      </c>
      <c r="AD12" s="19" t="n">
        <v>0.0569598462612812</v>
      </c>
      <c r="AE12" s="19"/>
      <c r="AF12" s="19" t="n">
        <v>0.0537449227758191</v>
      </c>
      <c r="AG12" s="19"/>
      <c r="AH12" s="19" t="n">
        <v>0.0616568444173644</v>
      </c>
      <c r="AI12" s="19"/>
      <c r="AJ12" s="19" t="n">
        <v>0.0787834461839709</v>
      </c>
      <c r="AK12" s="19" t="n">
        <v>0.0507230037466243</v>
      </c>
      <c r="AL12" s="19" t="n">
        <v>0.0665565006251713</v>
      </c>
    </row>
    <row r="13">
      <c r="B13" s="20" t="s">
        <v>102</v>
      </c>
      <c r="C13" s="19" t="n">
        <v>0.102237008396636</v>
      </c>
      <c r="D13" s="19" t="n">
        <v>0.0723734991805616</v>
      </c>
      <c r="E13" s="19" t="n">
        <v>0.132336325479036</v>
      </c>
      <c r="F13" s="19"/>
      <c r="G13" s="19" t="n">
        <v>0.0223601840799244</v>
      </c>
      <c r="H13" s="19" t="n">
        <v>0.053506030084787</v>
      </c>
      <c r="I13" s="19" t="n">
        <v>0.0395790589573364</v>
      </c>
      <c r="J13" s="19" t="n">
        <v>0.0600551731013463</v>
      </c>
      <c r="K13" s="19" t="n">
        <v>0.175542070402905</v>
      </c>
      <c r="L13" s="19" t="n">
        <v>0.187584927217377</v>
      </c>
      <c r="M13" s="19"/>
      <c r="N13" s="19" t="n">
        <v>0.121157278838855</v>
      </c>
      <c r="O13" s="19" t="n">
        <v>0.096892466973609</v>
      </c>
      <c r="P13" s="19" t="n">
        <v>0.125054078126371</v>
      </c>
      <c r="Q13" s="19" t="n">
        <v>0.118468494056867</v>
      </c>
      <c r="R13" s="19" t="n">
        <v>0.0496655662801088</v>
      </c>
      <c r="S13" s="19"/>
      <c r="T13" s="19" t="n">
        <v>0.143028412876261</v>
      </c>
      <c r="U13" s="19" t="n">
        <v>0.127038407410686</v>
      </c>
      <c r="V13" s="19" t="n">
        <v>0.0906327595115244</v>
      </c>
      <c r="W13" s="19" t="n">
        <v>0.0464617600002992</v>
      </c>
      <c r="X13" s="19"/>
      <c r="Y13" s="19" t="n">
        <v>0.0578808863858012</v>
      </c>
      <c r="Z13" s="19" t="n">
        <v>0.111052487264348</v>
      </c>
      <c r="AA13" s="19" t="n">
        <v>0.185210708478628</v>
      </c>
      <c r="AB13" s="19" t="n">
        <v>0.128916059409181</v>
      </c>
      <c r="AC13" s="19" t="n">
        <v>0</v>
      </c>
      <c r="AD13" s="19" t="n">
        <v>0.0433101203821084</v>
      </c>
      <c r="AE13" s="19"/>
      <c r="AF13" s="19" t="n">
        <v>0.0899236700209254</v>
      </c>
      <c r="AG13" s="19"/>
      <c r="AH13" s="19" t="n">
        <v>0.0925662678349063</v>
      </c>
      <c r="AI13" s="19"/>
      <c r="AJ13" s="19" t="n">
        <v>0.164791259606088</v>
      </c>
      <c r="AK13" s="19" t="n">
        <v>0.0676059709927132</v>
      </c>
      <c r="AL13" s="19" t="n">
        <v>0.106162430105208</v>
      </c>
    </row>
    <row r="14">
      <c r="B14" s="20" t="s">
        <v>56</v>
      </c>
      <c r="C14" s="21" t="n">
        <v>0.0149154908453557</v>
      </c>
      <c r="D14" s="21" t="n">
        <v>0.016084132778064</v>
      </c>
      <c r="E14" s="21" t="n">
        <v>0.0137745760396509</v>
      </c>
      <c r="F14" s="21"/>
      <c r="G14" s="21" t="n">
        <v>0</v>
      </c>
      <c r="H14" s="21" t="n">
        <v>0.00811268035734723</v>
      </c>
      <c r="I14" s="21" t="n">
        <v>0.00660904687559463</v>
      </c>
      <c r="J14" s="21" t="n">
        <v>0.0119849993509407</v>
      </c>
      <c r="K14" s="21" t="n">
        <v>0.0219680345604795</v>
      </c>
      <c r="L14" s="21" t="n">
        <v>0.0282643946924977</v>
      </c>
      <c r="M14" s="21"/>
      <c r="N14" s="21" t="n">
        <v>0.0152643339521988</v>
      </c>
      <c r="O14" s="21" t="n">
        <v>0.0154365528842795</v>
      </c>
      <c r="P14" s="21" t="n">
        <v>0.0230742934911821</v>
      </c>
      <c r="Q14" s="21" t="n">
        <v>0.0109767899184943</v>
      </c>
      <c r="R14" s="21" t="n">
        <v>0.00525406920328454</v>
      </c>
      <c r="S14" s="21"/>
      <c r="T14" s="21" t="n">
        <v>0.0204210459426693</v>
      </c>
      <c r="U14" s="21" t="n">
        <v>0.0142907973974922</v>
      </c>
      <c r="V14" s="21" t="n">
        <v>0.0275289588037352</v>
      </c>
      <c r="W14" s="21" t="n">
        <v>0</v>
      </c>
      <c r="X14" s="21"/>
      <c r="Y14" s="21" t="n">
        <v>0.00852488080012259</v>
      </c>
      <c r="Z14" s="21" t="n">
        <v>0.0137781144053666</v>
      </c>
      <c r="AA14" s="21" t="n">
        <v>0.0354713103863077</v>
      </c>
      <c r="AB14" s="21" t="n">
        <v>0</v>
      </c>
      <c r="AC14" s="21" t="n">
        <v>0</v>
      </c>
      <c r="AD14" s="21" t="n">
        <v>0</v>
      </c>
      <c r="AE14" s="21"/>
      <c r="AF14" s="21" t="n">
        <v>0.0186430140499772</v>
      </c>
      <c r="AG14" s="21"/>
      <c r="AH14" s="21" t="n">
        <v>0.0134360037960258</v>
      </c>
      <c r="AI14" s="21"/>
      <c r="AJ14" s="21" t="n">
        <v>0.01160364569056</v>
      </c>
      <c r="AK14" s="21" t="n">
        <v>0.0126379832384991</v>
      </c>
      <c r="AL14" s="21" t="n">
        <v>0.0379506165877736</v>
      </c>
    </row>
    <row r="15">
      <c r="B15" s="18"/>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116</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532</v>
      </c>
      <c r="D7" s="11" t="n">
        <v>245</v>
      </c>
      <c r="E7" s="11" t="n">
        <v>286</v>
      </c>
      <c r="F7" s="11"/>
      <c r="G7" s="11" t="n">
        <v>29</v>
      </c>
      <c r="H7" s="11" t="n">
        <v>109</v>
      </c>
      <c r="I7" s="11" t="n">
        <v>177</v>
      </c>
      <c r="J7" s="11" t="n">
        <v>131</v>
      </c>
      <c r="K7" s="11" t="n">
        <v>81</v>
      </c>
      <c r="L7" s="11" t="n">
        <v>5</v>
      </c>
      <c r="M7" s="11"/>
      <c r="N7" s="11" t="n">
        <v>26</v>
      </c>
      <c r="O7" s="11" t="n">
        <v>97</v>
      </c>
      <c r="P7" s="11" t="n">
        <v>75</v>
      </c>
      <c r="Q7" s="11" t="n">
        <v>178</v>
      </c>
      <c r="R7" s="11" t="n">
        <v>156</v>
      </c>
      <c r="S7" s="11"/>
      <c r="T7" s="11" t="n">
        <v>12</v>
      </c>
      <c r="U7" s="11" t="n">
        <v>131</v>
      </c>
      <c r="V7" s="11" t="n">
        <v>100</v>
      </c>
      <c r="W7" s="11" t="n">
        <v>218</v>
      </c>
      <c r="X7" s="11"/>
      <c r="Y7" s="11" t="n">
        <v>447</v>
      </c>
      <c r="Z7" s="11" t="n">
        <v>85</v>
      </c>
      <c r="AA7" s="11" t="s">
        <v>88</v>
      </c>
      <c r="AB7" s="11" t="s">
        <v>88</v>
      </c>
      <c r="AC7" s="11" t="s">
        <v>88</v>
      </c>
      <c r="AD7" s="11" t="s">
        <v>88</v>
      </c>
      <c r="AE7" s="11"/>
      <c r="AF7" s="11" t="n">
        <v>339</v>
      </c>
      <c r="AG7" s="11"/>
      <c r="AH7" s="11" t="n">
        <v>532</v>
      </c>
      <c r="AI7" s="11"/>
      <c r="AJ7" s="11" t="n">
        <v>194</v>
      </c>
      <c r="AK7" s="11" t="n">
        <v>241</v>
      </c>
      <c r="AL7" s="11" t="n">
        <v>97</v>
      </c>
    </row>
    <row r="8" ht="30" customHeight="1">
      <c r="B8" s="12" t="s">
        <v>20</v>
      </c>
      <c r="C8" s="12" t="n">
        <v>508</v>
      </c>
      <c r="D8" s="12" t="n">
        <v>271</v>
      </c>
      <c r="E8" s="12" t="n">
        <v>236</v>
      </c>
      <c r="F8" s="12"/>
      <c r="G8" s="12" t="n">
        <v>43</v>
      </c>
      <c r="H8" s="12" t="n">
        <v>136</v>
      </c>
      <c r="I8" s="12" t="n">
        <v>126</v>
      </c>
      <c r="J8" s="12" t="n">
        <v>124</v>
      </c>
      <c r="K8" s="12" t="n">
        <v>74</v>
      </c>
      <c r="L8" s="12" t="n">
        <v>6</v>
      </c>
      <c r="M8" s="12"/>
      <c r="N8" s="12" t="n">
        <v>36</v>
      </c>
      <c r="O8" s="12" t="n">
        <v>130</v>
      </c>
      <c r="P8" s="12" t="n">
        <v>112</v>
      </c>
      <c r="Q8" s="12" t="n">
        <v>107</v>
      </c>
      <c r="R8" s="12" t="n">
        <v>122</v>
      </c>
      <c r="S8" s="12"/>
      <c r="T8" s="12" t="n">
        <v>12</v>
      </c>
      <c r="U8" s="12" t="n">
        <v>127</v>
      </c>
      <c r="V8" s="12" t="n">
        <v>85</v>
      </c>
      <c r="W8" s="12" t="n">
        <v>218</v>
      </c>
      <c r="X8" s="12"/>
      <c r="Y8" s="12" t="n">
        <v>440</v>
      </c>
      <c r="Z8" s="12" t="n">
        <v>68</v>
      </c>
      <c r="AA8" s="12" t="s">
        <v>88</v>
      </c>
      <c r="AB8" s="12" t="s">
        <v>88</v>
      </c>
      <c r="AC8" s="12" t="s">
        <v>88</v>
      </c>
      <c r="AD8" s="12" t="s">
        <v>88</v>
      </c>
      <c r="AE8" s="12"/>
      <c r="AF8" s="12" t="n">
        <v>318</v>
      </c>
      <c r="AG8" s="12"/>
      <c r="AH8" s="12" t="n">
        <v>508</v>
      </c>
      <c r="AI8" s="12"/>
      <c r="AJ8" s="12" t="n">
        <v>127</v>
      </c>
      <c r="AK8" s="12" t="n">
        <v>331</v>
      </c>
      <c r="AL8" s="12" t="n">
        <v>49</v>
      </c>
    </row>
    <row r="9">
      <c r="B9" s="20" t="s">
        <v>110</v>
      </c>
      <c r="C9" s="19" t="n">
        <v>0.10388291129276</v>
      </c>
      <c r="D9" s="19" t="n">
        <v>0.0798524613701142</v>
      </c>
      <c r="E9" s="19" t="n">
        <v>0.131898233750208</v>
      </c>
      <c r="F9" s="19"/>
      <c r="G9" s="19" t="n">
        <v>0.0276253451007901</v>
      </c>
      <c r="H9" s="19" t="n">
        <v>0.1129582540508</v>
      </c>
      <c r="I9" s="19" t="n">
        <v>0.0925014053886816</v>
      </c>
      <c r="J9" s="19" t="n">
        <v>0.0552394058439663</v>
      </c>
      <c r="K9" s="19" t="n">
        <v>0.224723956350917</v>
      </c>
      <c r="L9" s="19" t="n">
        <v>0.205770538202424</v>
      </c>
      <c r="M9" s="19"/>
      <c r="N9" s="19" t="n">
        <v>0.0506638281083122</v>
      </c>
      <c r="O9" s="19" t="n">
        <v>0.166423362192817</v>
      </c>
      <c r="P9" s="19" t="n">
        <v>0.159218052359782</v>
      </c>
      <c r="Q9" s="19" t="n">
        <v>0.085832952896427</v>
      </c>
      <c r="R9" s="19" t="n">
        <v>0.0176418780622067</v>
      </c>
      <c r="S9" s="19"/>
      <c r="T9" s="19" t="n">
        <v>0.0326234677340779</v>
      </c>
      <c r="U9" s="19" t="n">
        <v>0.226010573935917</v>
      </c>
      <c r="V9" s="19" t="n">
        <v>0.0792311492875539</v>
      </c>
      <c r="W9" s="19" t="n">
        <v>0.0284093064835426</v>
      </c>
      <c r="X9" s="19"/>
      <c r="Y9" s="19" t="n">
        <v>0.088248127962276</v>
      </c>
      <c r="Z9" s="19" t="n">
        <v>0.205338182700042</v>
      </c>
      <c r="AA9" s="19" t="s">
        <v>89</v>
      </c>
      <c r="AB9" s="19" t="s">
        <v>89</v>
      </c>
      <c r="AC9" s="19" t="s">
        <v>89</v>
      </c>
      <c r="AD9" s="19" t="s">
        <v>89</v>
      </c>
      <c r="AE9" s="19"/>
      <c r="AF9" s="19" t="n">
        <v>0.104088610269455</v>
      </c>
      <c r="AG9" s="19"/>
      <c r="AH9" s="19" t="n">
        <v>0.10388291129276</v>
      </c>
      <c r="AI9" s="19"/>
      <c r="AJ9" s="19" t="n">
        <v>0.241687797049492</v>
      </c>
      <c r="AK9" s="19" t="n">
        <v>0.0518963334538992</v>
      </c>
      <c r="AL9" s="19" t="n">
        <v>0.0965639482223527</v>
      </c>
    </row>
    <row r="10">
      <c r="B10" s="20" t="s">
        <v>111</v>
      </c>
      <c r="C10" s="19" t="n">
        <v>0.200774658349769</v>
      </c>
      <c r="D10" s="19" t="n">
        <v>0.17135404778477</v>
      </c>
      <c r="E10" s="19" t="n">
        <v>0.235381555519883</v>
      </c>
      <c r="F10" s="19"/>
      <c r="G10" s="19" t="n">
        <v>0.227129238836488</v>
      </c>
      <c r="H10" s="19" t="n">
        <v>0.136930969564312</v>
      </c>
      <c r="I10" s="19" t="n">
        <v>0.185992479803119</v>
      </c>
      <c r="J10" s="19" t="n">
        <v>0.210704552119257</v>
      </c>
      <c r="K10" s="19" t="n">
        <v>0.315091458183811</v>
      </c>
      <c r="L10" s="19" t="n">
        <v>0.161102615903733</v>
      </c>
      <c r="M10" s="19"/>
      <c r="N10" s="19" t="n">
        <v>0.202582613671554</v>
      </c>
      <c r="O10" s="19" t="n">
        <v>0.17151851401711</v>
      </c>
      <c r="P10" s="19" t="n">
        <v>0.215582671308327</v>
      </c>
      <c r="Q10" s="19" t="n">
        <v>0.201401689105471</v>
      </c>
      <c r="R10" s="19" t="n">
        <v>0.217417630192006</v>
      </c>
      <c r="S10" s="19"/>
      <c r="T10" s="19" t="n">
        <v>0.303310445825521</v>
      </c>
      <c r="U10" s="19" t="n">
        <v>0.221736564093813</v>
      </c>
      <c r="V10" s="19" t="n">
        <v>0.223363660328785</v>
      </c>
      <c r="W10" s="19" t="n">
        <v>0.137392476250152</v>
      </c>
      <c r="X10" s="19"/>
      <c r="Y10" s="19" t="n">
        <v>0.194484886894835</v>
      </c>
      <c r="Z10" s="19" t="n">
        <v>0.241589452937038</v>
      </c>
      <c r="AA10" s="19" t="s">
        <v>89</v>
      </c>
      <c r="AB10" s="19" t="s">
        <v>89</v>
      </c>
      <c r="AC10" s="19" t="s">
        <v>89</v>
      </c>
      <c r="AD10" s="19" t="s">
        <v>89</v>
      </c>
      <c r="AE10" s="19"/>
      <c r="AF10" s="19" t="n">
        <v>0.195455501475182</v>
      </c>
      <c r="AG10" s="19"/>
      <c r="AH10" s="19" t="n">
        <v>0.200774658349769</v>
      </c>
      <c r="AI10" s="19"/>
      <c r="AJ10" s="19" t="n">
        <v>0.277124607750308</v>
      </c>
      <c r="AK10" s="19" t="n">
        <v>0.173865160849259</v>
      </c>
      <c r="AL10" s="19" t="n">
        <v>0.183951352557899</v>
      </c>
    </row>
    <row r="11">
      <c r="B11" s="20" t="s">
        <v>112</v>
      </c>
      <c r="C11" s="19" t="n">
        <v>0.211303970892961</v>
      </c>
      <c r="D11" s="19" t="n">
        <v>0.197041769915824</v>
      </c>
      <c r="E11" s="19" t="n">
        <v>0.224376998745421</v>
      </c>
      <c r="F11" s="19"/>
      <c r="G11" s="19" t="n">
        <v>0.223817840235708</v>
      </c>
      <c r="H11" s="19" t="n">
        <v>0.309262344267542</v>
      </c>
      <c r="I11" s="19" t="n">
        <v>0.188167544707295</v>
      </c>
      <c r="J11" s="19" t="n">
        <v>0.1710357239962</v>
      </c>
      <c r="K11" s="19" t="n">
        <v>0.146297883222308</v>
      </c>
      <c r="L11" s="19" t="n">
        <v>0</v>
      </c>
      <c r="M11" s="19"/>
      <c r="N11" s="19" t="n">
        <v>0.185989210528382</v>
      </c>
      <c r="O11" s="19" t="n">
        <v>0.154509337697586</v>
      </c>
      <c r="P11" s="19" t="n">
        <v>0.190916254288659</v>
      </c>
      <c r="Q11" s="19" t="n">
        <v>0.217820900538827</v>
      </c>
      <c r="R11" s="19" t="n">
        <v>0.292654042017666</v>
      </c>
      <c r="S11" s="19"/>
      <c r="T11" s="19" t="n">
        <v>0.472985948886235</v>
      </c>
      <c r="U11" s="19" t="n">
        <v>0.20747750514016</v>
      </c>
      <c r="V11" s="19" t="n">
        <v>0.28682498857038</v>
      </c>
      <c r="W11" s="19" t="n">
        <v>0.172705722999942</v>
      </c>
      <c r="X11" s="19"/>
      <c r="Y11" s="19" t="n">
        <v>0.204359008070758</v>
      </c>
      <c r="Z11" s="19" t="n">
        <v>0.256370350972959</v>
      </c>
      <c r="AA11" s="19" t="s">
        <v>89</v>
      </c>
      <c r="AB11" s="19" t="s">
        <v>89</v>
      </c>
      <c r="AC11" s="19" t="s">
        <v>89</v>
      </c>
      <c r="AD11" s="19" t="s">
        <v>89</v>
      </c>
      <c r="AE11" s="19"/>
      <c r="AF11" s="19" t="n">
        <v>0.196913111045589</v>
      </c>
      <c r="AG11" s="19"/>
      <c r="AH11" s="19" t="n">
        <v>0.211303970892961</v>
      </c>
      <c r="AI11" s="19"/>
      <c r="AJ11" s="19" t="n">
        <v>0.172236067437811</v>
      </c>
      <c r="AK11" s="19" t="n">
        <v>0.215211679710279</v>
      </c>
      <c r="AL11" s="19" t="n">
        <v>0.286417701480519</v>
      </c>
    </row>
    <row r="12">
      <c r="B12" s="20" t="s">
        <v>113</v>
      </c>
      <c r="C12" s="19" t="n">
        <v>0.250235768227809</v>
      </c>
      <c r="D12" s="19" t="n">
        <v>0.276452224930831</v>
      </c>
      <c r="E12" s="19" t="n">
        <v>0.221191552152682</v>
      </c>
      <c r="F12" s="19"/>
      <c r="G12" s="19" t="n">
        <v>0.441730063842724</v>
      </c>
      <c r="H12" s="19" t="n">
        <v>0.248330279559169</v>
      </c>
      <c r="I12" s="19" t="n">
        <v>0.262948039283648</v>
      </c>
      <c r="J12" s="19" t="n">
        <v>0.198463187952912</v>
      </c>
      <c r="K12" s="19" t="n">
        <v>0.219967632577651</v>
      </c>
      <c r="L12" s="19" t="n">
        <v>0.100547025436223</v>
      </c>
      <c r="M12" s="19"/>
      <c r="N12" s="19" t="n">
        <v>0.2221793360959</v>
      </c>
      <c r="O12" s="19" t="n">
        <v>0.241085230204671</v>
      </c>
      <c r="P12" s="19" t="n">
        <v>0.184014659657461</v>
      </c>
      <c r="Q12" s="19" t="n">
        <v>0.304949184721363</v>
      </c>
      <c r="R12" s="19" t="n">
        <v>0.281017819818383</v>
      </c>
      <c r="S12" s="19"/>
      <c r="T12" s="19" t="n">
        <v>0.044235657005455</v>
      </c>
      <c r="U12" s="19" t="n">
        <v>0.243396953422931</v>
      </c>
      <c r="V12" s="19" t="n">
        <v>0.232123413242751</v>
      </c>
      <c r="W12" s="19" t="n">
        <v>0.295847542781522</v>
      </c>
      <c r="X12" s="19"/>
      <c r="Y12" s="19" t="n">
        <v>0.252431495333059</v>
      </c>
      <c r="Z12" s="19" t="n">
        <v>0.235987531799415</v>
      </c>
      <c r="AA12" s="19" t="s">
        <v>89</v>
      </c>
      <c r="AB12" s="19" t="s">
        <v>89</v>
      </c>
      <c r="AC12" s="19" t="s">
        <v>89</v>
      </c>
      <c r="AD12" s="19" t="s">
        <v>89</v>
      </c>
      <c r="AE12" s="19"/>
      <c r="AF12" s="19" t="n">
        <v>0.26718326425187</v>
      </c>
      <c r="AG12" s="19"/>
      <c r="AH12" s="19" t="n">
        <v>0.250235768227809</v>
      </c>
      <c r="AI12" s="19"/>
      <c r="AJ12" s="19" t="n">
        <v>0.185841905977754</v>
      </c>
      <c r="AK12" s="19" t="n">
        <v>0.278322510355713</v>
      </c>
      <c r="AL12" s="19" t="n">
        <v>0.228067898700599</v>
      </c>
    </row>
    <row r="13">
      <c r="B13" s="20" t="s">
        <v>114</v>
      </c>
      <c r="C13" s="19" t="n">
        <v>0.166578998185992</v>
      </c>
      <c r="D13" s="19" t="n">
        <v>0.204683180091253</v>
      </c>
      <c r="E13" s="19" t="n">
        <v>0.123540899007552</v>
      </c>
      <c r="F13" s="19"/>
      <c r="G13" s="19" t="n">
        <v>0.0796975119842896</v>
      </c>
      <c r="H13" s="19" t="n">
        <v>0.134254896614881</v>
      </c>
      <c r="I13" s="19" t="n">
        <v>0.199543523528283</v>
      </c>
      <c r="J13" s="19" t="n">
        <v>0.242622529145134</v>
      </c>
      <c r="K13" s="19" t="n">
        <v>0.0644983353003954</v>
      </c>
      <c r="L13" s="19" t="n">
        <v>0.53257982045762</v>
      </c>
      <c r="M13" s="19"/>
      <c r="N13" s="19" t="n">
        <v>0.272839587469614</v>
      </c>
      <c r="O13" s="19" t="n">
        <v>0.239355019817922</v>
      </c>
      <c r="P13" s="19" t="n">
        <v>0.149068297945724</v>
      </c>
      <c r="Q13" s="19" t="n">
        <v>0.133109367315224</v>
      </c>
      <c r="R13" s="19" t="n">
        <v>0.102757526861279</v>
      </c>
      <c r="S13" s="19"/>
      <c r="T13" s="19" t="n">
        <v>0</v>
      </c>
      <c r="U13" s="19" t="n">
        <v>0.0404815756922625</v>
      </c>
      <c r="V13" s="19" t="n">
        <v>0.143612468086654</v>
      </c>
      <c r="W13" s="19" t="n">
        <v>0.287724937143781</v>
      </c>
      <c r="X13" s="19"/>
      <c r="Y13" s="19" t="n">
        <v>0.18841345385234</v>
      </c>
      <c r="Z13" s="19" t="n">
        <v>0.0248935920735565</v>
      </c>
      <c r="AA13" s="19" t="s">
        <v>89</v>
      </c>
      <c r="AB13" s="19" t="s">
        <v>89</v>
      </c>
      <c r="AC13" s="19" t="s">
        <v>89</v>
      </c>
      <c r="AD13" s="19" t="s">
        <v>89</v>
      </c>
      <c r="AE13" s="19"/>
      <c r="AF13" s="19" t="n">
        <v>0.166313596017076</v>
      </c>
      <c r="AG13" s="19"/>
      <c r="AH13" s="19" t="n">
        <v>0.166578998185992</v>
      </c>
      <c r="AI13" s="19"/>
      <c r="AJ13" s="19" t="n">
        <v>0.083004576037365</v>
      </c>
      <c r="AK13" s="19" t="n">
        <v>0.202298498783473</v>
      </c>
      <c r="AL13" s="19" t="n">
        <v>0.142752984991314</v>
      </c>
    </row>
    <row r="14">
      <c r="B14" s="20" t="s">
        <v>115</v>
      </c>
      <c r="C14" s="19" t="n">
        <v>0.0564540786415204</v>
      </c>
      <c r="D14" s="19" t="n">
        <v>0.0614537753089889</v>
      </c>
      <c r="E14" s="19" t="n">
        <v>0.0509516020268586</v>
      </c>
      <c r="F14" s="19"/>
      <c r="G14" s="19" t="n">
        <v>0</v>
      </c>
      <c r="H14" s="19" t="n">
        <v>0.0530330953985812</v>
      </c>
      <c r="I14" s="19" t="n">
        <v>0.0625314619099581</v>
      </c>
      <c r="J14" s="19" t="n">
        <v>0.0920148036869324</v>
      </c>
      <c r="K14" s="19" t="n">
        <v>0.0294207343649183</v>
      </c>
      <c r="L14" s="19" t="n">
        <v>0</v>
      </c>
      <c r="M14" s="19"/>
      <c r="N14" s="19" t="n">
        <v>0.0512367758980821</v>
      </c>
      <c r="O14" s="19" t="n">
        <v>0.0271085360698949</v>
      </c>
      <c r="P14" s="19" t="n">
        <v>0.0807380623797134</v>
      </c>
      <c r="Q14" s="19" t="n">
        <v>0.0432737510600796</v>
      </c>
      <c r="R14" s="19" t="n">
        <v>0.0787264085509789</v>
      </c>
      <c r="S14" s="19"/>
      <c r="T14" s="19" t="n">
        <v>0</v>
      </c>
      <c r="U14" s="19" t="n">
        <v>0.0490097451634553</v>
      </c>
      <c r="V14" s="19" t="n">
        <v>0.0348443204838748</v>
      </c>
      <c r="W14" s="19" t="n">
        <v>0.0757219930362559</v>
      </c>
      <c r="X14" s="19"/>
      <c r="Y14" s="19" t="n">
        <v>0.06191272427027</v>
      </c>
      <c r="Z14" s="19" t="n">
        <v>0.0210325213308302</v>
      </c>
      <c r="AA14" s="19" t="s">
        <v>89</v>
      </c>
      <c r="AB14" s="19" t="s">
        <v>89</v>
      </c>
      <c r="AC14" s="19" t="s">
        <v>89</v>
      </c>
      <c r="AD14" s="19" t="s">
        <v>89</v>
      </c>
      <c r="AE14" s="19"/>
      <c r="AF14" s="19" t="n">
        <v>0.0545068156020661</v>
      </c>
      <c r="AG14" s="19"/>
      <c r="AH14" s="19" t="n">
        <v>0.0564540786415204</v>
      </c>
      <c r="AI14" s="19"/>
      <c r="AJ14" s="19" t="n">
        <v>0.0269970966163257</v>
      </c>
      <c r="AK14" s="19" t="n">
        <v>0.0700984344374238</v>
      </c>
      <c r="AL14" s="19" t="n">
        <v>0.0409448662854181</v>
      </c>
    </row>
    <row r="15">
      <c r="B15" s="20" t="s">
        <v>56</v>
      </c>
      <c r="C15" s="21" t="n">
        <v>0.0107696144091883</v>
      </c>
      <c r="D15" s="21" t="n">
        <v>0.00916254059821917</v>
      </c>
      <c r="E15" s="21" t="n">
        <v>0.0126591587973966</v>
      </c>
      <c r="F15" s="21"/>
      <c r="G15" s="21" t="n">
        <v>0</v>
      </c>
      <c r="H15" s="21" t="n">
        <v>0.00523016054471565</v>
      </c>
      <c r="I15" s="21" t="n">
        <v>0.00831554537901521</v>
      </c>
      <c r="J15" s="21" t="n">
        <v>0.0299197972555997</v>
      </c>
      <c r="K15" s="21" t="n">
        <v>0</v>
      </c>
      <c r="L15" s="21" t="n">
        <v>0</v>
      </c>
      <c r="M15" s="21"/>
      <c r="N15" s="21" t="n">
        <v>0.0145086482281555</v>
      </c>
      <c r="O15" s="21" t="n">
        <v>0</v>
      </c>
      <c r="P15" s="21" t="n">
        <v>0.0204620020603333</v>
      </c>
      <c r="Q15" s="21" t="n">
        <v>0.0136121543626092</v>
      </c>
      <c r="R15" s="21" t="n">
        <v>0.00978469449748086</v>
      </c>
      <c r="S15" s="21"/>
      <c r="T15" s="21" t="n">
        <v>0.146844480548711</v>
      </c>
      <c r="U15" s="21" t="n">
        <v>0.0118870825514613</v>
      </c>
      <c r="V15" s="21" t="n">
        <v>0</v>
      </c>
      <c r="W15" s="21" t="n">
        <v>0.00219802130480441</v>
      </c>
      <c r="X15" s="21"/>
      <c r="Y15" s="21" t="n">
        <v>0.010150303616462</v>
      </c>
      <c r="Z15" s="21" t="n">
        <v>0.0147883681861589</v>
      </c>
      <c r="AA15" s="21" t="s">
        <v>89</v>
      </c>
      <c r="AB15" s="21" t="s">
        <v>89</v>
      </c>
      <c r="AC15" s="21" t="s">
        <v>89</v>
      </c>
      <c r="AD15" s="21" t="s">
        <v>89</v>
      </c>
      <c r="AE15" s="21"/>
      <c r="AF15" s="21" t="n">
        <v>0.0155391013387607</v>
      </c>
      <c r="AG15" s="21"/>
      <c r="AH15" s="21" t="n">
        <v>0.0107696144091883</v>
      </c>
      <c r="AI15" s="21"/>
      <c r="AJ15" s="21" t="n">
        <v>0.0131079491309438</v>
      </c>
      <c r="AK15" s="21" t="n">
        <v>0.00830738240995277</v>
      </c>
      <c r="AL15" s="21" t="n">
        <v>0.0213012477618978</v>
      </c>
    </row>
    <row r="16">
      <c r="B16" s="18" t="s">
        <v>117</v>
      </c>
    </row>
    <row r="17">
      <c r="B17" t="s">
        <v>61</v>
      </c>
    </row>
    <row r="18">
      <c r="B18" t="s">
        <v>62</v>
      </c>
    </row>
    <row r="20">
      <c r="B20"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118</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964</v>
      </c>
      <c r="D7" s="11" t="n">
        <v>449</v>
      </c>
      <c r="E7" s="11" t="n">
        <v>514</v>
      </c>
      <c r="F7" s="11"/>
      <c r="G7" s="11" t="n">
        <v>75</v>
      </c>
      <c r="H7" s="11" t="n">
        <v>123</v>
      </c>
      <c r="I7" s="11" t="n">
        <v>222</v>
      </c>
      <c r="J7" s="11" t="n">
        <v>168</v>
      </c>
      <c r="K7" s="11" t="n">
        <v>171</v>
      </c>
      <c r="L7" s="11" t="n">
        <v>205</v>
      </c>
      <c r="M7" s="11"/>
      <c r="N7" s="11" t="n">
        <v>61</v>
      </c>
      <c r="O7" s="11" t="n">
        <v>215</v>
      </c>
      <c r="P7" s="11" t="n">
        <v>184</v>
      </c>
      <c r="Q7" s="11" t="n">
        <v>284</v>
      </c>
      <c r="R7" s="11" t="n">
        <v>220</v>
      </c>
      <c r="S7" s="11"/>
      <c r="T7" s="11" t="n">
        <v>85</v>
      </c>
      <c r="U7" s="11" t="n">
        <v>285</v>
      </c>
      <c r="V7" s="11" t="n">
        <v>163</v>
      </c>
      <c r="W7" s="11" t="n">
        <v>264</v>
      </c>
      <c r="X7" s="11"/>
      <c r="Y7" s="11" t="n">
        <v>447</v>
      </c>
      <c r="Z7" s="11" t="n">
        <v>85</v>
      </c>
      <c r="AA7" s="11" t="n">
        <v>249</v>
      </c>
      <c r="AB7" s="11" t="n">
        <v>101</v>
      </c>
      <c r="AC7" s="11" t="n">
        <v>49</v>
      </c>
      <c r="AD7" s="11" t="n">
        <v>26</v>
      </c>
      <c r="AE7" s="11"/>
      <c r="AF7" s="11" t="n">
        <v>613</v>
      </c>
      <c r="AG7" s="11"/>
      <c r="AH7" s="11" t="n">
        <v>964</v>
      </c>
      <c r="AI7" s="11"/>
      <c r="AJ7" s="11" t="n">
        <v>411</v>
      </c>
      <c r="AK7" s="11" t="n">
        <v>384</v>
      </c>
      <c r="AL7" s="11" t="n">
        <v>169</v>
      </c>
    </row>
    <row r="8" ht="30" customHeight="1">
      <c r="B8" s="12" t="s">
        <v>20</v>
      </c>
      <c r="C8" s="12" t="n">
        <v>958</v>
      </c>
      <c r="D8" s="12" t="n">
        <v>484</v>
      </c>
      <c r="E8" s="12" t="n">
        <v>473</v>
      </c>
      <c r="F8" s="12"/>
      <c r="G8" s="12" t="n">
        <v>93</v>
      </c>
      <c r="H8" s="12" t="n">
        <v>158</v>
      </c>
      <c r="I8" s="12" t="n">
        <v>161</v>
      </c>
      <c r="J8" s="12" t="n">
        <v>164</v>
      </c>
      <c r="K8" s="12" t="n">
        <v>160</v>
      </c>
      <c r="L8" s="12" t="n">
        <v>221</v>
      </c>
      <c r="M8" s="12"/>
      <c r="N8" s="12" t="n">
        <v>83</v>
      </c>
      <c r="O8" s="12" t="n">
        <v>285</v>
      </c>
      <c r="P8" s="12" t="n">
        <v>251</v>
      </c>
      <c r="Q8" s="12" t="n">
        <v>172</v>
      </c>
      <c r="R8" s="12" t="n">
        <v>167</v>
      </c>
      <c r="S8" s="12"/>
      <c r="T8" s="12" t="n">
        <v>105</v>
      </c>
      <c r="U8" s="12" t="n">
        <v>283</v>
      </c>
      <c r="V8" s="12" t="n">
        <v>142</v>
      </c>
      <c r="W8" s="12" t="n">
        <v>262</v>
      </c>
      <c r="X8" s="12"/>
      <c r="Y8" s="12" t="n">
        <v>440</v>
      </c>
      <c r="Z8" s="12" t="n">
        <v>68</v>
      </c>
      <c r="AA8" s="12" t="n">
        <v>259</v>
      </c>
      <c r="AB8" s="12" t="n">
        <v>106</v>
      </c>
      <c r="AC8" s="12" t="n">
        <v>51</v>
      </c>
      <c r="AD8" s="12" t="n">
        <v>30</v>
      </c>
      <c r="AE8" s="12"/>
      <c r="AF8" s="12" t="n">
        <v>600</v>
      </c>
      <c r="AG8" s="12"/>
      <c r="AH8" s="12" t="n">
        <v>958</v>
      </c>
      <c r="AI8" s="12"/>
      <c r="AJ8" s="12" t="n">
        <v>302</v>
      </c>
      <c r="AK8" s="12" t="n">
        <v>558</v>
      </c>
      <c r="AL8" s="12" t="n">
        <v>98</v>
      </c>
    </row>
    <row r="9">
      <c r="B9" s="20" t="s">
        <v>110</v>
      </c>
      <c r="C9" s="19" t="n">
        <v>0.0280545550138783</v>
      </c>
      <c r="D9" s="19" t="n">
        <v>0.025846588442739</v>
      </c>
      <c r="E9" s="19" t="n">
        <v>0.0303745864923758</v>
      </c>
      <c r="F9" s="19"/>
      <c r="G9" s="19" t="n">
        <v>0.0615201840802448</v>
      </c>
      <c r="H9" s="19" t="n">
        <v>0</v>
      </c>
      <c r="I9" s="19" t="n">
        <v>0.0289222400923562</v>
      </c>
      <c r="J9" s="19" t="n">
        <v>0.0161314910907044</v>
      </c>
      <c r="K9" s="19" t="n">
        <v>0.046347141972679</v>
      </c>
      <c r="L9" s="19" t="n">
        <v>0.0288501278994499</v>
      </c>
      <c r="M9" s="19"/>
      <c r="N9" s="19" t="n">
        <v>0.0357061655742611</v>
      </c>
      <c r="O9" s="19" t="n">
        <v>0.0372138111959859</v>
      </c>
      <c r="P9" s="19" t="n">
        <v>0.0182825318048382</v>
      </c>
      <c r="Q9" s="19" t="n">
        <v>0.0373154822337988</v>
      </c>
      <c r="R9" s="19" t="n">
        <v>0.0138216488882001</v>
      </c>
      <c r="S9" s="19"/>
      <c r="T9" s="19" t="n">
        <v>0.0261284735826611</v>
      </c>
      <c r="U9" s="19" t="n">
        <v>0.030027658039784</v>
      </c>
      <c r="V9" s="19" t="n">
        <v>0.0325855283275892</v>
      </c>
      <c r="W9" s="19" t="n">
        <v>0.00635841934363331</v>
      </c>
      <c r="X9" s="19"/>
      <c r="Y9" s="19" t="n">
        <v>0.0170646529595423</v>
      </c>
      <c r="Z9" s="19" t="n">
        <v>0.0179641578693994</v>
      </c>
      <c r="AA9" s="19" t="n">
        <v>0.0441944265235241</v>
      </c>
      <c r="AB9" s="19" t="n">
        <v>0.014015775749484</v>
      </c>
      <c r="AC9" s="19" t="n">
        <v>0.102885640620339</v>
      </c>
      <c r="AD9" s="19" t="n">
        <v>0</v>
      </c>
      <c r="AE9" s="19"/>
      <c r="AF9" s="19" t="n">
        <v>0.0289853839118243</v>
      </c>
      <c r="AG9" s="19"/>
      <c r="AH9" s="19" t="n">
        <v>0.0280545550138783</v>
      </c>
      <c r="AI9" s="19"/>
      <c r="AJ9" s="19" t="n">
        <v>0.0282600609216289</v>
      </c>
      <c r="AK9" s="19" t="n">
        <v>0.0242467990858624</v>
      </c>
      <c r="AL9" s="19" t="n">
        <v>0.0491198889866679</v>
      </c>
    </row>
    <row r="10">
      <c r="B10" s="20" t="s">
        <v>111</v>
      </c>
      <c r="C10" s="19" t="n">
        <v>0.308751252199862</v>
      </c>
      <c r="D10" s="19" t="n">
        <v>0.301448658078097</v>
      </c>
      <c r="E10" s="19" t="n">
        <v>0.314788906137129</v>
      </c>
      <c r="F10" s="19"/>
      <c r="G10" s="19" t="n">
        <v>0.279333929319204</v>
      </c>
      <c r="H10" s="19" t="n">
        <v>0.193185294893277</v>
      </c>
      <c r="I10" s="19" t="n">
        <v>0.186731180650822</v>
      </c>
      <c r="J10" s="19" t="n">
        <v>0.214260115787318</v>
      </c>
      <c r="K10" s="19" t="n">
        <v>0.482256687710517</v>
      </c>
      <c r="L10" s="19" t="n">
        <v>0.436727991693683</v>
      </c>
      <c r="M10" s="19"/>
      <c r="N10" s="19" t="n">
        <v>0.396360524500936</v>
      </c>
      <c r="O10" s="19" t="n">
        <v>0.286368894182881</v>
      </c>
      <c r="P10" s="19" t="n">
        <v>0.358052948894782</v>
      </c>
      <c r="Q10" s="19" t="n">
        <v>0.287743680329419</v>
      </c>
      <c r="R10" s="19" t="n">
        <v>0.250846750150799</v>
      </c>
      <c r="S10" s="19"/>
      <c r="T10" s="19" t="n">
        <v>0.400097932015624</v>
      </c>
      <c r="U10" s="19" t="n">
        <v>0.352401610148416</v>
      </c>
      <c r="V10" s="19" t="n">
        <v>0.341463610221592</v>
      </c>
      <c r="W10" s="19" t="n">
        <v>0.175732012696913</v>
      </c>
      <c r="X10" s="19"/>
      <c r="Y10" s="19" t="n">
        <v>0.236861465735359</v>
      </c>
      <c r="Z10" s="19" t="n">
        <v>0.342147041974064</v>
      </c>
      <c r="AA10" s="19" t="n">
        <v>0.434843691644093</v>
      </c>
      <c r="AB10" s="19" t="n">
        <v>0.268873275222598</v>
      </c>
      <c r="AC10" s="19" t="n">
        <v>0.248828097424297</v>
      </c>
      <c r="AD10" s="19" t="n">
        <v>0.459387741920762</v>
      </c>
      <c r="AE10" s="19"/>
      <c r="AF10" s="19" t="n">
        <v>0.307799894336838</v>
      </c>
      <c r="AG10" s="19"/>
      <c r="AH10" s="19" t="n">
        <v>0.308751252199862</v>
      </c>
      <c r="AI10" s="19"/>
      <c r="AJ10" s="19" t="n">
        <v>0.373296409525901</v>
      </c>
      <c r="AK10" s="19" t="n">
        <v>0.273267688279188</v>
      </c>
      <c r="AL10" s="19" t="n">
        <v>0.312024279788322</v>
      </c>
    </row>
    <row r="11">
      <c r="B11" s="20" t="s">
        <v>112</v>
      </c>
      <c r="C11" s="19" t="n">
        <v>0.234033868028961</v>
      </c>
      <c r="D11" s="19" t="n">
        <v>0.21964407717669</v>
      </c>
      <c r="E11" s="19" t="n">
        <v>0.249260810827292</v>
      </c>
      <c r="F11" s="19"/>
      <c r="G11" s="19" t="n">
        <v>0.268778543752392</v>
      </c>
      <c r="H11" s="19" t="n">
        <v>0.238952173668298</v>
      </c>
      <c r="I11" s="19" t="n">
        <v>0.271369513103093</v>
      </c>
      <c r="J11" s="19" t="n">
        <v>0.239340590250654</v>
      </c>
      <c r="K11" s="19" t="n">
        <v>0.196582609743316</v>
      </c>
      <c r="L11" s="19" t="n">
        <v>0.211880692155062</v>
      </c>
      <c r="M11" s="19"/>
      <c r="N11" s="19" t="n">
        <v>0.0892949255499238</v>
      </c>
      <c r="O11" s="19" t="n">
        <v>0.230938171183301</v>
      </c>
      <c r="P11" s="19" t="n">
        <v>0.208215351138865</v>
      </c>
      <c r="Q11" s="19" t="n">
        <v>0.282557803145546</v>
      </c>
      <c r="R11" s="19" t="n">
        <v>0.300346963584233</v>
      </c>
      <c r="S11" s="19"/>
      <c r="T11" s="19" t="n">
        <v>0.235589846121237</v>
      </c>
      <c r="U11" s="19" t="n">
        <v>0.259005683215261</v>
      </c>
      <c r="V11" s="19" t="n">
        <v>0.284288342672467</v>
      </c>
      <c r="W11" s="19" t="n">
        <v>0.178612753009454</v>
      </c>
      <c r="X11" s="19"/>
      <c r="Y11" s="19" t="n">
        <v>0.214615757391252</v>
      </c>
      <c r="Z11" s="19" t="n">
        <v>0.326941942461007</v>
      </c>
      <c r="AA11" s="19" t="n">
        <v>0.19633234155384</v>
      </c>
      <c r="AB11" s="19" t="n">
        <v>0.266794981745924</v>
      </c>
      <c r="AC11" s="19" t="n">
        <v>0.288818399409241</v>
      </c>
      <c r="AD11" s="19" t="n">
        <v>0.363280393800579</v>
      </c>
      <c r="AE11" s="19"/>
      <c r="AF11" s="19" t="n">
        <v>0.206110588107033</v>
      </c>
      <c r="AG11" s="19"/>
      <c r="AH11" s="19" t="n">
        <v>0.234033868028961</v>
      </c>
      <c r="AI11" s="19"/>
      <c r="AJ11" s="19" t="n">
        <v>0.291178055892521</v>
      </c>
      <c r="AK11" s="19" t="n">
        <v>0.201591166872316</v>
      </c>
      <c r="AL11" s="19" t="n">
        <v>0.242788602338819</v>
      </c>
    </row>
    <row r="12">
      <c r="B12" s="20" t="s">
        <v>113</v>
      </c>
      <c r="C12" s="19" t="n">
        <v>0.229130571595801</v>
      </c>
      <c r="D12" s="19" t="n">
        <v>0.269301165599568</v>
      </c>
      <c r="E12" s="19" t="n">
        <v>0.188463886804301</v>
      </c>
      <c r="F12" s="19"/>
      <c r="G12" s="19" t="n">
        <v>0.273588665331246</v>
      </c>
      <c r="H12" s="19" t="n">
        <v>0.377332037783578</v>
      </c>
      <c r="I12" s="19" t="n">
        <v>0.263448857247533</v>
      </c>
      <c r="J12" s="19" t="n">
        <v>0.229505233406595</v>
      </c>
      <c r="K12" s="19" t="n">
        <v>0.171237073234274</v>
      </c>
      <c r="L12" s="19" t="n">
        <v>0.121376274984883</v>
      </c>
      <c r="M12" s="19"/>
      <c r="N12" s="19" t="n">
        <v>0.211539342437787</v>
      </c>
      <c r="O12" s="19" t="n">
        <v>0.220953006707407</v>
      </c>
      <c r="P12" s="19" t="n">
        <v>0.19358896758359</v>
      </c>
      <c r="Q12" s="19" t="n">
        <v>0.236443398498757</v>
      </c>
      <c r="R12" s="19" t="n">
        <v>0.297495301930699</v>
      </c>
      <c r="S12" s="19"/>
      <c r="T12" s="19" t="n">
        <v>0.0816013653921212</v>
      </c>
      <c r="U12" s="19" t="n">
        <v>0.202900098937742</v>
      </c>
      <c r="V12" s="19" t="n">
        <v>0.221065922032053</v>
      </c>
      <c r="W12" s="19" t="n">
        <v>0.35234300471045</v>
      </c>
      <c r="X12" s="19"/>
      <c r="Y12" s="19" t="n">
        <v>0.324339602919793</v>
      </c>
      <c r="Z12" s="19" t="n">
        <v>0.212489452890239</v>
      </c>
      <c r="AA12" s="19" t="n">
        <v>0.137691289141967</v>
      </c>
      <c r="AB12" s="19" t="n">
        <v>0.171214513430048</v>
      </c>
      <c r="AC12" s="19" t="n">
        <v>0.153557254039305</v>
      </c>
      <c r="AD12" s="19" t="n">
        <v>0.02788887467388</v>
      </c>
      <c r="AE12" s="19"/>
      <c r="AF12" s="19" t="n">
        <v>0.244584082737259</v>
      </c>
      <c r="AG12" s="19"/>
      <c r="AH12" s="19" t="n">
        <v>0.229130571595801</v>
      </c>
      <c r="AI12" s="19"/>
      <c r="AJ12" s="19" t="n">
        <v>0.161239204648037</v>
      </c>
      <c r="AK12" s="19" t="n">
        <v>0.273970423478799</v>
      </c>
      <c r="AL12" s="19" t="n">
        <v>0.182853421552064</v>
      </c>
    </row>
    <row r="13">
      <c r="B13" s="20" t="s">
        <v>114</v>
      </c>
      <c r="C13" s="19" t="n">
        <v>0.0962299952865023</v>
      </c>
      <c r="D13" s="19" t="n">
        <v>0.100571321012417</v>
      </c>
      <c r="E13" s="19" t="n">
        <v>0.0919841443591295</v>
      </c>
      <c r="F13" s="19"/>
      <c r="G13" s="19" t="n">
        <v>0.0788253321664748</v>
      </c>
      <c r="H13" s="19" t="n">
        <v>0.0999507370322647</v>
      </c>
      <c r="I13" s="19" t="n">
        <v>0.12629670922213</v>
      </c>
      <c r="J13" s="19" t="n">
        <v>0.16743265898998</v>
      </c>
      <c r="K13" s="19" t="n">
        <v>0.0251961086360551</v>
      </c>
      <c r="L13" s="19" t="n">
        <v>0.0777175005138353</v>
      </c>
      <c r="M13" s="19"/>
      <c r="N13" s="19" t="n">
        <v>0.0672017334795746</v>
      </c>
      <c r="O13" s="19" t="n">
        <v>0.12331582509455</v>
      </c>
      <c r="P13" s="19" t="n">
        <v>0.105994878901518</v>
      </c>
      <c r="Q13" s="19" t="n">
        <v>0.0813190077879824</v>
      </c>
      <c r="R13" s="19" t="n">
        <v>0.0653404678260987</v>
      </c>
      <c r="S13" s="19"/>
      <c r="T13" s="19" t="n">
        <v>0.0427447777754208</v>
      </c>
      <c r="U13" s="19" t="n">
        <v>0.057945038349289</v>
      </c>
      <c r="V13" s="19" t="n">
        <v>0.0773649716723326</v>
      </c>
      <c r="W13" s="19" t="n">
        <v>0.184353504929449</v>
      </c>
      <c r="X13" s="19"/>
      <c r="Y13" s="19" t="n">
        <v>0.124588959754669</v>
      </c>
      <c r="Z13" s="19" t="n">
        <v>0.0205028556013577</v>
      </c>
      <c r="AA13" s="19" t="n">
        <v>0.0640283209412463</v>
      </c>
      <c r="AB13" s="19" t="n">
        <v>0.104181482145371</v>
      </c>
      <c r="AC13" s="19" t="n">
        <v>0.135957023627203</v>
      </c>
      <c r="AD13" s="19" t="n">
        <v>0.030582818007567</v>
      </c>
      <c r="AE13" s="19"/>
      <c r="AF13" s="19" t="n">
        <v>0.0983582655582229</v>
      </c>
      <c r="AG13" s="19"/>
      <c r="AH13" s="19" t="n">
        <v>0.0962299952865023</v>
      </c>
      <c r="AI13" s="19"/>
      <c r="AJ13" s="19" t="n">
        <v>0.0621668488808243</v>
      </c>
      <c r="AK13" s="19" t="n">
        <v>0.116146590724133</v>
      </c>
      <c r="AL13" s="19" t="n">
        <v>0.0877188206935888</v>
      </c>
    </row>
    <row r="14">
      <c r="B14" s="20" t="s">
        <v>115</v>
      </c>
      <c r="C14" s="19" t="n">
        <v>0.0581104001427381</v>
      </c>
      <c r="D14" s="19" t="n">
        <v>0.0535518795683994</v>
      </c>
      <c r="E14" s="19" t="n">
        <v>0.0629006829828422</v>
      </c>
      <c r="F14" s="19"/>
      <c r="G14" s="19" t="n">
        <v>0.0379533453504381</v>
      </c>
      <c r="H14" s="19" t="n">
        <v>0.090579756622582</v>
      </c>
      <c r="I14" s="19" t="n">
        <v>0.0870550332008729</v>
      </c>
      <c r="J14" s="19" t="n">
        <v>0.0671498974047547</v>
      </c>
      <c r="K14" s="19" t="n">
        <v>0.0395167297306535</v>
      </c>
      <c r="L14" s="19" t="n">
        <v>0.0291772778211475</v>
      </c>
      <c r="M14" s="19"/>
      <c r="N14" s="19" t="n">
        <v>0.0588027207943203</v>
      </c>
      <c r="O14" s="19" t="n">
        <v>0.045937763953292</v>
      </c>
      <c r="P14" s="19" t="n">
        <v>0.0663802311754429</v>
      </c>
      <c r="Q14" s="19" t="n">
        <v>0.0604574278877568</v>
      </c>
      <c r="R14" s="19" t="n">
        <v>0.0636613511701696</v>
      </c>
      <c r="S14" s="19"/>
      <c r="T14" s="19" t="n">
        <v>0.0536939489243209</v>
      </c>
      <c r="U14" s="19" t="n">
        <v>0.0436257548633282</v>
      </c>
      <c r="V14" s="19" t="n">
        <v>0.0381350858126007</v>
      </c>
      <c r="W14" s="19" t="n">
        <v>0.0945166440743737</v>
      </c>
      <c r="X14" s="19"/>
      <c r="Y14" s="19" t="n">
        <v>0.0669658116162973</v>
      </c>
      <c r="Z14" s="19" t="n">
        <v>0.0395732955081891</v>
      </c>
      <c r="AA14" s="19" t="n">
        <v>0.0267240781482117</v>
      </c>
      <c r="AB14" s="19" t="n">
        <v>0.106664289611324</v>
      </c>
      <c r="AC14" s="19" t="n">
        <v>0.0699535848796156</v>
      </c>
      <c r="AD14" s="19" t="n">
        <v>0.0594300857986061</v>
      </c>
      <c r="AE14" s="19"/>
      <c r="AF14" s="19" t="n">
        <v>0.0554945841007503</v>
      </c>
      <c r="AG14" s="19"/>
      <c r="AH14" s="19" t="n">
        <v>0.0581104001427381</v>
      </c>
      <c r="AI14" s="19"/>
      <c r="AJ14" s="19" t="n">
        <v>0.0381314200143805</v>
      </c>
      <c r="AK14" s="19" t="n">
        <v>0.0707635147885568</v>
      </c>
      <c r="AL14" s="19" t="n">
        <v>0.047582331218186</v>
      </c>
    </row>
    <row r="15">
      <c r="B15" s="20" t="s">
        <v>56</v>
      </c>
      <c r="C15" s="21" t="n">
        <v>0.0456893577322571</v>
      </c>
      <c r="D15" s="21" t="n">
        <v>0.0296363101220891</v>
      </c>
      <c r="E15" s="21" t="n">
        <v>0.0622269823969303</v>
      </c>
      <c r="F15" s="21"/>
      <c r="G15" s="21" t="n">
        <v>0</v>
      </c>
      <c r="H15" s="21" t="n">
        <v>0</v>
      </c>
      <c r="I15" s="21" t="n">
        <v>0.0361764664831925</v>
      </c>
      <c r="J15" s="21" t="n">
        <v>0.0661800130699938</v>
      </c>
      <c r="K15" s="21" t="n">
        <v>0.0388636489725061</v>
      </c>
      <c r="L15" s="21" t="n">
        <v>0.0942701349319394</v>
      </c>
      <c r="M15" s="21"/>
      <c r="N15" s="21" t="n">
        <v>0.141094587663197</v>
      </c>
      <c r="O15" s="21" t="n">
        <v>0.055272527682584</v>
      </c>
      <c r="P15" s="21" t="n">
        <v>0.0494850905009634</v>
      </c>
      <c r="Q15" s="21" t="n">
        <v>0.0141632001167398</v>
      </c>
      <c r="R15" s="21" t="n">
        <v>0.00848751644980031</v>
      </c>
      <c r="S15" s="21"/>
      <c r="T15" s="21" t="n">
        <v>0.160143656188615</v>
      </c>
      <c r="U15" s="21" t="n">
        <v>0.0540941564461792</v>
      </c>
      <c r="V15" s="21" t="n">
        <v>0.00509653926136498</v>
      </c>
      <c r="W15" s="21" t="n">
        <v>0.00808366123572766</v>
      </c>
      <c r="X15" s="21"/>
      <c r="Y15" s="21" t="n">
        <v>0.0155637496230875</v>
      </c>
      <c r="Z15" s="21" t="n">
        <v>0.0403812536957442</v>
      </c>
      <c r="AA15" s="21" t="n">
        <v>0.0961858520471179</v>
      </c>
      <c r="AB15" s="21" t="n">
        <v>0.0682556820952514</v>
      </c>
      <c r="AC15" s="21" t="n">
        <v>0</v>
      </c>
      <c r="AD15" s="21" t="n">
        <v>0.0594300857986061</v>
      </c>
      <c r="AE15" s="21"/>
      <c r="AF15" s="21" t="n">
        <v>0.0586672012480728</v>
      </c>
      <c r="AG15" s="21"/>
      <c r="AH15" s="21" t="n">
        <v>0.0456893577322571</v>
      </c>
      <c r="AI15" s="21"/>
      <c r="AJ15" s="21" t="n">
        <v>0.0457280001167072</v>
      </c>
      <c r="AK15" s="21" t="n">
        <v>0.0400138167711444</v>
      </c>
      <c r="AL15" s="21" t="n">
        <v>0.0779126554223525</v>
      </c>
    </row>
    <row r="16">
      <c r="B16" s="18" t="s">
        <v>119</v>
      </c>
    </row>
    <row r="17">
      <c r="B17" t="s">
        <v>61</v>
      </c>
    </row>
    <row r="18">
      <c r="B18" t="s">
        <v>62</v>
      </c>
    </row>
    <row r="20">
      <c r="B20"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s>
  <sheetData>
    <row r="2" ht="40" customHeight="1">
      <c r="D2" s="16" t="s">
        <v>137</v>
      </c>
    </row>
    <row r="6" ht="50" customHeight="1">
      <c r="B6" s="22" t="s">
        <v>15</v>
      </c>
      <c r="C6" s="22" t="s">
        <v>120</v>
      </c>
      <c r="D6" s="22" t="s">
        <v>121</v>
      </c>
      <c r="E6" s="22" t="s">
        <v>122</v>
      </c>
      <c r="F6" s="22" t="s">
        <v>123</v>
      </c>
      <c r="G6" s="22" t="s">
        <v>124</v>
      </c>
      <c r="H6" s="22" t="s">
        <v>125</v>
      </c>
      <c r="I6" s="22" t="s">
        <v>126</v>
      </c>
      <c r="J6" s="22" t="s">
        <v>127</v>
      </c>
      <c r="K6" s="22" t="s">
        <v>128</v>
      </c>
      <c r="L6" s="22" t="s">
        <v>129</v>
      </c>
      <c r="M6" s="22" t="s">
        <v>130</v>
      </c>
      <c r="N6" s="22" t="s">
        <v>131</v>
      </c>
    </row>
    <row r="7">
      <c r="B7" s="20" t="s">
        <v>132</v>
      </c>
      <c r="C7" s="19" t="n">
        <v>0.377463189769343</v>
      </c>
      <c r="D7" s="19" t="n">
        <v>0.297674747302263</v>
      </c>
      <c r="E7" s="19" t="n">
        <v>0.236316502885028</v>
      </c>
      <c r="F7" s="19" t="n">
        <v>0.230884948079948</v>
      </c>
      <c r="G7" s="19" t="n">
        <v>0.249058923439277</v>
      </c>
      <c r="H7" s="19" t="n">
        <v>0.259239012505684</v>
      </c>
      <c r="I7" s="19" t="n">
        <v>0.403185382143364</v>
      </c>
      <c r="J7" s="19" t="n">
        <v>0.452047565634893</v>
      </c>
      <c r="K7" s="19" t="n">
        <v>0.330835260004416</v>
      </c>
      <c r="L7" s="19" t="n">
        <v>0.212017261210112</v>
      </c>
      <c r="M7" s="19" t="n">
        <v>0.0992857024821064</v>
      </c>
      <c r="N7" s="19" t="n">
        <v>0.0962255296368274</v>
      </c>
    </row>
    <row r="8">
      <c r="B8" s="20" t="s">
        <v>133</v>
      </c>
      <c r="C8" s="19" t="n">
        <v>0.482970037793229</v>
      </c>
      <c r="D8" s="19" t="n">
        <v>0.462591721844899</v>
      </c>
      <c r="E8" s="19" t="n">
        <v>0.437949101583525</v>
      </c>
      <c r="F8" s="19" t="n">
        <v>0.493848930469115</v>
      </c>
      <c r="G8" s="19" t="n">
        <v>0.491133830417914</v>
      </c>
      <c r="H8" s="19" t="n">
        <v>0.51111065385369</v>
      </c>
      <c r="I8" s="19" t="n">
        <v>0.482377616577188</v>
      </c>
      <c r="J8" s="19" t="n">
        <v>0.439597961868665</v>
      </c>
      <c r="K8" s="19" t="n">
        <v>0.510934586186184</v>
      </c>
      <c r="L8" s="19" t="n">
        <v>0.387568501412431</v>
      </c>
      <c r="M8" s="19" t="n">
        <v>0.129293555416897</v>
      </c>
      <c r="N8" s="19" t="n">
        <v>0.131182100987687</v>
      </c>
    </row>
    <row r="9">
      <c r="B9" s="20" t="s">
        <v>134</v>
      </c>
      <c r="C9" s="19" t="n">
        <v>0.107252661724959</v>
      </c>
      <c r="D9" s="19" t="n">
        <v>0.174924887755476</v>
      </c>
      <c r="E9" s="19" t="n">
        <v>0.229805948414092</v>
      </c>
      <c r="F9" s="19" t="n">
        <v>0.214687582216814</v>
      </c>
      <c r="G9" s="19" t="n">
        <v>0.204588503277626</v>
      </c>
      <c r="H9" s="19" t="n">
        <v>0.17680111328022</v>
      </c>
      <c r="I9" s="19" t="n">
        <v>0.0819943041190577</v>
      </c>
      <c r="J9" s="19" t="n">
        <v>0.0799035716232205</v>
      </c>
      <c r="K9" s="19" t="n">
        <v>0.128409576195792</v>
      </c>
      <c r="L9" s="19" t="n">
        <v>0.278707850095039</v>
      </c>
      <c r="M9" s="19" t="n">
        <v>0.232825357114321</v>
      </c>
      <c r="N9" s="19" t="n">
        <v>0.212476894759651</v>
      </c>
    </row>
    <row r="10">
      <c r="B10" s="20" t="s">
        <v>135</v>
      </c>
      <c r="C10" s="19" t="n">
        <v>0.00977730456927483</v>
      </c>
      <c r="D10" s="19" t="n">
        <v>0.026998361398528</v>
      </c>
      <c r="E10" s="19" t="n">
        <v>0.047386980739679</v>
      </c>
      <c r="F10" s="19" t="n">
        <v>0.0323501746385484</v>
      </c>
      <c r="G10" s="19" t="n">
        <v>0.0260112603262248</v>
      </c>
      <c r="H10" s="19" t="n">
        <v>0.0196297596962269</v>
      </c>
      <c r="I10" s="19" t="n">
        <v>0.0102291526484118</v>
      </c>
      <c r="J10" s="19" t="n">
        <v>0.00851823829100993</v>
      </c>
      <c r="K10" s="19" t="n">
        <v>0.0104035323871233</v>
      </c>
      <c r="L10" s="19" t="n">
        <v>0.0392381704851904</v>
      </c>
      <c r="M10" s="19" t="n">
        <v>0.303640752514746</v>
      </c>
      <c r="N10" s="19" t="n">
        <v>0.304305003208374</v>
      </c>
    </row>
    <row r="11">
      <c r="B11" s="20" t="s">
        <v>136</v>
      </c>
      <c r="C11" s="19" t="n">
        <v>0.0098729178142898</v>
      </c>
      <c r="D11" s="19" t="n">
        <v>0.00785295204367253</v>
      </c>
      <c r="E11" s="19" t="n">
        <v>0.0124548501228065</v>
      </c>
      <c r="F11" s="19" t="n">
        <v>0.00917781686924411</v>
      </c>
      <c r="G11" s="19" t="n">
        <v>0.00903041265971252</v>
      </c>
      <c r="H11" s="19" t="n">
        <v>0.00754556997999649</v>
      </c>
      <c r="I11" s="19" t="n">
        <v>0.00714976912502506</v>
      </c>
      <c r="J11" s="19" t="n">
        <v>0.007363001173861</v>
      </c>
      <c r="K11" s="19" t="n">
        <v>0.00784735775328292</v>
      </c>
      <c r="L11" s="19" t="n">
        <v>0.0144456296256365</v>
      </c>
      <c r="M11" s="19" t="n">
        <v>0.173193437477146</v>
      </c>
      <c r="N11" s="19" t="n">
        <v>0.190997330377928</v>
      </c>
    </row>
    <row r="12">
      <c r="B12" s="20" t="s">
        <v>56</v>
      </c>
      <c r="C12" s="19" t="n">
        <v>0.0126638883289043</v>
      </c>
      <c r="D12" s="19" t="n">
        <v>0.0299573296551611</v>
      </c>
      <c r="E12" s="19" t="n">
        <v>0.0360866162548707</v>
      </c>
      <c r="F12" s="19" t="n">
        <v>0.0190505477263304</v>
      </c>
      <c r="G12" s="19" t="n">
        <v>0.0201770698792457</v>
      </c>
      <c r="H12" s="19" t="n">
        <v>0.0256738906841824</v>
      </c>
      <c r="I12" s="19" t="n">
        <v>0.0150637753869537</v>
      </c>
      <c r="J12" s="19" t="n">
        <v>0.0125696614083504</v>
      </c>
      <c r="K12" s="19" t="n">
        <v>0.011569687473201</v>
      </c>
      <c r="L12" s="19" t="n">
        <v>0.0680225871715908</v>
      </c>
      <c r="M12" s="19" t="n">
        <v>0.0617611949947832</v>
      </c>
      <c r="N12" s="19" t="n">
        <v>0.0648131410295336</v>
      </c>
    </row>
    <row r="13">
      <c r="B13" s="18" t="s">
        <v>119</v>
      </c>
      <c r="C13" s="18"/>
      <c r="D13" s="18"/>
      <c r="E13" s="18"/>
      <c r="F13" s="18"/>
      <c r="G13" s="18"/>
      <c r="H13" s="18"/>
      <c r="I13" s="18"/>
      <c r="J13" s="18"/>
      <c r="K13" s="18"/>
      <c r="L13" s="18"/>
      <c r="M13" s="18"/>
      <c r="N13" s="18"/>
    </row>
    <row r="14">
      <c r="B14" t="s">
        <v>61</v>
      </c>
    </row>
    <row r="15">
      <c r="B15" t="s">
        <v>62</v>
      </c>
    </row>
    <row r="19">
      <c r="B19" s="9" t="str">
        <f>=HYPERLINK("#'Contents'!A1", "Return to Contents")</f>
      </c>
    </row>
  </sheetData>
  <mergeCells count="1">
    <mergeCell ref="D2:O2"/>
  </mergeCells>
  <pageMargins left="0.7" right="0.7" top="0.75" bottom="0.75" header="0.3" footer="0.3"/>
  <pageSetup paperSize="9" orientation="portrait" horizontalDpi="300" verticalDpi="300" r:id="rId2"/>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138</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964</v>
      </c>
      <c r="D7" s="11" t="n">
        <v>449</v>
      </c>
      <c r="E7" s="11" t="n">
        <v>514</v>
      </c>
      <c r="F7" s="11"/>
      <c r="G7" s="11" t="n">
        <v>75</v>
      </c>
      <c r="H7" s="11" t="n">
        <v>123</v>
      </c>
      <c r="I7" s="11" t="n">
        <v>222</v>
      </c>
      <c r="J7" s="11" t="n">
        <v>168</v>
      </c>
      <c r="K7" s="11" t="n">
        <v>171</v>
      </c>
      <c r="L7" s="11" t="n">
        <v>205</v>
      </c>
      <c r="M7" s="11"/>
      <c r="N7" s="11" t="n">
        <v>61</v>
      </c>
      <c r="O7" s="11" t="n">
        <v>215</v>
      </c>
      <c r="P7" s="11" t="n">
        <v>184</v>
      </c>
      <c r="Q7" s="11" t="n">
        <v>284</v>
      </c>
      <c r="R7" s="11" t="n">
        <v>220</v>
      </c>
      <c r="S7" s="11"/>
      <c r="T7" s="11" t="n">
        <v>85</v>
      </c>
      <c r="U7" s="11" t="n">
        <v>285</v>
      </c>
      <c r="V7" s="11" t="n">
        <v>163</v>
      </c>
      <c r="W7" s="11" t="n">
        <v>264</v>
      </c>
      <c r="X7" s="11"/>
      <c r="Y7" s="11" t="n">
        <v>447</v>
      </c>
      <c r="Z7" s="11" t="n">
        <v>85</v>
      </c>
      <c r="AA7" s="11" t="n">
        <v>249</v>
      </c>
      <c r="AB7" s="11" t="n">
        <v>101</v>
      </c>
      <c r="AC7" s="11" t="n">
        <v>49</v>
      </c>
      <c r="AD7" s="11" t="n">
        <v>26</v>
      </c>
      <c r="AE7" s="11"/>
      <c r="AF7" s="11" t="n">
        <v>613</v>
      </c>
      <c r="AG7" s="11"/>
      <c r="AH7" s="11" t="n">
        <v>964</v>
      </c>
      <c r="AI7" s="11"/>
      <c r="AJ7" s="11" t="n">
        <v>411</v>
      </c>
      <c r="AK7" s="11" t="n">
        <v>384</v>
      </c>
      <c r="AL7" s="11" t="n">
        <v>169</v>
      </c>
    </row>
    <row r="8" ht="30" customHeight="1">
      <c r="B8" s="12" t="s">
        <v>20</v>
      </c>
      <c r="C8" s="12" t="n">
        <v>958</v>
      </c>
      <c r="D8" s="12" t="n">
        <v>484</v>
      </c>
      <c r="E8" s="12" t="n">
        <v>473</v>
      </c>
      <c r="F8" s="12"/>
      <c r="G8" s="12" t="n">
        <v>93</v>
      </c>
      <c r="H8" s="12" t="n">
        <v>158</v>
      </c>
      <c r="I8" s="12" t="n">
        <v>161</v>
      </c>
      <c r="J8" s="12" t="n">
        <v>164</v>
      </c>
      <c r="K8" s="12" t="n">
        <v>160</v>
      </c>
      <c r="L8" s="12" t="n">
        <v>221</v>
      </c>
      <c r="M8" s="12"/>
      <c r="N8" s="12" t="n">
        <v>83</v>
      </c>
      <c r="O8" s="12" t="n">
        <v>285</v>
      </c>
      <c r="P8" s="12" t="n">
        <v>251</v>
      </c>
      <c r="Q8" s="12" t="n">
        <v>172</v>
      </c>
      <c r="R8" s="12" t="n">
        <v>167</v>
      </c>
      <c r="S8" s="12"/>
      <c r="T8" s="12" t="n">
        <v>105</v>
      </c>
      <c r="U8" s="12" t="n">
        <v>283</v>
      </c>
      <c r="V8" s="12" t="n">
        <v>142</v>
      </c>
      <c r="W8" s="12" t="n">
        <v>262</v>
      </c>
      <c r="X8" s="12"/>
      <c r="Y8" s="12" t="n">
        <v>440</v>
      </c>
      <c r="Z8" s="12" t="n">
        <v>68</v>
      </c>
      <c r="AA8" s="12" t="n">
        <v>259</v>
      </c>
      <c r="AB8" s="12" t="n">
        <v>106</v>
      </c>
      <c r="AC8" s="12" t="n">
        <v>51</v>
      </c>
      <c r="AD8" s="12" t="n">
        <v>30</v>
      </c>
      <c r="AE8" s="12"/>
      <c r="AF8" s="12" t="n">
        <v>600</v>
      </c>
      <c r="AG8" s="12"/>
      <c r="AH8" s="12" t="n">
        <v>958</v>
      </c>
      <c r="AI8" s="12"/>
      <c r="AJ8" s="12" t="n">
        <v>302</v>
      </c>
      <c r="AK8" s="12" t="n">
        <v>558</v>
      </c>
      <c r="AL8" s="12" t="n">
        <v>98</v>
      </c>
    </row>
    <row r="9">
      <c r="B9" s="20" t="s">
        <v>132</v>
      </c>
      <c r="C9" s="19" t="n">
        <v>0.377463189769343</v>
      </c>
      <c r="D9" s="19" t="n">
        <v>0.388357887931085</v>
      </c>
      <c r="E9" s="19" t="n">
        <v>0.367091738369883</v>
      </c>
      <c r="F9" s="19"/>
      <c r="G9" s="19" t="n">
        <v>0.444237463580135</v>
      </c>
      <c r="H9" s="19" t="n">
        <v>0.458634360333899</v>
      </c>
      <c r="I9" s="19" t="n">
        <v>0.400059628298404</v>
      </c>
      <c r="J9" s="19" t="n">
        <v>0.389994106332222</v>
      </c>
      <c r="K9" s="19" t="n">
        <v>0.398467747345684</v>
      </c>
      <c r="L9" s="19" t="n">
        <v>0.250292860288115</v>
      </c>
      <c r="M9" s="19"/>
      <c r="N9" s="19" t="n">
        <v>0.380759360264507</v>
      </c>
      <c r="O9" s="19" t="n">
        <v>0.395232527024982</v>
      </c>
      <c r="P9" s="19" t="n">
        <v>0.349718738893799</v>
      </c>
      <c r="Q9" s="19" t="n">
        <v>0.338029529682636</v>
      </c>
      <c r="R9" s="19" t="n">
        <v>0.427561263429062</v>
      </c>
      <c r="S9" s="19"/>
      <c r="T9" s="19" t="n">
        <v>0.307598212399551</v>
      </c>
      <c r="U9" s="19" t="n">
        <v>0.329477751808668</v>
      </c>
      <c r="V9" s="19" t="n">
        <v>0.403488927751069</v>
      </c>
      <c r="W9" s="19" t="n">
        <v>0.438566159331332</v>
      </c>
      <c r="X9" s="19"/>
      <c r="Y9" s="19" t="n">
        <v>0.436179920078168</v>
      </c>
      <c r="Z9" s="19" t="n">
        <v>0.33070384084069</v>
      </c>
      <c r="AA9" s="19" t="n">
        <v>0.260290362670467</v>
      </c>
      <c r="AB9" s="19" t="n">
        <v>0.495196720642454</v>
      </c>
      <c r="AC9" s="19" t="n">
        <v>0.332438677219732</v>
      </c>
      <c r="AD9" s="19" t="n">
        <v>0.250802374863851</v>
      </c>
      <c r="AE9" s="19"/>
      <c r="AF9" s="19" t="n">
        <v>0.358577375383388</v>
      </c>
      <c r="AG9" s="19"/>
      <c r="AH9" s="19" t="n">
        <v>0.377463189769343</v>
      </c>
      <c r="AI9" s="19"/>
      <c r="AJ9" s="19" t="n">
        <v>0.376975519664136</v>
      </c>
      <c r="AK9" s="19" t="n">
        <v>0.373852540371635</v>
      </c>
      <c r="AL9" s="19" t="n">
        <v>0.399541711468532</v>
      </c>
    </row>
    <row r="10">
      <c r="B10" s="20" t="s">
        <v>133</v>
      </c>
      <c r="C10" s="19" t="n">
        <v>0.482970037793229</v>
      </c>
      <c r="D10" s="19" t="n">
        <v>0.438918268656393</v>
      </c>
      <c r="E10" s="19" t="n">
        <v>0.529097528041264</v>
      </c>
      <c r="F10" s="19"/>
      <c r="G10" s="19" t="n">
        <v>0.40056396856589</v>
      </c>
      <c r="H10" s="19" t="n">
        <v>0.379435998530881</v>
      </c>
      <c r="I10" s="19" t="n">
        <v>0.456344310979746</v>
      </c>
      <c r="J10" s="19" t="n">
        <v>0.54102965297684</v>
      </c>
      <c r="K10" s="19" t="n">
        <v>0.504054433965811</v>
      </c>
      <c r="L10" s="19" t="n">
        <v>0.552629825317223</v>
      </c>
      <c r="M10" s="19"/>
      <c r="N10" s="19" t="n">
        <v>0.499063807682455</v>
      </c>
      <c r="O10" s="19" t="n">
        <v>0.460076278820736</v>
      </c>
      <c r="P10" s="19" t="n">
        <v>0.468519351326377</v>
      </c>
      <c r="Q10" s="19" t="n">
        <v>0.55374114840882</v>
      </c>
      <c r="R10" s="19" t="n">
        <v>0.462969853509689</v>
      </c>
      <c r="S10" s="19"/>
      <c r="T10" s="19" t="n">
        <v>0.526458960097588</v>
      </c>
      <c r="U10" s="19" t="n">
        <v>0.530224846217853</v>
      </c>
      <c r="V10" s="19" t="n">
        <v>0.482589784385356</v>
      </c>
      <c r="W10" s="19" t="n">
        <v>0.412683409158027</v>
      </c>
      <c r="X10" s="19"/>
      <c r="Y10" s="19" t="n">
        <v>0.432505201585556</v>
      </c>
      <c r="Z10" s="19" t="n">
        <v>0.614088830651943</v>
      </c>
      <c r="AA10" s="19" t="n">
        <v>0.567289164275716</v>
      </c>
      <c r="AB10" s="19" t="n">
        <v>0.372588260574261</v>
      </c>
      <c r="AC10" s="19" t="n">
        <v>0.476387074115728</v>
      </c>
      <c r="AD10" s="19" t="n">
        <v>0.620232897857277</v>
      </c>
      <c r="AE10" s="19"/>
      <c r="AF10" s="19" t="n">
        <v>0.510132383782714</v>
      </c>
      <c r="AG10" s="19"/>
      <c r="AH10" s="19" t="n">
        <v>0.482970037793229</v>
      </c>
      <c r="AI10" s="19"/>
      <c r="AJ10" s="19" t="n">
        <v>0.511535733040691</v>
      </c>
      <c r="AK10" s="19" t="n">
        <v>0.464129842246594</v>
      </c>
      <c r="AL10" s="19" t="n">
        <v>0.502290764420932</v>
      </c>
    </row>
    <row r="11">
      <c r="B11" s="20" t="s">
        <v>134</v>
      </c>
      <c r="C11" s="19" t="n">
        <v>0.107252661724959</v>
      </c>
      <c r="D11" s="19" t="n">
        <v>0.132377173219362</v>
      </c>
      <c r="E11" s="19" t="n">
        <v>0.0817426559413867</v>
      </c>
      <c r="F11" s="19"/>
      <c r="G11" s="19" t="n">
        <v>0.0659912068687224</v>
      </c>
      <c r="H11" s="19" t="n">
        <v>0.157412025420628</v>
      </c>
      <c r="I11" s="19" t="n">
        <v>0.102490647081361</v>
      </c>
      <c r="J11" s="19" t="n">
        <v>0.039008796998207</v>
      </c>
      <c r="K11" s="19" t="n">
        <v>0.0915000006922423</v>
      </c>
      <c r="L11" s="19" t="n">
        <v>0.154541207189436</v>
      </c>
      <c r="M11" s="19"/>
      <c r="N11" s="19" t="n">
        <v>0.0632214070691247</v>
      </c>
      <c r="O11" s="19" t="n">
        <v>0.105669343959933</v>
      </c>
      <c r="P11" s="19" t="n">
        <v>0.159731279552815</v>
      </c>
      <c r="Q11" s="19" t="n">
        <v>0.0699748512665073</v>
      </c>
      <c r="R11" s="19" t="n">
        <v>0.091521235758973</v>
      </c>
      <c r="S11" s="19"/>
      <c r="T11" s="19" t="n">
        <v>0.12730972191919</v>
      </c>
      <c r="U11" s="19" t="n">
        <v>0.094149003082051</v>
      </c>
      <c r="V11" s="19" t="n">
        <v>0.0981248686417122</v>
      </c>
      <c r="W11" s="19" t="n">
        <v>0.129590670356758</v>
      </c>
      <c r="X11" s="19"/>
      <c r="Y11" s="19" t="n">
        <v>0.107698351767293</v>
      </c>
      <c r="Z11" s="19" t="n">
        <v>0.0277982830675487</v>
      </c>
      <c r="AA11" s="19" t="n">
        <v>0.136122897846896</v>
      </c>
      <c r="AB11" s="19" t="n">
        <v>0.12314351003246</v>
      </c>
      <c r="AC11" s="19" t="n">
        <v>0.0834309672818024</v>
      </c>
      <c r="AD11" s="19" t="n">
        <v>0.0322323564389359</v>
      </c>
      <c r="AE11" s="19"/>
      <c r="AF11" s="19" t="n">
        <v>0.107172676301354</v>
      </c>
      <c r="AG11" s="19"/>
      <c r="AH11" s="19" t="n">
        <v>0.107252661724959</v>
      </c>
      <c r="AI11" s="19"/>
      <c r="AJ11" s="19" t="n">
        <v>0.0880582880273482</v>
      </c>
      <c r="AK11" s="19" t="n">
        <v>0.12340638935904</v>
      </c>
      <c r="AL11" s="19" t="n">
        <v>0.0743579440930543</v>
      </c>
    </row>
    <row r="12">
      <c r="B12" s="20" t="s">
        <v>135</v>
      </c>
      <c r="C12" s="19" t="n">
        <v>0.00977730456927483</v>
      </c>
      <c r="D12" s="19" t="n">
        <v>0.0161219917427456</v>
      </c>
      <c r="E12" s="19" t="n">
        <v>0.00121305822124594</v>
      </c>
      <c r="F12" s="19"/>
      <c r="G12" s="19" t="n">
        <v>0.0457773642994947</v>
      </c>
      <c r="H12" s="19" t="n">
        <v>0</v>
      </c>
      <c r="I12" s="19" t="n">
        <v>0.0148410631498412</v>
      </c>
      <c r="J12" s="19" t="n">
        <v>0.00531069083081739</v>
      </c>
      <c r="K12" s="19" t="n">
        <v>0</v>
      </c>
      <c r="L12" s="19" t="n">
        <v>0.00825121190201812</v>
      </c>
      <c r="M12" s="19"/>
      <c r="N12" s="19" t="n">
        <v>0</v>
      </c>
      <c r="O12" s="19" t="n">
        <v>0.0165123423213546</v>
      </c>
      <c r="P12" s="19" t="n">
        <v>0.00891415061644036</v>
      </c>
      <c r="Q12" s="19" t="n">
        <v>0.0033415082232072</v>
      </c>
      <c r="R12" s="19" t="n">
        <v>0.0110929187969657</v>
      </c>
      <c r="S12" s="19"/>
      <c r="T12" s="19" t="n">
        <v>0.0273546966530582</v>
      </c>
      <c r="U12" s="19" t="n">
        <v>0.0128631017381942</v>
      </c>
      <c r="V12" s="19" t="n">
        <v>0.00992460147433319</v>
      </c>
      <c r="W12" s="19" t="n">
        <v>0.00332568415047496</v>
      </c>
      <c r="X12" s="19"/>
      <c r="Y12" s="19" t="n">
        <v>0.00982140497428892</v>
      </c>
      <c r="Z12" s="19" t="n">
        <v>0.0145460202924191</v>
      </c>
      <c r="AA12" s="19" t="n">
        <v>0.00704105298392105</v>
      </c>
      <c r="AB12" s="19" t="n">
        <v>0</v>
      </c>
      <c r="AC12" s="19" t="n">
        <v>0.0276954244302935</v>
      </c>
      <c r="AD12" s="19" t="n">
        <v>0.02788887467388</v>
      </c>
      <c r="AE12" s="19"/>
      <c r="AF12" s="19" t="n">
        <v>0.00378982359256173</v>
      </c>
      <c r="AG12" s="19"/>
      <c r="AH12" s="19" t="n">
        <v>0.00977730456927483</v>
      </c>
      <c r="AI12" s="19"/>
      <c r="AJ12" s="19" t="n">
        <v>0.00465440551343542</v>
      </c>
      <c r="AK12" s="19" t="n">
        <v>0.0110093643294515</v>
      </c>
      <c r="AL12" s="19" t="n">
        <v>0.0185454275632978</v>
      </c>
    </row>
    <row r="13">
      <c r="B13" s="20" t="s">
        <v>136</v>
      </c>
      <c r="C13" s="19" t="n">
        <v>0.0098729178142898</v>
      </c>
      <c r="D13" s="19" t="n">
        <v>0.011771189484105</v>
      </c>
      <c r="E13" s="19" t="n">
        <v>0.00794921163041062</v>
      </c>
      <c r="F13" s="19"/>
      <c r="G13" s="19" t="n">
        <v>0</v>
      </c>
      <c r="H13" s="19" t="n">
        <v>0.0045176157145919</v>
      </c>
      <c r="I13" s="19" t="n">
        <v>0.0159712670404664</v>
      </c>
      <c r="J13" s="19" t="n">
        <v>0.00531069083081739</v>
      </c>
      <c r="K13" s="19" t="n">
        <v>0</v>
      </c>
      <c r="L13" s="19" t="n">
        <v>0.0239854373044918</v>
      </c>
      <c r="M13" s="19"/>
      <c r="N13" s="19" t="n">
        <v>0.0221248463956869</v>
      </c>
      <c r="O13" s="19" t="n">
        <v>0.00640856831419818</v>
      </c>
      <c r="P13" s="19" t="n">
        <v>0.00928995760547315</v>
      </c>
      <c r="Q13" s="19" t="n">
        <v>0.0134563834489565</v>
      </c>
      <c r="R13" s="19" t="n">
        <v>0.00685472850531032</v>
      </c>
      <c r="S13" s="19"/>
      <c r="T13" s="19" t="n">
        <v>0</v>
      </c>
      <c r="U13" s="19" t="n">
        <v>0.0177577000909023</v>
      </c>
      <c r="V13" s="19" t="n">
        <v>0</v>
      </c>
      <c r="W13" s="19" t="n">
        <v>0.0158340770034085</v>
      </c>
      <c r="X13" s="19"/>
      <c r="Y13" s="19" t="n">
        <v>0.00682773874028747</v>
      </c>
      <c r="Z13" s="19" t="n">
        <v>0.012863025147399</v>
      </c>
      <c r="AA13" s="19" t="n">
        <v>0.0204676278962291</v>
      </c>
      <c r="AB13" s="19" t="n">
        <v>0</v>
      </c>
      <c r="AC13" s="19" t="n">
        <v>0</v>
      </c>
      <c r="AD13" s="19" t="n">
        <v>0.00941341036744992</v>
      </c>
      <c r="AE13" s="19"/>
      <c r="AF13" s="19" t="n">
        <v>0.00434585864223339</v>
      </c>
      <c r="AG13" s="19"/>
      <c r="AH13" s="19" t="n">
        <v>0.0098729178142898</v>
      </c>
      <c r="AI13" s="19"/>
      <c r="AJ13" s="19" t="n">
        <v>0.00476134056227638</v>
      </c>
      <c r="AK13" s="19" t="n">
        <v>0.0143700401259503</v>
      </c>
      <c r="AL13" s="19" t="n">
        <v>0</v>
      </c>
    </row>
    <row r="14">
      <c r="B14" s="20" t="s">
        <v>56</v>
      </c>
      <c r="C14" s="21" t="n">
        <v>0.0126638883289043</v>
      </c>
      <c r="D14" s="21" t="n">
        <v>0.0124534889663092</v>
      </c>
      <c r="E14" s="21" t="n">
        <v>0.0129058077958098</v>
      </c>
      <c r="F14" s="21"/>
      <c r="G14" s="21" t="n">
        <v>0.0434299966857581</v>
      </c>
      <c r="H14" s="21" t="n">
        <v>0</v>
      </c>
      <c r="I14" s="21" t="n">
        <v>0.0102930834501827</v>
      </c>
      <c r="J14" s="21" t="n">
        <v>0.0193460620310956</v>
      </c>
      <c r="K14" s="21" t="n">
        <v>0.00597781799626279</v>
      </c>
      <c r="L14" s="21" t="n">
        <v>0.0102994579987159</v>
      </c>
      <c r="M14" s="21"/>
      <c r="N14" s="21" t="n">
        <v>0.0348305785882262</v>
      </c>
      <c r="O14" s="21" t="n">
        <v>0.0161009395587959</v>
      </c>
      <c r="P14" s="21" t="n">
        <v>0.00382652200509613</v>
      </c>
      <c r="Q14" s="21" t="n">
        <v>0.0214565789698729</v>
      </c>
      <c r="R14" s="21" t="n">
        <v>0</v>
      </c>
      <c r="S14" s="21"/>
      <c r="T14" s="21" t="n">
        <v>0.0112784089306116</v>
      </c>
      <c r="U14" s="21" t="n">
        <v>0.0155275970623308</v>
      </c>
      <c r="V14" s="21" t="n">
        <v>0.00587181774752913</v>
      </c>
      <c r="W14" s="21" t="n">
        <v>0</v>
      </c>
      <c r="X14" s="21"/>
      <c r="Y14" s="21" t="n">
        <v>0.00696738285440693</v>
      </c>
      <c r="Z14" s="21" t="n">
        <v>0</v>
      </c>
      <c r="AA14" s="21" t="n">
        <v>0.00878889432677046</v>
      </c>
      <c r="AB14" s="21" t="n">
        <v>0.00907150875082565</v>
      </c>
      <c r="AC14" s="21" t="n">
        <v>0.0800478569524447</v>
      </c>
      <c r="AD14" s="21" t="n">
        <v>0.0594300857986061</v>
      </c>
      <c r="AE14" s="21"/>
      <c r="AF14" s="21" t="n">
        <v>0.0159818822977493</v>
      </c>
      <c r="AG14" s="21"/>
      <c r="AH14" s="21" t="n">
        <v>0.0126638883289043</v>
      </c>
      <c r="AI14" s="21"/>
      <c r="AJ14" s="21" t="n">
        <v>0.0140147131921127</v>
      </c>
      <c r="AK14" s="21" t="n">
        <v>0.0132318235673291</v>
      </c>
      <c r="AL14" s="21" t="n">
        <v>0.00526415245418318</v>
      </c>
    </row>
    <row r="15">
      <c r="B15" s="18" t="s">
        <v>119</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139</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964</v>
      </c>
      <c r="D7" s="11" t="n">
        <v>449</v>
      </c>
      <c r="E7" s="11" t="n">
        <v>514</v>
      </c>
      <c r="F7" s="11"/>
      <c r="G7" s="11" t="n">
        <v>75</v>
      </c>
      <c r="H7" s="11" t="n">
        <v>123</v>
      </c>
      <c r="I7" s="11" t="n">
        <v>222</v>
      </c>
      <c r="J7" s="11" t="n">
        <v>168</v>
      </c>
      <c r="K7" s="11" t="n">
        <v>171</v>
      </c>
      <c r="L7" s="11" t="n">
        <v>205</v>
      </c>
      <c r="M7" s="11"/>
      <c r="N7" s="11" t="n">
        <v>61</v>
      </c>
      <c r="O7" s="11" t="n">
        <v>215</v>
      </c>
      <c r="P7" s="11" t="n">
        <v>184</v>
      </c>
      <c r="Q7" s="11" t="n">
        <v>284</v>
      </c>
      <c r="R7" s="11" t="n">
        <v>220</v>
      </c>
      <c r="S7" s="11"/>
      <c r="T7" s="11" t="n">
        <v>85</v>
      </c>
      <c r="U7" s="11" t="n">
        <v>285</v>
      </c>
      <c r="V7" s="11" t="n">
        <v>163</v>
      </c>
      <c r="W7" s="11" t="n">
        <v>264</v>
      </c>
      <c r="X7" s="11"/>
      <c r="Y7" s="11" t="n">
        <v>447</v>
      </c>
      <c r="Z7" s="11" t="n">
        <v>85</v>
      </c>
      <c r="AA7" s="11" t="n">
        <v>249</v>
      </c>
      <c r="AB7" s="11" t="n">
        <v>101</v>
      </c>
      <c r="AC7" s="11" t="n">
        <v>49</v>
      </c>
      <c r="AD7" s="11" t="n">
        <v>26</v>
      </c>
      <c r="AE7" s="11"/>
      <c r="AF7" s="11" t="n">
        <v>613</v>
      </c>
      <c r="AG7" s="11"/>
      <c r="AH7" s="11" t="n">
        <v>964</v>
      </c>
      <c r="AI7" s="11"/>
      <c r="AJ7" s="11" t="n">
        <v>411</v>
      </c>
      <c r="AK7" s="11" t="n">
        <v>384</v>
      </c>
      <c r="AL7" s="11" t="n">
        <v>169</v>
      </c>
    </row>
    <row r="8" ht="30" customHeight="1">
      <c r="B8" s="12" t="s">
        <v>20</v>
      </c>
      <c r="C8" s="12" t="n">
        <v>958</v>
      </c>
      <c r="D8" s="12" t="n">
        <v>484</v>
      </c>
      <c r="E8" s="12" t="n">
        <v>473</v>
      </c>
      <c r="F8" s="12"/>
      <c r="G8" s="12" t="n">
        <v>93</v>
      </c>
      <c r="H8" s="12" t="n">
        <v>158</v>
      </c>
      <c r="I8" s="12" t="n">
        <v>161</v>
      </c>
      <c r="J8" s="12" t="n">
        <v>164</v>
      </c>
      <c r="K8" s="12" t="n">
        <v>160</v>
      </c>
      <c r="L8" s="12" t="n">
        <v>221</v>
      </c>
      <c r="M8" s="12"/>
      <c r="N8" s="12" t="n">
        <v>83</v>
      </c>
      <c r="O8" s="12" t="n">
        <v>285</v>
      </c>
      <c r="P8" s="12" t="n">
        <v>251</v>
      </c>
      <c r="Q8" s="12" t="n">
        <v>172</v>
      </c>
      <c r="R8" s="12" t="n">
        <v>167</v>
      </c>
      <c r="S8" s="12"/>
      <c r="T8" s="12" t="n">
        <v>105</v>
      </c>
      <c r="U8" s="12" t="n">
        <v>283</v>
      </c>
      <c r="V8" s="12" t="n">
        <v>142</v>
      </c>
      <c r="W8" s="12" t="n">
        <v>262</v>
      </c>
      <c r="X8" s="12"/>
      <c r="Y8" s="12" t="n">
        <v>440</v>
      </c>
      <c r="Z8" s="12" t="n">
        <v>68</v>
      </c>
      <c r="AA8" s="12" t="n">
        <v>259</v>
      </c>
      <c r="AB8" s="12" t="n">
        <v>106</v>
      </c>
      <c r="AC8" s="12" t="n">
        <v>51</v>
      </c>
      <c r="AD8" s="12" t="n">
        <v>30</v>
      </c>
      <c r="AE8" s="12"/>
      <c r="AF8" s="12" t="n">
        <v>600</v>
      </c>
      <c r="AG8" s="12"/>
      <c r="AH8" s="12" t="n">
        <v>958</v>
      </c>
      <c r="AI8" s="12"/>
      <c r="AJ8" s="12" t="n">
        <v>302</v>
      </c>
      <c r="AK8" s="12" t="n">
        <v>558</v>
      </c>
      <c r="AL8" s="12" t="n">
        <v>98</v>
      </c>
    </row>
    <row r="9">
      <c r="B9" s="20" t="s">
        <v>132</v>
      </c>
      <c r="C9" s="19" t="n">
        <v>0.297674747302263</v>
      </c>
      <c r="D9" s="19" t="n">
        <v>0.283923384341611</v>
      </c>
      <c r="E9" s="19" t="n">
        <v>0.312380542820236</v>
      </c>
      <c r="F9" s="19"/>
      <c r="G9" s="19" t="n">
        <v>0.351166651553611</v>
      </c>
      <c r="H9" s="19" t="n">
        <v>0.370188092044789</v>
      </c>
      <c r="I9" s="19" t="n">
        <v>0.318078706557767</v>
      </c>
      <c r="J9" s="19" t="n">
        <v>0.330955806080629</v>
      </c>
      <c r="K9" s="19" t="n">
        <v>0.230481567436986</v>
      </c>
      <c r="L9" s="19" t="n">
        <v>0.232527384041537</v>
      </c>
      <c r="M9" s="19"/>
      <c r="N9" s="19" t="n">
        <v>0.323031570598243</v>
      </c>
      <c r="O9" s="19" t="n">
        <v>0.330738501134272</v>
      </c>
      <c r="P9" s="19" t="n">
        <v>0.234128569677279</v>
      </c>
      <c r="Q9" s="19" t="n">
        <v>0.232225496586108</v>
      </c>
      <c r="R9" s="19" t="n">
        <v>0.391039249115522</v>
      </c>
      <c r="S9" s="19"/>
      <c r="T9" s="19" t="n">
        <v>0.296719241218182</v>
      </c>
      <c r="U9" s="19" t="n">
        <v>0.190645922173181</v>
      </c>
      <c r="V9" s="19" t="n">
        <v>0.385423385885893</v>
      </c>
      <c r="W9" s="19" t="n">
        <v>0.384763420800896</v>
      </c>
      <c r="X9" s="19"/>
      <c r="Y9" s="19" t="n">
        <v>0.348492242146424</v>
      </c>
      <c r="Z9" s="19" t="n">
        <v>0.219822612045482</v>
      </c>
      <c r="AA9" s="19" t="n">
        <v>0.218764690406016</v>
      </c>
      <c r="AB9" s="19" t="n">
        <v>0.388496685543585</v>
      </c>
      <c r="AC9" s="19" t="n">
        <v>0.32846896721131</v>
      </c>
      <c r="AD9" s="19" t="n">
        <v>0.0452273775161654</v>
      </c>
      <c r="AE9" s="19"/>
      <c r="AF9" s="19" t="n">
        <v>0.300167235788447</v>
      </c>
      <c r="AG9" s="19"/>
      <c r="AH9" s="19" t="n">
        <v>0.297674747302263</v>
      </c>
      <c r="AI9" s="19"/>
      <c r="AJ9" s="19" t="n">
        <v>0.315712868516076</v>
      </c>
      <c r="AK9" s="19" t="n">
        <v>0.300224252980383</v>
      </c>
      <c r="AL9" s="19" t="n">
        <v>0.227551657015476</v>
      </c>
    </row>
    <row r="10">
      <c r="B10" s="20" t="s">
        <v>133</v>
      </c>
      <c r="C10" s="19" t="n">
        <v>0.462591721844899</v>
      </c>
      <c r="D10" s="19" t="n">
        <v>0.448936781282846</v>
      </c>
      <c r="E10" s="19" t="n">
        <v>0.477542791106419</v>
      </c>
      <c r="F10" s="19"/>
      <c r="G10" s="19" t="n">
        <v>0.415948712608162</v>
      </c>
      <c r="H10" s="19" t="n">
        <v>0.471722192181647</v>
      </c>
      <c r="I10" s="19" t="n">
        <v>0.441793877412577</v>
      </c>
      <c r="J10" s="19" t="n">
        <v>0.456517039620004</v>
      </c>
      <c r="K10" s="19" t="n">
        <v>0.568789445097743</v>
      </c>
      <c r="L10" s="19" t="n">
        <v>0.418357305055709</v>
      </c>
      <c r="M10" s="19"/>
      <c r="N10" s="19" t="n">
        <v>0.438911370237201</v>
      </c>
      <c r="O10" s="19" t="n">
        <v>0.441081292633144</v>
      </c>
      <c r="P10" s="19" t="n">
        <v>0.499505387017105</v>
      </c>
      <c r="Q10" s="19" t="n">
        <v>0.509199333822762</v>
      </c>
      <c r="R10" s="19" t="n">
        <v>0.407931809679672</v>
      </c>
      <c r="S10" s="19"/>
      <c r="T10" s="19" t="n">
        <v>0.483501552449133</v>
      </c>
      <c r="U10" s="19" t="n">
        <v>0.510220076017183</v>
      </c>
      <c r="V10" s="19" t="n">
        <v>0.419346665872322</v>
      </c>
      <c r="W10" s="19" t="n">
        <v>0.442900113727294</v>
      </c>
      <c r="X10" s="19"/>
      <c r="Y10" s="19" t="n">
        <v>0.454595271185906</v>
      </c>
      <c r="Z10" s="19" t="n">
        <v>0.596858358572659</v>
      </c>
      <c r="AA10" s="19" t="n">
        <v>0.461753983281134</v>
      </c>
      <c r="AB10" s="19" t="n">
        <v>0.476312030257803</v>
      </c>
      <c r="AC10" s="19" t="n">
        <v>0.347013896051148</v>
      </c>
      <c r="AD10" s="19" t="n">
        <v>0.390529448481662</v>
      </c>
      <c r="AE10" s="19"/>
      <c r="AF10" s="19" t="n">
        <v>0.459336147204167</v>
      </c>
      <c r="AG10" s="19"/>
      <c r="AH10" s="19" t="n">
        <v>0.462591721844899</v>
      </c>
      <c r="AI10" s="19"/>
      <c r="AJ10" s="19" t="n">
        <v>0.519046273151807</v>
      </c>
      <c r="AK10" s="19" t="n">
        <v>0.418966132716737</v>
      </c>
      <c r="AL10" s="19" t="n">
        <v>0.537198286790777</v>
      </c>
    </row>
    <row r="11">
      <c r="B11" s="20" t="s">
        <v>134</v>
      </c>
      <c r="C11" s="19" t="n">
        <v>0.174924887755476</v>
      </c>
      <c r="D11" s="19" t="n">
        <v>0.18676654175597</v>
      </c>
      <c r="E11" s="19" t="n">
        <v>0.163161001826356</v>
      </c>
      <c r="F11" s="19"/>
      <c r="G11" s="19" t="n">
        <v>0.136061090905551</v>
      </c>
      <c r="H11" s="19" t="n">
        <v>0.120112832134149</v>
      </c>
      <c r="I11" s="19" t="n">
        <v>0.177577395522208</v>
      </c>
      <c r="J11" s="19" t="n">
        <v>0.14750533607108</v>
      </c>
      <c r="K11" s="19" t="n">
        <v>0.180068836854452</v>
      </c>
      <c r="L11" s="19" t="n">
        <v>0.245164890080069</v>
      </c>
      <c r="M11" s="19"/>
      <c r="N11" s="19" t="n">
        <v>0.194737998027171</v>
      </c>
      <c r="O11" s="19" t="n">
        <v>0.170492108499662</v>
      </c>
      <c r="P11" s="19" t="n">
        <v>0.174525856319152</v>
      </c>
      <c r="Q11" s="19" t="n">
        <v>0.203802351797326</v>
      </c>
      <c r="R11" s="19" t="n">
        <v>0.143596079333385</v>
      </c>
      <c r="S11" s="19"/>
      <c r="T11" s="19" t="n">
        <v>0.129810814270043</v>
      </c>
      <c r="U11" s="19" t="n">
        <v>0.213582765350678</v>
      </c>
      <c r="V11" s="19" t="n">
        <v>0.136725558659481</v>
      </c>
      <c r="W11" s="19" t="n">
        <v>0.152231206864779</v>
      </c>
      <c r="X11" s="19"/>
      <c r="Y11" s="19" t="n">
        <v>0.155262922544335</v>
      </c>
      <c r="Z11" s="19" t="n">
        <v>0.115439836857214</v>
      </c>
      <c r="AA11" s="19" t="n">
        <v>0.230776730017802</v>
      </c>
      <c r="AB11" s="19" t="n">
        <v>0.096556166884409</v>
      </c>
      <c r="AC11" s="19" t="n">
        <v>0.173752559651394</v>
      </c>
      <c r="AD11" s="19" t="n">
        <v>0.414884570372268</v>
      </c>
      <c r="AE11" s="19"/>
      <c r="AF11" s="19" t="n">
        <v>0.188901335806403</v>
      </c>
      <c r="AG11" s="19"/>
      <c r="AH11" s="19" t="n">
        <v>0.174924887755476</v>
      </c>
      <c r="AI11" s="19"/>
      <c r="AJ11" s="19" t="n">
        <v>0.134293830512211</v>
      </c>
      <c r="AK11" s="19" t="n">
        <v>0.198540695023605</v>
      </c>
      <c r="AL11" s="19" t="n">
        <v>0.165576242636025</v>
      </c>
    </row>
    <row r="12">
      <c r="B12" s="20" t="s">
        <v>135</v>
      </c>
      <c r="C12" s="19" t="n">
        <v>0.026998361398528</v>
      </c>
      <c r="D12" s="19" t="n">
        <v>0.028831522814274</v>
      </c>
      <c r="E12" s="19" t="n">
        <v>0.0251770697890723</v>
      </c>
      <c r="F12" s="19"/>
      <c r="G12" s="19" t="n">
        <v>0.053393548246918</v>
      </c>
      <c r="H12" s="19" t="n">
        <v>0.0195671983430141</v>
      </c>
      <c r="I12" s="19" t="n">
        <v>0.0143702749608343</v>
      </c>
      <c r="J12" s="19" t="n">
        <v>0.0349026036387268</v>
      </c>
      <c r="K12" s="19" t="n">
        <v>0.0024486656211224</v>
      </c>
      <c r="L12" s="19" t="n">
        <v>0.0422878603860732</v>
      </c>
      <c r="M12" s="19"/>
      <c r="N12" s="19" t="n">
        <v>0</v>
      </c>
      <c r="O12" s="19" t="n">
        <v>0.00640856831419818</v>
      </c>
      <c r="P12" s="19" t="n">
        <v>0.0527268739050721</v>
      </c>
      <c r="Q12" s="19" t="n">
        <v>0.0235677458137284</v>
      </c>
      <c r="R12" s="19" t="n">
        <v>0.0404324957775353</v>
      </c>
      <c r="S12" s="19"/>
      <c r="T12" s="19" t="n">
        <v>0.00847803745855714</v>
      </c>
      <c r="U12" s="19" t="n">
        <v>0.0484176773841349</v>
      </c>
      <c r="V12" s="19" t="n">
        <v>0.0342553662902425</v>
      </c>
      <c r="W12" s="19" t="n">
        <v>0.0130626147740191</v>
      </c>
      <c r="X12" s="19"/>
      <c r="Y12" s="19" t="n">
        <v>0.0198662489618401</v>
      </c>
      <c r="Z12" s="19" t="n">
        <v>0.0495308299412001</v>
      </c>
      <c r="AA12" s="19" t="n">
        <v>0.0360857373547966</v>
      </c>
      <c r="AB12" s="19" t="n">
        <v>0</v>
      </c>
      <c r="AC12" s="19" t="n">
        <v>0.0707167201337038</v>
      </c>
      <c r="AD12" s="19" t="n">
        <v>0.02788887467388</v>
      </c>
      <c r="AE12" s="19"/>
      <c r="AF12" s="19" t="n">
        <v>0.0217572391737922</v>
      </c>
      <c r="AG12" s="19"/>
      <c r="AH12" s="19" t="n">
        <v>0.026998361398528</v>
      </c>
      <c r="AI12" s="19"/>
      <c r="AJ12" s="19" t="n">
        <v>0.0159168048090188</v>
      </c>
      <c r="AK12" s="19" t="n">
        <v>0.0321807673004441</v>
      </c>
      <c r="AL12" s="19" t="n">
        <v>0.0316201548707601</v>
      </c>
    </row>
    <row r="13">
      <c r="B13" s="20" t="s">
        <v>136</v>
      </c>
      <c r="C13" s="19" t="n">
        <v>0.00785295204367253</v>
      </c>
      <c r="D13" s="19" t="n">
        <v>0.0105643394832497</v>
      </c>
      <c r="E13" s="19" t="n">
        <v>0.0030060935245244</v>
      </c>
      <c r="F13" s="19"/>
      <c r="G13" s="19" t="n">
        <v>0</v>
      </c>
      <c r="H13" s="19" t="n">
        <v>0.00916433753051407</v>
      </c>
      <c r="I13" s="19" t="n">
        <v>0.0264180647347025</v>
      </c>
      <c r="J13" s="19" t="n">
        <v>0</v>
      </c>
      <c r="K13" s="19" t="n">
        <v>0</v>
      </c>
      <c r="L13" s="19" t="n">
        <v>0.00825121190201812</v>
      </c>
      <c r="M13" s="19"/>
      <c r="N13" s="19" t="n">
        <v>0.0221248463956869</v>
      </c>
      <c r="O13" s="19" t="n">
        <v>0.0104963980111364</v>
      </c>
      <c r="P13" s="19" t="n">
        <v>0.00576194977857434</v>
      </c>
      <c r="Q13" s="19" t="n">
        <v>0.00150211863440774</v>
      </c>
      <c r="R13" s="19" t="n">
        <v>0.00588702814467263</v>
      </c>
      <c r="S13" s="19"/>
      <c r="T13" s="19" t="n">
        <v>0</v>
      </c>
      <c r="U13" s="19" t="n">
        <v>0.00992947538006998</v>
      </c>
      <c r="V13" s="19" t="n">
        <v>0.012026636433802</v>
      </c>
      <c r="W13" s="19" t="n">
        <v>0.00704264383301178</v>
      </c>
      <c r="X13" s="19"/>
      <c r="Y13" s="19" t="n">
        <v>0.00748173545667306</v>
      </c>
      <c r="Z13" s="19" t="n">
        <v>0.0183483625834454</v>
      </c>
      <c r="AA13" s="19" t="n">
        <v>0.00704105298392105</v>
      </c>
      <c r="AB13" s="19" t="n">
        <v>0.0109986711137918</v>
      </c>
      <c r="AC13" s="19" t="n">
        <v>0</v>
      </c>
      <c r="AD13" s="19" t="n">
        <v>0</v>
      </c>
      <c r="AE13" s="19"/>
      <c r="AF13" s="19" t="n">
        <v>0.00477261307395823</v>
      </c>
      <c r="AG13" s="19"/>
      <c r="AH13" s="19" t="n">
        <v>0.00785295204367253</v>
      </c>
      <c r="AI13" s="19"/>
      <c r="AJ13" s="19" t="n">
        <v>0.00478621184197978</v>
      </c>
      <c r="AK13" s="19" t="n">
        <v>0.00866081216099487</v>
      </c>
      <c r="AL13" s="19" t="n">
        <v>0.0127011944915954</v>
      </c>
    </row>
    <row r="14">
      <c r="B14" s="20" t="s">
        <v>56</v>
      </c>
      <c r="C14" s="21" t="n">
        <v>0.0299573296551611</v>
      </c>
      <c r="D14" s="21" t="n">
        <v>0.0409774303220505</v>
      </c>
      <c r="E14" s="21" t="n">
        <v>0.0187325009333912</v>
      </c>
      <c r="F14" s="21"/>
      <c r="G14" s="21" t="n">
        <v>0.0434299966857581</v>
      </c>
      <c r="H14" s="21" t="n">
        <v>0.00924534776588639</v>
      </c>
      <c r="I14" s="21" t="n">
        <v>0.0217616808119116</v>
      </c>
      <c r="J14" s="21" t="n">
        <v>0.0301192145895605</v>
      </c>
      <c r="K14" s="21" t="n">
        <v>0.0182114849896972</v>
      </c>
      <c r="L14" s="21" t="n">
        <v>0.0534113485345936</v>
      </c>
      <c r="M14" s="21"/>
      <c r="N14" s="21" t="n">
        <v>0.0211942147416982</v>
      </c>
      <c r="O14" s="21" t="n">
        <v>0.0407831314075879</v>
      </c>
      <c r="P14" s="21" t="n">
        <v>0.0333513633028176</v>
      </c>
      <c r="Q14" s="21" t="n">
        <v>0.0297029533456678</v>
      </c>
      <c r="R14" s="21" t="n">
        <v>0.0111133379492133</v>
      </c>
      <c r="S14" s="21"/>
      <c r="T14" s="21" t="n">
        <v>0.0814903546040849</v>
      </c>
      <c r="U14" s="21" t="n">
        <v>0.0272040836947525</v>
      </c>
      <c r="V14" s="21" t="n">
        <v>0.0122223868582591</v>
      </c>
      <c r="W14" s="21" t="n">
        <v>0</v>
      </c>
      <c r="X14" s="21"/>
      <c r="Y14" s="21" t="n">
        <v>0.0143015797048223</v>
      </c>
      <c r="Z14" s="21" t="n">
        <v>0</v>
      </c>
      <c r="AA14" s="21" t="n">
        <v>0.0455778059563306</v>
      </c>
      <c r="AB14" s="21" t="n">
        <v>0.0276364462004115</v>
      </c>
      <c r="AC14" s="21" t="n">
        <v>0.0800478569524447</v>
      </c>
      <c r="AD14" s="21" t="n">
        <v>0.121469728956025</v>
      </c>
      <c r="AE14" s="21"/>
      <c r="AF14" s="21" t="n">
        <v>0.025065428953233</v>
      </c>
      <c r="AG14" s="21"/>
      <c r="AH14" s="21" t="n">
        <v>0.0299573296551611</v>
      </c>
      <c r="AI14" s="21"/>
      <c r="AJ14" s="21" t="n">
        <v>0.0102440111689068</v>
      </c>
      <c r="AK14" s="21" t="n">
        <v>0.041427339817836</v>
      </c>
      <c r="AL14" s="21" t="n">
        <v>0.0253524641953669</v>
      </c>
    </row>
    <row r="15">
      <c r="B15" s="18" t="s">
        <v>119</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140</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964</v>
      </c>
      <c r="D7" s="11" t="n">
        <v>449</v>
      </c>
      <c r="E7" s="11" t="n">
        <v>514</v>
      </c>
      <c r="F7" s="11"/>
      <c r="G7" s="11" t="n">
        <v>75</v>
      </c>
      <c r="H7" s="11" t="n">
        <v>123</v>
      </c>
      <c r="I7" s="11" t="n">
        <v>222</v>
      </c>
      <c r="J7" s="11" t="n">
        <v>168</v>
      </c>
      <c r="K7" s="11" t="n">
        <v>171</v>
      </c>
      <c r="L7" s="11" t="n">
        <v>205</v>
      </c>
      <c r="M7" s="11"/>
      <c r="N7" s="11" t="n">
        <v>61</v>
      </c>
      <c r="O7" s="11" t="n">
        <v>215</v>
      </c>
      <c r="P7" s="11" t="n">
        <v>184</v>
      </c>
      <c r="Q7" s="11" t="n">
        <v>284</v>
      </c>
      <c r="R7" s="11" t="n">
        <v>220</v>
      </c>
      <c r="S7" s="11"/>
      <c r="T7" s="11" t="n">
        <v>85</v>
      </c>
      <c r="U7" s="11" t="n">
        <v>285</v>
      </c>
      <c r="V7" s="11" t="n">
        <v>163</v>
      </c>
      <c r="W7" s="11" t="n">
        <v>264</v>
      </c>
      <c r="X7" s="11"/>
      <c r="Y7" s="11" t="n">
        <v>447</v>
      </c>
      <c r="Z7" s="11" t="n">
        <v>85</v>
      </c>
      <c r="AA7" s="11" t="n">
        <v>249</v>
      </c>
      <c r="AB7" s="11" t="n">
        <v>101</v>
      </c>
      <c r="AC7" s="11" t="n">
        <v>49</v>
      </c>
      <c r="AD7" s="11" t="n">
        <v>26</v>
      </c>
      <c r="AE7" s="11"/>
      <c r="AF7" s="11" t="n">
        <v>613</v>
      </c>
      <c r="AG7" s="11"/>
      <c r="AH7" s="11" t="n">
        <v>964</v>
      </c>
      <c r="AI7" s="11"/>
      <c r="AJ7" s="11" t="n">
        <v>411</v>
      </c>
      <c r="AK7" s="11" t="n">
        <v>384</v>
      </c>
      <c r="AL7" s="11" t="n">
        <v>169</v>
      </c>
    </row>
    <row r="8" ht="30" customHeight="1">
      <c r="B8" s="12" t="s">
        <v>20</v>
      </c>
      <c r="C8" s="12" t="n">
        <v>958</v>
      </c>
      <c r="D8" s="12" t="n">
        <v>484</v>
      </c>
      <c r="E8" s="12" t="n">
        <v>473</v>
      </c>
      <c r="F8" s="12"/>
      <c r="G8" s="12" t="n">
        <v>93</v>
      </c>
      <c r="H8" s="12" t="n">
        <v>158</v>
      </c>
      <c r="I8" s="12" t="n">
        <v>161</v>
      </c>
      <c r="J8" s="12" t="n">
        <v>164</v>
      </c>
      <c r="K8" s="12" t="n">
        <v>160</v>
      </c>
      <c r="L8" s="12" t="n">
        <v>221</v>
      </c>
      <c r="M8" s="12"/>
      <c r="N8" s="12" t="n">
        <v>83</v>
      </c>
      <c r="O8" s="12" t="n">
        <v>285</v>
      </c>
      <c r="P8" s="12" t="n">
        <v>251</v>
      </c>
      <c r="Q8" s="12" t="n">
        <v>172</v>
      </c>
      <c r="R8" s="12" t="n">
        <v>167</v>
      </c>
      <c r="S8" s="12"/>
      <c r="T8" s="12" t="n">
        <v>105</v>
      </c>
      <c r="U8" s="12" t="n">
        <v>283</v>
      </c>
      <c r="V8" s="12" t="n">
        <v>142</v>
      </c>
      <c r="W8" s="12" t="n">
        <v>262</v>
      </c>
      <c r="X8" s="12"/>
      <c r="Y8" s="12" t="n">
        <v>440</v>
      </c>
      <c r="Z8" s="12" t="n">
        <v>68</v>
      </c>
      <c r="AA8" s="12" t="n">
        <v>259</v>
      </c>
      <c r="AB8" s="12" t="n">
        <v>106</v>
      </c>
      <c r="AC8" s="12" t="n">
        <v>51</v>
      </c>
      <c r="AD8" s="12" t="n">
        <v>30</v>
      </c>
      <c r="AE8" s="12"/>
      <c r="AF8" s="12" t="n">
        <v>600</v>
      </c>
      <c r="AG8" s="12"/>
      <c r="AH8" s="12" t="n">
        <v>958</v>
      </c>
      <c r="AI8" s="12"/>
      <c r="AJ8" s="12" t="n">
        <v>302</v>
      </c>
      <c r="AK8" s="12" t="n">
        <v>558</v>
      </c>
      <c r="AL8" s="12" t="n">
        <v>98</v>
      </c>
    </row>
    <row r="9">
      <c r="B9" s="20" t="s">
        <v>132</v>
      </c>
      <c r="C9" s="19" t="n">
        <v>0.236316502885028</v>
      </c>
      <c r="D9" s="19" t="n">
        <v>0.238756103579909</v>
      </c>
      <c r="E9" s="19" t="n">
        <v>0.234310726464526</v>
      </c>
      <c r="F9" s="19"/>
      <c r="G9" s="19" t="n">
        <v>0.233295546501321</v>
      </c>
      <c r="H9" s="19" t="n">
        <v>0.268823735570189</v>
      </c>
      <c r="I9" s="19" t="n">
        <v>0.349346894111158</v>
      </c>
      <c r="J9" s="19" t="n">
        <v>0.264496523399792</v>
      </c>
      <c r="K9" s="19" t="n">
        <v>0.207486169950969</v>
      </c>
      <c r="L9" s="19" t="n">
        <v>0.132060208184532</v>
      </c>
      <c r="M9" s="19"/>
      <c r="N9" s="19" t="n">
        <v>0.214567415878031</v>
      </c>
      <c r="O9" s="19" t="n">
        <v>0.272807692582213</v>
      </c>
      <c r="P9" s="19" t="n">
        <v>0.237115530749361</v>
      </c>
      <c r="Q9" s="19" t="n">
        <v>0.202757522284944</v>
      </c>
      <c r="R9" s="19" t="n">
        <v>0.2183467104202</v>
      </c>
      <c r="S9" s="19"/>
      <c r="T9" s="19" t="n">
        <v>0.153728521218016</v>
      </c>
      <c r="U9" s="19" t="n">
        <v>0.174546144299477</v>
      </c>
      <c r="V9" s="19" t="n">
        <v>0.246853288625873</v>
      </c>
      <c r="W9" s="19" t="n">
        <v>0.38747019724957</v>
      </c>
      <c r="X9" s="19"/>
      <c r="Y9" s="19" t="n">
        <v>0.317130322967541</v>
      </c>
      <c r="Z9" s="19" t="n">
        <v>0.183833365098525</v>
      </c>
      <c r="AA9" s="19" t="n">
        <v>0.149755259138899</v>
      </c>
      <c r="AB9" s="19" t="n">
        <v>0.253785067239995</v>
      </c>
      <c r="AC9" s="19" t="n">
        <v>0.147008430975791</v>
      </c>
      <c r="AD9" s="19" t="n">
        <v>0.0437525296494861</v>
      </c>
      <c r="AE9" s="19"/>
      <c r="AF9" s="19" t="n">
        <v>0.252008847015771</v>
      </c>
      <c r="AG9" s="19"/>
      <c r="AH9" s="19" t="n">
        <v>0.236316502885028</v>
      </c>
      <c r="AI9" s="19"/>
      <c r="AJ9" s="19" t="n">
        <v>0.210819317818916</v>
      </c>
      <c r="AK9" s="19" t="n">
        <v>0.261407977038337</v>
      </c>
      <c r="AL9" s="19" t="n">
        <v>0.171915171505091</v>
      </c>
    </row>
    <row r="10">
      <c r="B10" s="20" t="s">
        <v>133</v>
      </c>
      <c r="C10" s="19" t="n">
        <v>0.437949101583525</v>
      </c>
      <c r="D10" s="19" t="n">
        <v>0.412706610505148</v>
      </c>
      <c r="E10" s="19" t="n">
        <v>0.4647172963369</v>
      </c>
      <c r="F10" s="19"/>
      <c r="G10" s="19" t="n">
        <v>0.316427303351796</v>
      </c>
      <c r="H10" s="19" t="n">
        <v>0.422410351491285</v>
      </c>
      <c r="I10" s="19" t="n">
        <v>0.365315865701103</v>
      </c>
      <c r="J10" s="19" t="n">
        <v>0.406363313311097</v>
      </c>
      <c r="K10" s="19" t="n">
        <v>0.531414065359978</v>
      </c>
      <c r="L10" s="19" t="n">
        <v>0.508951136215335</v>
      </c>
      <c r="M10" s="19"/>
      <c r="N10" s="19" t="n">
        <v>0.494642474230337</v>
      </c>
      <c r="O10" s="19" t="n">
        <v>0.366156730807719</v>
      </c>
      <c r="P10" s="19" t="n">
        <v>0.432295328191842</v>
      </c>
      <c r="Q10" s="19" t="n">
        <v>0.492688329378492</v>
      </c>
      <c r="R10" s="19" t="n">
        <v>0.484044557235647</v>
      </c>
      <c r="S10" s="19"/>
      <c r="T10" s="19" t="n">
        <v>0.398965290537896</v>
      </c>
      <c r="U10" s="19" t="n">
        <v>0.480020960936619</v>
      </c>
      <c r="V10" s="19" t="n">
        <v>0.420018726734914</v>
      </c>
      <c r="W10" s="19" t="n">
        <v>0.397129894458001</v>
      </c>
      <c r="X10" s="19"/>
      <c r="Y10" s="19" t="n">
        <v>0.387329735218521</v>
      </c>
      <c r="Z10" s="19" t="n">
        <v>0.533585269013253</v>
      </c>
      <c r="AA10" s="19" t="n">
        <v>0.517005854606067</v>
      </c>
      <c r="AB10" s="19" t="n">
        <v>0.451581707314436</v>
      </c>
      <c r="AC10" s="19" t="n">
        <v>0.330951994951976</v>
      </c>
      <c r="AD10" s="19" t="n">
        <v>0.435557295749509</v>
      </c>
      <c r="AE10" s="19"/>
      <c r="AF10" s="19" t="n">
        <v>0.434864847668935</v>
      </c>
      <c r="AG10" s="19"/>
      <c r="AH10" s="19" t="n">
        <v>0.437949101583525</v>
      </c>
      <c r="AI10" s="19"/>
      <c r="AJ10" s="19" t="n">
        <v>0.54814027058297</v>
      </c>
      <c r="AK10" s="19" t="n">
        <v>0.373022499696229</v>
      </c>
      <c r="AL10" s="19" t="n">
        <v>0.468321188488027</v>
      </c>
    </row>
    <row r="11">
      <c r="B11" s="20" t="s">
        <v>134</v>
      </c>
      <c r="C11" s="19" t="n">
        <v>0.229805948414092</v>
      </c>
      <c r="D11" s="19" t="n">
        <v>0.239213192564364</v>
      </c>
      <c r="E11" s="19" t="n">
        <v>0.220649991107358</v>
      </c>
      <c r="F11" s="19"/>
      <c r="G11" s="19" t="n">
        <v>0.25995227372187</v>
      </c>
      <c r="H11" s="19" t="n">
        <v>0.245429600603227</v>
      </c>
      <c r="I11" s="19" t="n">
        <v>0.186024190507628</v>
      </c>
      <c r="J11" s="19" t="n">
        <v>0.228344995152693</v>
      </c>
      <c r="K11" s="19" t="n">
        <v>0.203760781124397</v>
      </c>
      <c r="L11" s="19" t="n">
        <v>0.257804993995783</v>
      </c>
      <c r="M11" s="19"/>
      <c r="N11" s="19" t="n">
        <v>0.247471048754247</v>
      </c>
      <c r="O11" s="19" t="n">
        <v>0.225638978689432</v>
      </c>
      <c r="P11" s="19" t="n">
        <v>0.234427166566916</v>
      </c>
      <c r="Q11" s="19" t="n">
        <v>0.212620972980702</v>
      </c>
      <c r="R11" s="19" t="n">
        <v>0.23877104687981</v>
      </c>
      <c r="S11" s="19"/>
      <c r="T11" s="19" t="n">
        <v>0.253791523231043</v>
      </c>
      <c r="U11" s="19" t="n">
        <v>0.234354901504146</v>
      </c>
      <c r="V11" s="19" t="n">
        <v>0.242093156970113</v>
      </c>
      <c r="W11" s="19" t="n">
        <v>0.188722855813603</v>
      </c>
      <c r="X11" s="19"/>
      <c r="Y11" s="19" t="n">
        <v>0.223347852535681</v>
      </c>
      <c r="Z11" s="19" t="n">
        <v>0.212707460865544</v>
      </c>
      <c r="AA11" s="19" t="n">
        <v>0.236977538493913</v>
      </c>
      <c r="AB11" s="19" t="n">
        <v>0.185637888324127</v>
      </c>
      <c r="AC11" s="19" t="n">
        <v>0.227921873417137</v>
      </c>
      <c r="AD11" s="19" t="n">
        <v>0.461260088802399</v>
      </c>
      <c r="AE11" s="19"/>
      <c r="AF11" s="19" t="n">
        <v>0.230186212282862</v>
      </c>
      <c r="AG11" s="19"/>
      <c r="AH11" s="19" t="n">
        <v>0.229805948414092</v>
      </c>
      <c r="AI11" s="19"/>
      <c r="AJ11" s="19" t="n">
        <v>0.192442249438439</v>
      </c>
      <c r="AK11" s="19" t="n">
        <v>0.241590927824385</v>
      </c>
      <c r="AL11" s="19" t="n">
        <v>0.27780575801586</v>
      </c>
    </row>
    <row r="12">
      <c r="B12" s="20" t="s">
        <v>135</v>
      </c>
      <c r="C12" s="19" t="n">
        <v>0.047386980739679</v>
      </c>
      <c r="D12" s="19" t="n">
        <v>0.0585919215013986</v>
      </c>
      <c r="E12" s="19" t="n">
        <v>0.0339230841324448</v>
      </c>
      <c r="F12" s="19"/>
      <c r="G12" s="19" t="n">
        <v>0.1342160837927</v>
      </c>
      <c r="H12" s="19" t="n">
        <v>0.0540909645694135</v>
      </c>
      <c r="I12" s="19" t="n">
        <v>0.0653851509154456</v>
      </c>
      <c r="J12" s="19" t="n">
        <v>0.0371071100088781</v>
      </c>
      <c r="K12" s="19" t="n">
        <v>0.0256289017243479</v>
      </c>
      <c r="L12" s="19" t="n">
        <v>0.01619865880906</v>
      </c>
      <c r="M12" s="19"/>
      <c r="N12" s="19" t="n">
        <v>0.0221248463956869</v>
      </c>
      <c r="O12" s="19" t="n">
        <v>0.0520964451856143</v>
      </c>
      <c r="P12" s="19" t="n">
        <v>0.0587525834604703</v>
      </c>
      <c r="Q12" s="19" t="n">
        <v>0.0487350951841183</v>
      </c>
      <c r="R12" s="19" t="n">
        <v>0.0335807640213627</v>
      </c>
      <c r="S12" s="19"/>
      <c r="T12" s="19" t="n">
        <v>0.0799638945117728</v>
      </c>
      <c r="U12" s="19" t="n">
        <v>0.0535056833663524</v>
      </c>
      <c r="V12" s="19" t="n">
        <v>0.0622475006490368</v>
      </c>
      <c r="W12" s="19" t="n">
        <v>0.0223682878051428</v>
      </c>
      <c r="X12" s="19"/>
      <c r="Y12" s="19" t="n">
        <v>0.0498607991277095</v>
      </c>
      <c r="Z12" s="19" t="n">
        <v>0.0512138250862202</v>
      </c>
      <c r="AA12" s="19" t="n">
        <v>0.0138228924790011</v>
      </c>
      <c r="AB12" s="19" t="n">
        <v>0.045070904229232</v>
      </c>
      <c r="AC12" s="19" t="n">
        <v>0.190700962244921</v>
      </c>
      <c r="AD12" s="19" t="n">
        <v>0</v>
      </c>
      <c r="AE12" s="19"/>
      <c r="AF12" s="19" t="n">
        <v>0.0443077939617735</v>
      </c>
      <c r="AG12" s="19"/>
      <c r="AH12" s="19" t="n">
        <v>0.047386980739679</v>
      </c>
      <c r="AI12" s="19"/>
      <c r="AJ12" s="19" t="n">
        <v>0.0303410820626391</v>
      </c>
      <c r="AK12" s="19" t="n">
        <v>0.0567092576936304</v>
      </c>
      <c r="AL12" s="19" t="n">
        <v>0.0467999462530748</v>
      </c>
    </row>
    <row r="13">
      <c r="B13" s="20" t="s">
        <v>136</v>
      </c>
      <c r="C13" s="19" t="n">
        <v>0.0124548501228065</v>
      </c>
      <c r="D13" s="19" t="n">
        <v>0.0148213037695963</v>
      </c>
      <c r="E13" s="19" t="n">
        <v>0.0100569953798506</v>
      </c>
      <c r="F13" s="19"/>
      <c r="G13" s="19" t="n">
        <v>0.0126787959465556</v>
      </c>
      <c r="H13" s="19" t="n">
        <v>0.00924534776588639</v>
      </c>
      <c r="I13" s="19" t="n">
        <v>0.00160089803803304</v>
      </c>
      <c r="J13" s="19" t="n">
        <v>0.0161314910907044</v>
      </c>
      <c r="K13" s="19" t="n">
        <v>0</v>
      </c>
      <c r="L13" s="19" t="n">
        <v>0.0288698672125106</v>
      </c>
      <c r="M13" s="19"/>
      <c r="N13" s="19" t="n">
        <v>0</v>
      </c>
      <c r="O13" s="19" t="n">
        <v>0.0210025688991395</v>
      </c>
      <c r="P13" s="19" t="n">
        <v>0.00317161318710337</v>
      </c>
      <c r="Q13" s="19" t="n">
        <v>0.0119893704985944</v>
      </c>
      <c r="R13" s="19" t="n">
        <v>0.0185121565396582</v>
      </c>
      <c r="S13" s="19"/>
      <c r="T13" s="19" t="n">
        <v>0.00756582656468027</v>
      </c>
      <c r="U13" s="19" t="n">
        <v>0.0253106184893287</v>
      </c>
      <c r="V13" s="19" t="n">
        <v>0.00693420186242732</v>
      </c>
      <c r="W13" s="19" t="n">
        <v>0.000983080523208323</v>
      </c>
      <c r="X13" s="19"/>
      <c r="Y13" s="19" t="n">
        <v>0.0061302944305203</v>
      </c>
      <c r="Z13" s="19" t="n">
        <v>0.012863025147399</v>
      </c>
      <c r="AA13" s="19" t="n">
        <v>0.0277060133532282</v>
      </c>
      <c r="AB13" s="19" t="n">
        <v>0</v>
      </c>
      <c r="AC13" s="19" t="n">
        <v>0.0233688814577307</v>
      </c>
      <c r="AD13" s="19" t="n">
        <v>0</v>
      </c>
      <c r="AE13" s="19"/>
      <c r="AF13" s="19" t="n">
        <v>0.00605945060954966</v>
      </c>
      <c r="AG13" s="19"/>
      <c r="AH13" s="19" t="n">
        <v>0.0124548501228065</v>
      </c>
      <c r="AI13" s="19"/>
      <c r="AJ13" s="19" t="n">
        <v>0</v>
      </c>
      <c r="AK13" s="19" t="n">
        <v>0.0187657895513298</v>
      </c>
      <c r="AL13" s="19" t="n">
        <v>0.0148782046642441</v>
      </c>
    </row>
    <row r="14">
      <c r="B14" s="20" t="s">
        <v>56</v>
      </c>
      <c r="C14" s="21" t="n">
        <v>0.0360866162548707</v>
      </c>
      <c r="D14" s="21" t="n">
        <v>0.0359108680795836</v>
      </c>
      <c r="E14" s="21" t="n">
        <v>0.0363419065789209</v>
      </c>
      <c r="F14" s="21"/>
      <c r="G14" s="21" t="n">
        <v>0.0434299966857581</v>
      </c>
      <c r="H14" s="21" t="n">
        <v>0</v>
      </c>
      <c r="I14" s="21" t="n">
        <v>0.0323270007266321</v>
      </c>
      <c r="J14" s="21" t="n">
        <v>0.0475565670368356</v>
      </c>
      <c r="K14" s="21" t="n">
        <v>0.0317100818403082</v>
      </c>
      <c r="L14" s="21" t="n">
        <v>0.0561151355827799</v>
      </c>
      <c r="M14" s="21"/>
      <c r="N14" s="21" t="n">
        <v>0.0211942147416982</v>
      </c>
      <c r="O14" s="21" t="n">
        <v>0.0622975838358825</v>
      </c>
      <c r="P14" s="21" t="n">
        <v>0.0342377778443076</v>
      </c>
      <c r="Q14" s="21" t="n">
        <v>0.0312087096731495</v>
      </c>
      <c r="R14" s="21" t="n">
        <v>0.00674476490332218</v>
      </c>
      <c r="S14" s="21"/>
      <c r="T14" s="21" t="n">
        <v>0.105984943936593</v>
      </c>
      <c r="U14" s="21" t="n">
        <v>0.0322616914040766</v>
      </c>
      <c r="V14" s="21" t="n">
        <v>0.0218531251576365</v>
      </c>
      <c r="W14" s="21" t="n">
        <v>0.00332568415047496</v>
      </c>
      <c r="X14" s="21"/>
      <c r="Y14" s="21" t="n">
        <v>0.0162009957200277</v>
      </c>
      <c r="Z14" s="21" t="n">
        <v>0.00579705478905867</v>
      </c>
      <c r="AA14" s="21" t="n">
        <v>0.0547324419288925</v>
      </c>
      <c r="AB14" s="21" t="n">
        <v>0.0639244328922104</v>
      </c>
      <c r="AC14" s="21" t="n">
        <v>0.0800478569524447</v>
      </c>
      <c r="AD14" s="21" t="n">
        <v>0.0594300857986061</v>
      </c>
      <c r="AE14" s="21"/>
      <c r="AF14" s="21" t="n">
        <v>0.0325728484611093</v>
      </c>
      <c r="AG14" s="21"/>
      <c r="AH14" s="21" t="n">
        <v>0.0360866162548707</v>
      </c>
      <c r="AI14" s="21"/>
      <c r="AJ14" s="21" t="n">
        <v>0.0182570800970359</v>
      </c>
      <c r="AK14" s="21" t="n">
        <v>0.0485035481960893</v>
      </c>
      <c r="AL14" s="21" t="n">
        <v>0.0202797310737031</v>
      </c>
    </row>
    <row r="15">
      <c r="B15" s="18" t="s">
        <v>119</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141</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964</v>
      </c>
      <c r="D7" s="11" t="n">
        <v>449</v>
      </c>
      <c r="E7" s="11" t="n">
        <v>514</v>
      </c>
      <c r="F7" s="11"/>
      <c r="G7" s="11" t="n">
        <v>75</v>
      </c>
      <c r="H7" s="11" t="n">
        <v>123</v>
      </c>
      <c r="I7" s="11" t="n">
        <v>222</v>
      </c>
      <c r="J7" s="11" t="n">
        <v>168</v>
      </c>
      <c r="K7" s="11" t="n">
        <v>171</v>
      </c>
      <c r="L7" s="11" t="n">
        <v>205</v>
      </c>
      <c r="M7" s="11"/>
      <c r="N7" s="11" t="n">
        <v>61</v>
      </c>
      <c r="O7" s="11" t="n">
        <v>215</v>
      </c>
      <c r="P7" s="11" t="n">
        <v>184</v>
      </c>
      <c r="Q7" s="11" t="n">
        <v>284</v>
      </c>
      <c r="R7" s="11" t="n">
        <v>220</v>
      </c>
      <c r="S7" s="11"/>
      <c r="T7" s="11" t="n">
        <v>85</v>
      </c>
      <c r="U7" s="11" t="n">
        <v>285</v>
      </c>
      <c r="V7" s="11" t="n">
        <v>163</v>
      </c>
      <c r="W7" s="11" t="n">
        <v>264</v>
      </c>
      <c r="X7" s="11"/>
      <c r="Y7" s="11" t="n">
        <v>447</v>
      </c>
      <c r="Z7" s="11" t="n">
        <v>85</v>
      </c>
      <c r="AA7" s="11" t="n">
        <v>249</v>
      </c>
      <c r="AB7" s="11" t="n">
        <v>101</v>
      </c>
      <c r="AC7" s="11" t="n">
        <v>49</v>
      </c>
      <c r="AD7" s="11" t="n">
        <v>26</v>
      </c>
      <c r="AE7" s="11"/>
      <c r="AF7" s="11" t="n">
        <v>613</v>
      </c>
      <c r="AG7" s="11"/>
      <c r="AH7" s="11" t="n">
        <v>964</v>
      </c>
      <c r="AI7" s="11"/>
      <c r="AJ7" s="11" t="n">
        <v>411</v>
      </c>
      <c r="AK7" s="11" t="n">
        <v>384</v>
      </c>
      <c r="AL7" s="11" t="n">
        <v>169</v>
      </c>
    </row>
    <row r="8" ht="30" customHeight="1">
      <c r="B8" s="12" t="s">
        <v>20</v>
      </c>
      <c r="C8" s="12" t="n">
        <v>958</v>
      </c>
      <c r="D8" s="12" t="n">
        <v>484</v>
      </c>
      <c r="E8" s="12" t="n">
        <v>473</v>
      </c>
      <c r="F8" s="12"/>
      <c r="G8" s="12" t="n">
        <v>93</v>
      </c>
      <c r="H8" s="12" t="n">
        <v>158</v>
      </c>
      <c r="I8" s="12" t="n">
        <v>161</v>
      </c>
      <c r="J8" s="12" t="n">
        <v>164</v>
      </c>
      <c r="K8" s="12" t="n">
        <v>160</v>
      </c>
      <c r="L8" s="12" t="n">
        <v>221</v>
      </c>
      <c r="M8" s="12"/>
      <c r="N8" s="12" t="n">
        <v>83</v>
      </c>
      <c r="O8" s="12" t="n">
        <v>285</v>
      </c>
      <c r="P8" s="12" t="n">
        <v>251</v>
      </c>
      <c r="Q8" s="12" t="n">
        <v>172</v>
      </c>
      <c r="R8" s="12" t="n">
        <v>167</v>
      </c>
      <c r="S8" s="12"/>
      <c r="T8" s="12" t="n">
        <v>105</v>
      </c>
      <c r="U8" s="12" t="n">
        <v>283</v>
      </c>
      <c r="V8" s="12" t="n">
        <v>142</v>
      </c>
      <c r="W8" s="12" t="n">
        <v>262</v>
      </c>
      <c r="X8" s="12"/>
      <c r="Y8" s="12" t="n">
        <v>440</v>
      </c>
      <c r="Z8" s="12" t="n">
        <v>68</v>
      </c>
      <c r="AA8" s="12" t="n">
        <v>259</v>
      </c>
      <c r="AB8" s="12" t="n">
        <v>106</v>
      </c>
      <c r="AC8" s="12" t="n">
        <v>51</v>
      </c>
      <c r="AD8" s="12" t="n">
        <v>30</v>
      </c>
      <c r="AE8" s="12"/>
      <c r="AF8" s="12" t="n">
        <v>600</v>
      </c>
      <c r="AG8" s="12"/>
      <c r="AH8" s="12" t="n">
        <v>958</v>
      </c>
      <c r="AI8" s="12"/>
      <c r="AJ8" s="12" t="n">
        <v>302</v>
      </c>
      <c r="AK8" s="12" t="n">
        <v>558</v>
      </c>
      <c r="AL8" s="12" t="n">
        <v>98</v>
      </c>
    </row>
    <row r="9">
      <c r="B9" s="20" t="s">
        <v>132</v>
      </c>
      <c r="C9" s="19" t="n">
        <v>0.230884948079948</v>
      </c>
      <c r="D9" s="19" t="n">
        <v>0.234310207127158</v>
      </c>
      <c r="E9" s="19" t="n">
        <v>0.227858281656284</v>
      </c>
      <c r="F9" s="19"/>
      <c r="G9" s="19" t="n">
        <v>0.313257893199134</v>
      </c>
      <c r="H9" s="19" t="n">
        <v>0.334240495047959</v>
      </c>
      <c r="I9" s="19" t="n">
        <v>0.264823920484716</v>
      </c>
      <c r="J9" s="19" t="n">
        <v>0.211075285775303</v>
      </c>
      <c r="K9" s="19" t="n">
        <v>0.205491936198286</v>
      </c>
      <c r="L9" s="19" t="n">
        <v>0.130749459179152</v>
      </c>
      <c r="M9" s="19"/>
      <c r="N9" s="19" t="n">
        <v>0.243637331558816</v>
      </c>
      <c r="O9" s="19" t="n">
        <v>0.252061685313217</v>
      </c>
      <c r="P9" s="19" t="n">
        <v>0.231332400566081</v>
      </c>
      <c r="Q9" s="19" t="n">
        <v>0.143155939448098</v>
      </c>
      <c r="R9" s="19" t="n">
        <v>0.277761769998918</v>
      </c>
      <c r="S9" s="19"/>
      <c r="T9" s="19" t="n">
        <v>0.17748118009825</v>
      </c>
      <c r="U9" s="19" t="n">
        <v>0.178953458364742</v>
      </c>
      <c r="V9" s="19" t="n">
        <v>0.196416041477798</v>
      </c>
      <c r="W9" s="19" t="n">
        <v>0.352966533525993</v>
      </c>
      <c r="X9" s="19"/>
      <c r="Y9" s="19" t="n">
        <v>0.284710310279306</v>
      </c>
      <c r="Z9" s="19" t="n">
        <v>0.241750041279792</v>
      </c>
      <c r="AA9" s="19" t="n">
        <v>0.14517406403734</v>
      </c>
      <c r="AB9" s="19" t="n">
        <v>0.308744516880902</v>
      </c>
      <c r="AC9" s="19" t="n">
        <v>0.171469874335376</v>
      </c>
      <c r="AD9" s="19" t="n">
        <v>0</v>
      </c>
      <c r="AE9" s="19"/>
      <c r="AF9" s="19" t="n">
        <v>0.224424712683124</v>
      </c>
      <c r="AG9" s="19"/>
      <c r="AH9" s="19" t="n">
        <v>0.230884948079948</v>
      </c>
      <c r="AI9" s="19"/>
      <c r="AJ9" s="19" t="n">
        <v>0.195400522971675</v>
      </c>
      <c r="AK9" s="19" t="n">
        <v>0.254485216591815</v>
      </c>
      <c r="AL9" s="19" t="n">
        <v>0.205762618421172</v>
      </c>
    </row>
    <row r="10">
      <c r="B10" s="20" t="s">
        <v>133</v>
      </c>
      <c r="C10" s="19" t="n">
        <v>0.493848930469115</v>
      </c>
      <c r="D10" s="19" t="n">
        <v>0.495091171834947</v>
      </c>
      <c r="E10" s="19" t="n">
        <v>0.493606787569829</v>
      </c>
      <c r="F10" s="19"/>
      <c r="G10" s="19" t="n">
        <v>0.440261600906074</v>
      </c>
      <c r="H10" s="19" t="n">
        <v>0.442961974181634</v>
      </c>
      <c r="I10" s="19" t="n">
        <v>0.49510698506406</v>
      </c>
      <c r="J10" s="19" t="n">
        <v>0.503008669966636</v>
      </c>
      <c r="K10" s="19" t="n">
        <v>0.571509087596787</v>
      </c>
      <c r="L10" s="19" t="n">
        <v>0.488697127088402</v>
      </c>
      <c r="M10" s="19"/>
      <c r="N10" s="19" t="n">
        <v>0.424269864368203</v>
      </c>
      <c r="O10" s="19" t="n">
        <v>0.521628177206961</v>
      </c>
      <c r="P10" s="19" t="n">
        <v>0.422719968800752</v>
      </c>
      <c r="Q10" s="19" t="n">
        <v>0.581528385509355</v>
      </c>
      <c r="R10" s="19" t="n">
        <v>0.497969329300471</v>
      </c>
      <c r="S10" s="19"/>
      <c r="T10" s="19" t="n">
        <v>0.433651862506059</v>
      </c>
      <c r="U10" s="19" t="n">
        <v>0.513634584764425</v>
      </c>
      <c r="V10" s="19" t="n">
        <v>0.545182654445517</v>
      </c>
      <c r="W10" s="19" t="n">
        <v>0.460373463377517</v>
      </c>
      <c r="X10" s="19"/>
      <c r="Y10" s="19" t="n">
        <v>0.474305594206958</v>
      </c>
      <c r="Z10" s="19" t="n">
        <v>0.604682872019165</v>
      </c>
      <c r="AA10" s="19" t="n">
        <v>0.505626019443814</v>
      </c>
      <c r="AB10" s="19" t="n">
        <v>0.46031993604515</v>
      </c>
      <c r="AC10" s="19" t="n">
        <v>0.47091584763067</v>
      </c>
      <c r="AD10" s="19" t="n">
        <v>0.521665971074882</v>
      </c>
      <c r="AE10" s="19"/>
      <c r="AF10" s="19" t="n">
        <v>0.525967350295006</v>
      </c>
      <c r="AG10" s="19"/>
      <c r="AH10" s="19" t="n">
        <v>0.493848930469115</v>
      </c>
      <c r="AI10" s="19"/>
      <c r="AJ10" s="19" t="n">
        <v>0.542171321042488</v>
      </c>
      <c r="AK10" s="19" t="n">
        <v>0.457229687960985</v>
      </c>
      <c r="AL10" s="19" t="n">
        <v>0.55359324075344</v>
      </c>
    </row>
    <row r="11">
      <c r="B11" s="20" t="s">
        <v>134</v>
      </c>
      <c r="C11" s="19" t="n">
        <v>0.214687582216814</v>
      </c>
      <c r="D11" s="19" t="n">
        <v>0.203274201633402</v>
      </c>
      <c r="E11" s="19" t="n">
        <v>0.22473947674231</v>
      </c>
      <c r="F11" s="19"/>
      <c r="G11" s="19" t="n">
        <v>0.13390058128622</v>
      </c>
      <c r="H11" s="19" t="n">
        <v>0.167304257895763</v>
      </c>
      <c r="I11" s="19" t="n">
        <v>0.200369263080183</v>
      </c>
      <c r="J11" s="19" t="n">
        <v>0.252412733615444</v>
      </c>
      <c r="K11" s="19" t="n">
        <v>0.186071915329049</v>
      </c>
      <c r="L11" s="19" t="n">
        <v>0.285844285436634</v>
      </c>
      <c r="M11" s="19"/>
      <c r="N11" s="19" t="n">
        <v>0.259467312664467</v>
      </c>
      <c r="O11" s="19" t="n">
        <v>0.157943498719092</v>
      </c>
      <c r="P11" s="19" t="n">
        <v>0.289280235252955</v>
      </c>
      <c r="Q11" s="19" t="n">
        <v>0.214572023742621</v>
      </c>
      <c r="R11" s="19" t="n">
        <v>0.177238320975636</v>
      </c>
      <c r="S11" s="19"/>
      <c r="T11" s="19" t="n">
        <v>0.341755814353464</v>
      </c>
      <c r="U11" s="19" t="n">
        <v>0.233757479161214</v>
      </c>
      <c r="V11" s="19" t="n">
        <v>0.193569420342184</v>
      </c>
      <c r="W11" s="19" t="n">
        <v>0.153584650465543</v>
      </c>
      <c r="X11" s="19"/>
      <c r="Y11" s="19" t="n">
        <v>0.198723605400124</v>
      </c>
      <c r="Z11" s="19" t="n">
        <v>0.115547570831071</v>
      </c>
      <c r="AA11" s="19" t="n">
        <v>0.266701308905313</v>
      </c>
      <c r="AB11" s="19" t="n">
        <v>0.209558706603975</v>
      </c>
      <c r="AC11" s="19" t="n">
        <v>0.206791932126559</v>
      </c>
      <c r="AD11" s="19" t="n">
        <v>0.290900445710876</v>
      </c>
      <c r="AE11" s="19"/>
      <c r="AF11" s="19" t="n">
        <v>0.191198316258495</v>
      </c>
      <c r="AG11" s="19"/>
      <c r="AH11" s="19" t="n">
        <v>0.214687582216814</v>
      </c>
      <c r="AI11" s="19"/>
      <c r="AJ11" s="19" t="n">
        <v>0.222379300297707</v>
      </c>
      <c r="AK11" s="19" t="n">
        <v>0.212884814450468</v>
      </c>
      <c r="AL11" s="19" t="n">
        <v>0.201254415188318</v>
      </c>
    </row>
    <row r="12">
      <c r="B12" s="20" t="s">
        <v>135</v>
      </c>
      <c r="C12" s="19" t="n">
        <v>0.0323501746385484</v>
      </c>
      <c r="D12" s="19" t="n">
        <v>0.0360130466985603</v>
      </c>
      <c r="E12" s="19" t="n">
        <v>0.0286659688785551</v>
      </c>
      <c r="F12" s="19"/>
      <c r="G12" s="19" t="n">
        <v>0.0383987271836119</v>
      </c>
      <c r="H12" s="19" t="n">
        <v>0.0463289353441296</v>
      </c>
      <c r="I12" s="19" t="n">
        <v>0.0242446038959445</v>
      </c>
      <c r="J12" s="19" t="n">
        <v>0.00889893785504091</v>
      </c>
      <c r="K12" s="19" t="n">
        <v>0.0255021123258485</v>
      </c>
      <c r="L12" s="19" t="n">
        <v>0.0481221420897473</v>
      </c>
      <c r="M12" s="19"/>
      <c r="N12" s="19" t="n">
        <v>0.0235243155642814</v>
      </c>
      <c r="O12" s="19" t="n">
        <v>0.0294532429037983</v>
      </c>
      <c r="P12" s="19" t="n">
        <v>0.0342349517436576</v>
      </c>
      <c r="Q12" s="19" t="n">
        <v>0.02671794026688</v>
      </c>
      <c r="R12" s="19" t="n">
        <v>0.0446180573119036</v>
      </c>
      <c r="S12" s="19"/>
      <c r="T12" s="19" t="n">
        <v>0</v>
      </c>
      <c r="U12" s="19" t="n">
        <v>0.0325170895566072</v>
      </c>
      <c r="V12" s="19" t="n">
        <v>0.0429699257309063</v>
      </c>
      <c r="W12" s="19" t="n">
        <v>0.0330753526309467</v>
      </c>
      <c r="X12" s="19"/>
      <c r="Y12" s="19" t="n">
        <v>0.0241895127111005</v>
      </c>
      <c r="Z12" s="19" t="n">
        <v>0.008458425148239</v>
      </c>
      <c r="AA12" s="19" t="n">
        <v>0.0427442730826412</v>
      </c>
      <c r="AB12" s="19" t="n">
        <v>0.0123053317191479</v>
      </c>
      <c r="AC12" s="19" t="n">
        <v>0.0707744889549504</v>
      </c>
      <c r="AD12" s="19" t="n">
        <v>0.128003497415635</v>
      </c>
      <c r="AE12" s="19"/>
      <c r="AF12" s="19" t="n">
        <v>0.0290070070845274</v>
      </c>
      <c r="AG12" s="19"/>
      <c r="AH12" s="19" t="n">
        <v>0.0323501746385484</v>
      </c>
      <c r="AI12" s="19"/>
      <c r="AJ12" s="19" t="n">
        <v>0.0169841871040927</v>
      </c>
      <c r="AK12" s="19" t="n">
        <v>0.0430042004481518</v>
      </c>
      <c r="AL12" s="19" t="n">
        <v>0.0189965046330021</v>
      </c>
    </row>
    <row r="13">
      <c r="B13" s="20" t="s">
        <v>136</v>
      </c>
      <c r="C13" s="19" t="n">
        <v>0.00917781686924411</v>
      </c>
      <c r="D13" s="19" t="n">
        <v>0.0133462504804966</v>
      </c>
      <c r="E13" s="19" t="n">
        <v>0.00492745039976587</v>
      </c>
      <c r="F13" s="19"/>
      <c r="G13" s="19" t="n">
        <v>0.0307512007392025</v>
      </c>
      <c r="H13" s="19" t="n">
        <v>0</v>
      </c>
      <c r="I13" s="19" t="n">
        <v>0</v>
      </c>
      <c r="J13" s="19" t="n">
        <v>0.00531069083081739</v>
      </c>
      <c r="K13" s="19" t="n">
        <v>0</v>
      </c>
      <c r="L13" s="19" t="n">
        <v>0.0228220306116798</v>
      </c>
      <c r="M13" s="19"/>
      <c r="N13" s="19" t="n">
        <v>0</v>
      </c>
      <c r="O13" s="19" t="n">
        <v>0.0165123423213546</v>
      </c>
      <c r="P13" s="19" t="n">
        <v>0.0128439718528844</v>
      </c>
      <c r="Q13" s="19" t="n">
        <v>0.00508154928985844</v>
      </c>
      <c r="R13" s="19" t="n">
        <v>0</v>
      </c>
      <c r="S13" s="19"/>
      <c r="T13" s="19" t="n">
        <v>0.0358327341116153</v>
      </c>
      <c r="U13" s="19" t="n">
        <v>0.0177577000909023</v>
      </c>
      <c r="V13" s="19" t="n">
        <v>0</v>
      </c>
      <c r="W13" s="19" t="n">
        <v>0</v>
      </c>
      <c r="X13" s="19"/>
      <c r="Y13" s="19" t="n">
        <v>0.00653565894019906</v>
      </c>
      <c r="Z13" s="19" t="n">
        <v>0.012863025147399</v>
      </c>
      <c r="AA13" s="19" t="n">
        <v>0.0194748515303798</v>
      </c>
      <c r="AB13" s="19" t="n">
        <v>0</v>
      </c>
      <c r="AC13" s="19" t="n">
        <v>0</v>
      </c>
      <c r="AD13" s="19" t="n">
        <v>0</v>
      </c>
      <c r="AE13" s="19"/>
      <c r="AF13" s="19" t="n">
        <v>0.00536326236987723</v>
      </c>
      <c r="AG13" s="19"/>
      <c r="AH13" s="19" t="n">
        <v>0.00917781686924411</v>
      </c>
      <c r="AI13" s="19"/>
      <c r="AJ13" s="19" t="n">
        <v>0.00295217170076296</v>
      </c>
      <c r="AK13" s="19" t="n">
        <v>0.0141555036284762</v>
      </c>
      <c r="AL13" s="19" t="n">
        <v>0</v>
      </c>
    </row>
    <row r="14">
      <c r="B14" s="20" t="s">
        <v>56</v>
      </c>
      <c r="C14" s="21" t="n">
        <v>0.0190505477263304</v>
      </c>
      <c r="D14" s="21" t="n">
        <v>0.0179651222254354</v>
      </c>
      <c r="E14" s="21" t="n">
        <v>0.0202020347532561</v>
      </c>
      <c r="F14" s="21"/>
      <c r="G14" s="21" t="n">
        <v>0.0434299966857581</v>
      </c>
      <c r="H14" s="21" t="n">
        <v>0.00916433753051407</v>
      </c>
      <c r="I14" s="21" t="n">
        <v>0.0154552274750967</v>
      </c>
      <c r="J14" s="21" t="n">
        <v>0.0192936819567589</v>
      </c>
      <c r="K14" s="21" t="n">
        <v>0.0114249485500299</v>
      </c>
      <c r="L14" s="21" t="n">
        <v>0.0237649555943852</v>
      </c>
      <c r="M14" s="21"/>
      <c r="N14" s="21" t="n">
        <v>0.0491011758442321</v>
      </c>
      <c r="O14" s="21" t="n">
        <v>0.0224010535355774</v>
      </c>
      <c r="P14" s="21" t="n">
        <v>0.00958847178367047</v>
      </c>
      <c r="Q14" s="21" t="n">
        <v>0.0289441617431865</v>
      </c>
      <c r="R14" s="21" t="n">
        <v>0.00241252241307102</v>
      </c>
      <c r="S14" s="21"/>
      <c r="T14" s="21" t="n">
        <v>0.0112784089306116</v>
      </c>
      <c r="U14" s="21" t="n">
        <v>0.023379688062109</v>
      </c>
      <c r="V14" s="21" t="n">
        <v>0.0218619580035944</v>
      </c>
      <c r="W14" s="21" t="n">
        <v>0</v>
      </c>
      <c r="X14" s="21"/>
      <c r="Y14" s="21" t="n">
        <v>0.0115353184623125</v>
      </c>
      <c r="Z14" s="21" t="n">
        <v>0.0166980655743339</v>
      </c>
      <c r="AA14" s="21" t="n">
        <v>0.0202794830005118</v>
      </c>
      <c r="AB14" s="21" t="n">
        <v>0.00907150875082565</v>
      </c>
      <c r="AC14" s="21" t="n">
        <v>0.0800478569524447</v>
      </c>
      <c r="AD14" s="21" t="n">
        <v>0.0594300857986061</v>
      </c>
      <c r="AE14" s="21"/>
      <c r="AF14" s="21" t="n">
        <v>0.0240393513089703</v>
      </c>
      <c r="AG14" s="21"/>
      <c r="AH14" s="21" t="n">
        <v>0.0190505477263304</v>
      </c>
      <c r="AI14" s="21"/>
      <c r="AJ14" s="21" t="n">
        <v>0.0201124968832745</v>
      </c>
      <c r="AK14" s="21" t="n">
        <v>0.0182405769201037</v>
      </c>
      <c r="AL14" s="21" t="n">
        <v>0.0203932210040675</v>
      </c>
    </row>
    <row r="15">
      <c r="B15" s="18" t="s">
        <v>119</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142</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964</v>
      </c>
      <c r="D7" s="11" t="n">
        <v>449</v>
      </c>
      <c r="E7" s="11" t="n">
        <v>514</v>
      </c>
      <c r="F7" s="11"/>
      <c r="G7" s="11" t="n">
        <v>75</v>
      </c>
      <c r="H7" s="11" t="n">
        <v>123</v>
      </c>
      <c r="I7" s="11" t="n">
        <v>222</v>
      </c>
      <c r="J7" s="11" t="n">
        <v>168</v>
      </c>
      <c r="K7" s="11" t="n">
        <v>171</v>
      </c>
      <c r="L7" s="11" t="n">
        <v>205</v>
      </c>
      <c r="M7" s="11"/>
      <c r="N7" s="11" t="n">
        <v>61</v>
      </c>
      <c r="O7" s="11" t="n">
        <v>215</v>
      </c>
      <c r="P7" s="11" t="n">
        <v>184</v>
      </c>
      <c r="Q7" s="11" t="n">
        <v>284</v>
      </c>
      <c r="R7" s="11" t="n">
        <v>220</v>
      </c>
      <c r="S7" s="11"/>
      <c r="T7" s="11" t="n">
        <v>85</v>
      </c>
      <c r="U7" s="11" t="n">
        <v>285</v>
      </c>
      <c r="V7" s="11" t="n">
        <v>163</v>
      </c>
      <c r="W7" s="11" t="n">
        <v>264</v>
      </c>
      <c r="X7" s="11"/>
      <c r="Y7" s="11" t="n">
        <v>447</v>
      </c>
      <c r="Z7" s="11" t="n">
        <v>85</v>
      </c>
      <c r="AA7" s="11" t="n">
        <v>249</v>
      </c>
      <c r="AB7" s="11" t="n">
        <v>101</v>
      </c>
      <c r="AC7" s="11" t="n">
        <v>49</v>
      </c>
      <c r="AD7" s="11" t="n">
        <v>26</v>
      </c>
      <c r="AE7" s="11"/>
      <c r="AF7" s="11" t="n">
        <v>613</v>
      </c>
      <c r="AG7" s="11"/>
      <c r="AH7" s="11" t="n">
        <v>964</v>
      </c>
      <c r="AI7" s="11"/>
      <c r="AJ7" s="11" t="n">
        <v>411</v>
      </c>
      <c r="AK7" s="11" t="n">
        <v>384</v>
      </c>
      <c r="AL7" s="11" t="n">
        <v>169</v>
      </c>
    </row>
    <row r="8" ht="30" customHeight="1">
      <c r="B8" s="12" t="s">
        <v>20</v>
      </c>
      <c r="C8" s="12" t="n">
        <v>958</v>
      </c>
      <c r="D8" s="12" t="n">
        <v>484</v>
      </c>
      <c r="E8" s="12" t="n">
        <v>473</v>
      </c>
      <c r="F8" s="12"/>
      <c r="G8" s="12" t="n">
        <v>93</v>
      </c>
      <c r="H8" s="12" t="n">
        <v>158</v>
      </c>
      <c r="I8" s="12" t="n">
        <v>161</v>
      </c>
      <c r="J8" s="12" t="n">
        <v>164</v>
      </c>
      <c r="K8" s="12" t="n">
        <v>160</v>
      </c>
      <c r="L8" s="12" t="n">
        <v>221</v>
      </c>
      <c r="M8" s="12"/>
      <c r="N8" s="12" t="n">
        <v>83</v>
      </c>
      <c r="O8" s="12" t="n">
        <v>285</v>
      </c>
      <c r="P8" s="12" t="n">
        <v>251</v>
      </c>
      <c r="Q8" s="12" t="n">
        <v>172</v>
      </c>
      <c r="R8" s="12" t="n">
        <v>167</v>
      </c>
      <c r="S8" s="12"/>
      <c r="T8" s="12" t="n">
        <v>105</v>
      </c>
      <c r="U8" s="12" t="n">
        <v>283</v>
      </c>
      <c r="V8" s="12" t="n">
        <v>142</v>
      </c>
      <c r="W8" s="12" t="n">
        <v>262</v>
      </c>
      <c r="X8" s="12"/>
      <c r="Y8" s="12" t="n">
        <v>440</v>
      </c>
      <c r="Z8" s="12" t="n">
        <v>68</v>
      </c>
      <c r="AA8" s="12" t="n">
        <v>259</v>
      </c>
      <c r="AB8" s="12" t="n">
        <v>106</v>
      </c>
      <c r="AC8" s="12" t="n">
        <v>51</v>
      </c>
      <c r="AD8" s="12" t="n">
        <v>30</v>
      </c>
      <c r="AE8" s="12"/>
      <c r="AF8" s="12" t="n">
        <v>600</v>
      </c>
      <c r="AG8" s="12"/>
      <c r="AH8" s="12" t="n">
        <v>958</v>
      </c>
      <c r="AI8" s="12"/>
      <c r="AJ8" s="12" t="n">
        <v>302</v>
      </c>
      <c r="AK8" s="12" t="n">
        <v>558</v>
      </c>
      <c r="AL8" s="12" t="n">
        <v>98</v>
      </c>
    </row>
    <row r="9">
      <c r="B9" s="20" t="s">
        <v>132</v>
      </c>
      <c r="C9" s="19" t="n">
        <v>0.249058923439277</v>
      </c>
      <c r="D9" s="19" t="n">
        <v>0.247791776852731</v>
      </c>
      <c r="E9" s="19" t="n">
        <v>0.250876359836666</v>
      </c>
      <c r="F9" s="19"/>
      <c r="G9" s="19" t="n">
        <v>0.228287228007988</v>
      </c>
      <c r="H9" s="19" t="n">
        <v>0.27129019129918</v>
      </c>
      <c r="I9" s="19" t="n">
        <v>0.287827709777755</v>
      </c>
      <c r="J9" s="19" t="n">
        <v>0.343560516362786</v>
      </c>
      <c r="K9" s="19" t="n">
        <v>0.18591690155148</v>
      </c>
      <c r="L9" s="19" t="n">
        <v>0.189387084296371</v>
      </c>
      <c r="M9" s="19"/>
      <c r="N9" s="19" t="n">
        <v>0.144810157101196</v>
      </c>
      <c r="O9" s="19" t="n">
        <v>0.308795418092189</v>
      </c>
      <c r="P9" s="19" t="n">
        <v>0.247917992800224</v>
      </c>
      <c r="Q9" s="19" t="n">
        <v>0.191906502656631</v>
      </c>
      <c r="R9" s="19" t="n">
        <v>0.259782251278716</v>
      </c>
      <c r="S9" s="19"/>
      <c r="T9" s="19" t="n">
        <v>0.222692169385072</v>
      </c>
      <c r="U9" s="19" t="n">
        <v>0.179365128691791</v>
      </c>
      <c r="V9" s="19" t="n">
        <v>0.277095458763811</v>
      </c>
      <c r="W9" s="19" t="n">
        <v>0.357192108568778</v>
      </c>
      <c r="X9" s="19"/>
      <c r="Y9" s="19" t="n">
        <v>0.311293731755054</v>
      </c>
      <c r="Z9" s="19" t="n">
        <v>0.188452202168167</v>
      </c>
      <c r="AA9" s="19" t="n">
        <v>0.180292984996254</v>
      </c>
      <c r="AB9" s="19" t="n">
        <v>0.286391936318442</v>
      </c>
      <c r="AC9" s="19" t="n">
        <v>0.158221258584929</v>
      </c>
      <c r="AD9" s="19" t="n">
        <v>0.0896534489411966</v>
      </c>
      <c r="AE9" s="19"/>
      <c r="AF9" s="19" t="n">
        <v>0.25648043659865</v>
      </c>
      <c r="AG9" s="19"/>
      <c r="AH9" s="19" t="n">
        <v>0.249058923439277</v>
      </c>
      <c r="AI9" s="19"/>
      <c r="AJ9" s="19" t="n">
        <v>0.222516399082219</v>
      </c>
      <c r="AK9" s="19" t="n">
        <v>0.273021094797179</v>
      </c>
      <c r="AL9" s="19" t="n">
        <v>0.194314788072546</v>
      </c>
    </row>
    <row r="10">
      <c r="B10" s="20" t="s">
        <v>133</v>
      </c>
      <c r="C10" s="19" t="n">
        <v>0.491133830417914</v>
      </c>
      <c r="D10" s="19" t="n">
        <v>0.476712085782137</v>
      </c>
      <c r="E10" s="19" t="n">
        <v>0.50692983954971</v>
      </c>
      <c r="F10" s="19"/>
      <c r="G10" s="19" t="n">
        <v>0.470008729015645</v>
      </c>
      <c r="H10" s="19" t="n">
        <v>0.450846471618666</v>
      </c>
      <c r="I10" s="19" t="n">
        <v>0.478746910163494</v>
      </c>
      <c r="J10" s="19" t="n">
        <v>0.434274054644474</v>
      </c>
      <c r="K10" s="19" t="n">
        <v>0.595154364979565</v>
      </c>
      <c r="L10" s="19" t="n">
        <v>0.504536732222225</v>
      </c>
      <c r="M10" s="19"/>
      <c r="N10" s="19" t="n">
        <v>0.493521092920619</v>
      </c>
      <c r="O10" s="19" t="n">
        <v>0.465093441574237</v>
      </c>
      <c r="P10" s="19" t="n">
        <v>0.480949585022461</v>
      </c>
      <c r="Q10" s="19" t="n">
        <v>0.529440301380386</v>
      </c>
      <c r="R10" s="19" t="n">
        <v>0.510181681943297</v>
      </c>
      <c r="S10" s="19"/>
      <c r="T10" s="19" t="n">
        <v>0.497728384293357</v>
      </c>
      <c r="U10" s="19" t="n">
        <v>0.556055934938789</v>
      </c>
      <c r="V10" s="19" t="n">
        <v>0.480365072005988</v>
      </c>
      <c r="W10" s="19" t="n">
        <v>0.435167421350518</v>
      </c>
      <c r="X10" s="19"/>
      <c r="Y10" s="19" t="n">
        <v>0.454750846948459</v>
      </c>
      <c r="Z10" s="19" t="n">
        <v>0.575830416814669</v>
      </c>
      <c r="AA10" s="19" t="n">
        <v>0.546479831438477</v>
      </c>
      <c r="AB10" s="19" t="n">
        <v>0.4783364467204</v>
      </c>
      <c r="AC10" s="19" t="n">
        <v>0.464940779782715</v>
      </c>
      <c r="AD10" s="19" t="n">
        <v>0.475192859530674</v>
      </c>
      <c r="AE10" s="19"/>
      <c r="AF10" s="19" t="n">
        <v>0.495041334855303</v>
      </c>
      <c r="AG10" s="19"/>
      <c r="AH10" s="19" t="n">
        <v>0.491133830417914</v>
      </c>
      <c r="AI10" s="19"/>
      <c r="AJ10" s="19" t="n">
        <v>0.576089911134528</v>
      </c>
      <c r="AK10" s="19" t="n">
        <v>0.438511490569273</v>
      </c>
      <c r="AL10" s="19" t="n">
        <v>0.52916544977849</v>
      </c>
    </row>
    <row r="11">
      <c r="B11" s="20" t="s">
        <v>134</v>
      </c>
      <c r="C11" s="19" t="n">
        <v>0.204588503277626</v>
      </c>
      <c r="D11" s="19" t="n">
        <v>0.197690862390552</v>
      </c>
      <c r="E11" s="19" t="n">
        <v>0.212080195681795</v>
      </c>
      <c r="F11" s="19"/>
      <c r="G11" s="19" t="n">
        <v>0.221407250691038</v>
      </c>
      <c r="H11" s="19" t="n">
        <v>0.219617477900161</v>
      </c>
      <c r="I11" s="19" t="n">
        <v>0.152585001668209</v>
      </c>
      <c r="J11" s="19" t="n">
        <v>0.197644534387321</v>
      </c>
      <c r="K11" s="19" t="n">
        <v>0.207503784918925</v>
      </c>
      <c r="L11" s="19" t="n">
        <v>0.227682697398173</v>
      </c>
      <c r="M11" s="19"/>
      <c r="N11" s="19" t="n">
        <v>0.301517500383614</v>
      </c>
      <c r="O11" s="19" t="n">
        <v>0.168470457682649</v>
      </c>
      <c r="P11" s="19" t="n">
        <v>0.199558561120824</v>
      </c>
      <c r="Q11" s="19" t="n">
        <v>0.219996521432423</v>
      </c>
      <c r="R11" s="19" t="n">
        <v>0.209392097050057</v>
      </c>
      <c r="S11" s="19"/>
      <c r="T11" s="19" t="n">
        <v>0.233811651827413</v>
      </c>
      <c r="U11" s="19" t="n">
        <v>0.197280013774919</v>
      </c>
      <c r="V11" s="19" t="n">
        <v>0.204322169545923</v>
      </c>
      <c r="W11" s="19" t="n">
        <v>0.18347694843978</v>
      </c>
      <c r="X11" s="19"/>
      <c r="Y11" s="19" t="n">
        <v>0.196997705392224</v>
      </c>
      <c r="Z11" s="19" t="n">
        <v>0.152811389235891</v>
      </c>
      <c r="AA11" s="19" t="n">
        <v>0.206331229896777</v>
      </c>
      <c r="AB11" s="19" t="n">
        <v>0.197740933801759</v>
      </c>
      <c r="AC11" s="19" t="n">
        <v>0.256534614865322</v>
      </c>
      <c r="AD11" s="19" t="n">
        <v>0.313683962572105</v>
      </c>
      <c r="AE11" s="19"/>
      <c r="AF11" s="19" t="n">
        <v>0.192727480376642</v>
      </c>
      <c r="AG11" s="19"/>
      <c r="AH11" s="19" t="n">
        <v>0.204588503277626</v>
      </c>
      <c r="AI11" s="19"/>
      <c r="AJ11" s="19" t="n">
        <v>0.157430052619054</v>
      </c>
      <c r="AK11" s="19" t="n">
        <v>0.223234549512142</v>
      </c>
      <c r="AL11" s="19" t="n">
        <v>0.243678149823608</v>
      </c>
    </row>
    <row r="12">
      <c r="B12" s="20" t="s">
        <v>135</v>
      </c>
      <c r="C12" s="19" t="n">
        <v>0.0260112603262248</v>
      </c>
      <c r="D12" s="19" t="n">
        <v>0.0400872040685679</v>
      </c>
      <c r="E12" s="19" t="n">
        <v>0.00956215086968496</v>
      </c>
      <c r="F12" s="19"/>
      <c r="G12" s="19" t="n">
        <v>0.036866795599571</v>
      </c>
      <c r="H12" s="19" t="n">
        <v>0.0490815216514791</v>
      </c>
      <c r="I12" s="19" t="n">
        <v>0.0597316363549919</v>
      </c>
      <c r="J12" s="19" t="n">
        <v>0.00584205306569809</v>
      </c>
      <c r="K12" s="19" t="n">
        <v>0</v>
      </c>
      <c r="L12" s="19" t="n">
        <v>0.0142705785802284</v>
      </c>
      <c r="M12" s="19"/>
      <c r="N12" s="19" t="n">
        <v>0.0389570348528725</v>
      </c>
      <c r="O12" s="19" t="n">
        <v>0.0154334722442806</v>
      </c>
      <c r="P12" s="19" t="n">
        <v>0.0418680901256066</v>
      </c>
      <c r="Q12" s="19" t="n">
        <v>0.0246309634975147</v>
      </c>
      <c r="R12" s="19" t="n">
        <v>0.0152094899683132</v>
      </c>
      <c r="S12" s="19"/>
      <c r="T12" s="19" t="n">
        <v>0.00866095585639701</v>
      </c>
      <c r="U12" s="19" t="n">
        <v>0.0174816221971158</v>
      </c>
      <c r="V12" s="19" t="n">
        <v>0.00992460147433319</v>
      </c>
      <c r="W12" s="19" t="n">
        <v>0.0241635216409244</v>
      </c>
      <c r="X12" s="19"/>
      <c r="Y12" s="19" t="n">
        <v>0.0255648512691209</v>
      </c>
      <c r="Z12" s="19" t="n">
        <v>0.0533449010595394</v>
      </c>
      <c r="AA12" s="19" t="n">
        <v>0.0121775929509241</v>
      </c>
      <c r="AB12" s="19" t="n">
        <v>0.0284591744085736</v>
      </c>
      <c r="AC12" s="19" t="n">
        <v>0.040255489814589</v>
      </c>
      <c r="AD12" s="19" t="n">
        <v>0.0620396431574184</v>
      </c>
      <c r="AE12" s="19"/>
      <c r="AF12" s="19" t="n">
        <v>0.0220456322321258</v>
      </c>
      <c r="AG12" s="19"/>
      <c r="AH12" s="19" t="n">
        <v>0.0260112603262248</v>
      </c>
      <c r="AI12" s="19"/>
      <c r="AJ12" s="19" t="n">
        <v>0.020351750019413</v>
      </c>
      <c r="AK12" s="19" t="n">
        <v>0.0307281502303201</v>
      </c>
      <c r="AL12" s="19" t="n">
        <v>0.016574747250971</v>
      </c>
    </row>
    <row r="13">
      <c r="B13" s="20" t="s">
        <v>136</v>
      </c>
      <c r="C13" s="19" t="n">
        <v>0.00903041265971252</v>
      </c>
      <c r="D13" s="19" t="n">
        <v>0.0130546315679278</v>
      </c>
      <c r="E13" s="19" t="n">
        <v>0.00492745039976587</v>
      </c>
      <c r="F13" s="19"/>
      <c r="G13" s="19" t="n">
        <v>0</v>
      </c>
      <c r="H13" s="19" t="n">
        <v>0</v>
      </c>
      <c r="I13" s="19" t="n">
        <v>0.0056535145604537</v>
      </c>
      <c r="J13" s="19" t="n">
        <v>0.00531069083081739</v>
      </c>
      <c r="K13" s="19" t="n">
        <v>0</v>
      </c>
      <c r="L13" s="19" t="n">
        <v>0.0310732425136979</v>
      </c>
      <c r="M13" s="19"/>
      <c r="N13" s="19" t="n">
        <v>0</v>
      </c>
      <c r="O13" s="19" t="n">
        <v>0.0128171366283964</v>
      </c>
      <c r="P13" s="19" t="n">
        <v>0.0128439718528844</v>
      </c>
      <c r="Q13" s="19" t="n">
        <v>0.00508154928985844</v>
      </c>
      <c r="R13" s="19" t="n">
        <v>0.00543447975961657</v>
      </c>
      <c r="S13" s="19"/>
      <c r="T13" s="19" t="n">
        <v>0.00847803745855714</v>
      </c>
      <c r="U13" s="19" t="n">
        <v>0.0242022824942588</v>
      </c>
      <c r="V13" s="19" t="n">
        <v>0.0064307402063505</v>
      </c>
      <c r="W13" s="19" t="n">
        <v>0</v>
      </c>
      <c r="X13" s="19"/>
      <c r="Y13" s="19" t="n">
        <v>0.0020692992611637</v>
      </c>
      <c r="Z13" s="19" t="n">
        <v>0.012863025147399</v>
      </c>
      <c r="AA13" s="19" t="n">
        <v>0.0265159045143008</v>
      </c>
      <c r="AB13" s="19" t="n">
        <v>0</v>
      </c>
      <c r="AC13" s="19" t="n">
        <v>0</v>
      </c>
      <c r="AD13" s="19" t="n">
        <v>0</v>
      </c>
      <c r="AE13" s="19"/>
      <c r="AF13" s="19" t="n">
        <v>0.00687933272735596</v>
      </c>
      <c r="AG13" s="19"/>
      <c r="AH13" s="19" t="n">
        <v>0.00903041265971252</v>
      </c>
      <c r="AI13" s="19"/>
      <c r="AJ13" s="19" t="n">
        <v>0.00295217170076296</v>
      </c>
      <c r="AK13" s="19" t="n">
        <v>0.0139025090210305</v>
      </c>
      <c r="AL13" s="19" t="n">
        <v>0</v>
      </c>
    </row>
    <row r="14">
      <c r="B14" s="20" t="s">
        <v>56</v>
      </c>
      <c r="C14" s="21" t="n">
        <v>0.0201770698792457</v>
      </c>
      <c r="D14" s="21" t="n">
        <v>0.0246634393380846</v>
      </c>
      <c r="E14" s="21" t="n">
        <v>0.0156240036623786</v>
      </c>
      <c r="F14" s="21"/>
      <c r="G14" s="21" t="n">
        <v>0.0434299966857581</v>
      </c>
      <c r="H14" s="21" t="n">
        <v>0.00916433753051407</v>
      </c>
      <c r="I14" s="21" t="n">
        <v>0.0154552274750967</v>
      </c>
      <c r="J14" s="21" t="n">
        <v>0.0133681507089038</v>
      </c>
      <c r="K14" s="21" t="n">
        <v>0.0114249485500299</v>
      </c>
      <c r="L14" s="21" t="n">
        <v>0.0330496649893051</v>
      </c>
      <c r="M14" s="21"/>
      <c r="N14" s="21" t="n">
        <v>0.0211942147416982</v>
      </c>
      <c r="O14" s="21" t="n">
        <v>0.0293900737782478</v>
      </c>
      <c r="P14" s="21" t="n">
        <v>0.0168617990779997</v>
      </c>
      <c r="Q14" s="21" t="n">
        <v>0.0289441617431865</v>
      </c>
      <c r="R14" s="21" t="n">
        <v>0</v>
      </c>
      <c r="S14" s="21"/>
      <c r="T14" s="21" t="n">
        <v>0.0286288011792035</v>
      </c>
      <c r="U14" s="21" t="n">
        <v>0.0256150179031258</v>
      </c>
      <c r="V14" s="21" t="n">
        <v>0.0218619580035944</v>
      </c>
      <c r="W14" s="21" t="n">
        <v>0</v>
      </c>
      <c r="X14" s="21"/>
      <c r="Y14" s="21" t="n">
        <v>0.00932356537397786</v>
      </c>
      <c r="Z14" s="21" t="n">
        <v>0.0166980655743339</v>
      </c>
      <c r="AA14" s="21" t="n">
        <v>0.0282024562032665</v>
      </c>
      <c r="AB14" s="21" t="n">
        <v>0.00907150875082565</v>
      </c>
      <c r="AC14" s="21" t="n">
        <v>0.0800478569524447</v>
      </c>
      <c r="AD14" s="21" t="n">
        <v>0.0594300857986061</v>
      </c>
      <c r="AE14" s="21"/>
      <c r="AF14" s="21" t="n">
        <v>0.0268257832099232</v>
      </c>
      <c r="AG14" s="21"/>
      <c r="AH14" s="21" t="n">
        <v>0.0201770698792457</v>
      </c>
      <c r="AI14" s="21"/>
      <c r="AJ14" s="21" t="n">
        <v>0.0206597154440221</v>
      </c>
      <c r="AK14" s="21" t="n">
        <v>0.0206022058700548</v>
      </c>
      <c r="AL14" s="21" t="n">
        <v>0.016266865074385</v>
      </c>
    </row>
    <row r="15">
      <c r="B15" s="18" t="s">
        <v>119</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143</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964</v>
      </c>
      <c r="D7" s="11" t="n">
        <v>449</v>
      </c>
      <c r="E7" s="11" t="n">
        <v>514</v>
      </c>
      <c r="F7" s="11"/>
      <c r="G7" s="11" t="n">
        <v>75</v>
      </c>
      <c r="H7" s="11" t="n">
        <v>123</v>
      </c>
      <c r="I7" s="11" t="n">
        <v>222</v>
      </c>
      <c r="J7" s="11" t="n">
        <v>168</v>
      </c>
      <c r="K7" s="11" t="n">
        <v>171</v>
      </c>
      <c r="L7" s="11" t="n">
        <v>205</v>
      </c>
      <c r="M7" s="11"/>
      <c r="N7" s="11" t="n">
        <v>61</v>
      </c>
      <c r="O7" s="11" t="n">
        <v>215</v>
      </c>
      <c r="P7" s="11" t="n">
        <v>184</v>
      </c>
      <c r="Q7" s="11" t="n">
        <v>284</v>
      </c>
      <c r="R7" s="11" t="n">
        <v>220</v>
      </c>
      <c r="S7" s="11"/>
      <c r="T7" s="11" t="n">
        <v>85</v>
      </c>
      <c r="U7" s="11" t="n">
        <v>285</v>
      </c>
      <c r="V7" s="11" t="n">
        <v>163</v>
      </c>
      <c r="W7" s="11" t="n">
        <v>264</v>
      </c>
      <c r="X7" s="11"/>
      <c r="Y7" s="11" t="n">
        <v>447</v>
      </c>
      <c r="Z7" s="11" t="n">
        <v>85</v>
      </c>
      <c r="AA7" s="11" t="n">
        <v>249</v>
      </c>
      <c r="AB7" s="11" t="n">
        <v>101</v>
      </c>
      <c r="AC7" s="11" t="n">
        <v>49</v>
      </c>
      <c r="AD7" s="11" t="n">
        <v>26</v>
      </c>
      <c r="AE7" s="11"/>
      <c r="AF7" s="11" t="n">
        <v>613</v>
      </c>
      <c r="AG7" s="11"/>
      <c r="AH7" s="11" t="n">
        <v>964</v>
      </c>
      <c r="AI7" s="11"/>
      <c r="AJ7" s="11" t="n">
        <v>411</v>
      </c>
      <c r="AK7" s="11" t="n">
        <v>384</v>
      </c>
      <c r="AL7" s="11" t="n">
        <v>169</v>
      </c>
    </row>
    <row r="8" ht="30" customHeight="1">
      <c r="B8" s="12" t="s">
        <v>20</v>
      </c>
      <c r="C8" s="12" t="n">
        <v>958</v>
      </c>
      <c r="D8" s="12" t="n">
        <v>484</v>
      </c>
      <c r="E8" s="12" t="n">
        <v>473</v>
      </c>
      <c r="F8" s="12"/>
      <c r="G8" s="12" t="n">
        <v>93</v>
      </c>
      <c r="H8" s="12" t="n">
        <v>158</v>
      </c>
      <c r="I8" s="12" t="n">
        <v>161</v>
      </c>
      <c r="J8" s="12" t="n">
        <v>164</v>
      </c>
      <c r="K8" s="12" t="n">
        <v>160</v>
      </c>
      <c r="L8" s="12" t="n">
        <v>221</v>
      </c>
      <c r="M8" s="12"/>
      <c r="N8" s="12" t="n">
        <v>83</v>
      </c>
      <c r="O8" s="12" t="n">
        <v>285</v>
      </c>
      <c r="P8" s="12" t="n">
        <v>251</v>
      </c>
      <c r="Q8" s="12" t="n">
        <v>172</v>
      </c>
      <c r="R8" s="12" t="n">
        <v>167</v>
      </c>
      <c r="S8" s="12"/>
      <c r="T8" s="12" t="n">
        <v>105</v>
      </c>
      <c r="U8" s="12" t="n">
        <v>283</v>
      </c>
      <c r="V8" s="12" t="n">
        <v>142</v>
      </c>
      <c r="W8" s="12" t="n">
        <v>262</v>
      </c>
      <c r="X8" s="12"/>
      <c r="Y8" s="12" t="n">
        <v>440</v>
      </c>
      <c r="Z8" s="12" t="n">
        <v>68</v>
      </c>
      <c r="AA8" s="12" t="n">
        <v>259</v>
      </c>
      <c r="AB8" s="12" t="n">
        <v>106</v>
      </c>
      <c r="AC8" s="12" t="n">
        <v>51</v>
      </c>
      <c r="AD8" s="12" t="n">
        <v>30</v>
      </c>
      <c r="AE8" s="12"/>
      <c r="AF8" s="12" t="n">
        <v>600</v>
      </c>
      <c r="AG8" s="12"/>
      <c r="AH8" s="12" t="n">
        <v>958</v>
      </c>
      <c r="AI8" s="12"/>
      <c r="AJ8" s="12" t="n">
        <v>302</v>
      </c>
      <c r="AK8" s="12" t="n">
        <v>558</v>
      </c>
      <c r="AL8" s="12" t="n">
        <v>98</v>
      </c>
    </row>
    <row r="9">
      <c r="B9" s="20" t="s">
        <v>132</v>
      </c>
      <c r="C9" s="19" t="n">
        <v>0.259239012505684</v>
      </c>
      <c r="D9" s="19" t="n">
        <v>0.255092939500546</v>
      </c>
      <c r="E9" s="19" t="n">
        <v>0.264026422051623</v>
      </c>
      <c r="F9" s="19"/>
      <c r="G9" s="19" t="n">
        <v>0.30619888368666</v>
      </c>
      <c r="H9" s="19" t="n">
        <v>0.29149803734458</v>
      </c>
      <c r="I9" s="19" t="n">
        <v>0.32186345968964</v>
      </c>
      <c r="J9" s="19" t="n">
        <v>0.287835281460679</v>
      </c>
      <c r="K9" s="19" t="n">
        <v>0.24896214901517</v>
      </c>
      <c r="L9" s="19" t="n">
        <v>0.15695649855583</v>
      </c>
      <c r="M9" s="19"/>
      <c r="N9" s="19" t="n">
        <v>0.151123087732677</v>
      </c>
      <c r="O9" s="19" t="n">
        <v>0.332680029131587</v>
      </c>
      <c r="P9" s="19" t="n">
        <v>0.239150400115836</v>
      </c>
      <c r="Q9" s="19" t="n">
        <v>0.183417155548815</v>
      </c>
      <c r="R9" s="19" t="n">
        <v>0.29609555500616</v>
      </c>
      <c r="S9" s="19"/>
      <c r="T9" s="19" t="n">
        <v>0.221993913588351</v>
      </c>
      <c r="U9" s="19" t="n">
        <v>0.201022886387977</v>
      </c>
      <c r="V9" s="19" t="n">
        <v>0.280371778312819</v>
      </c>
      <c r="W9" s="19" t="n">
        <v>0.359161524184441</v>
      </c>
      <c r="X9" s="19"/>
      <c r="Y9" s="19" t="n">
        <v>0.315076095175142</v>
      </c>
      <c r="Z9" s="19" t="n">
        <v>0.264553524006369</v>
      </c>
      <c r="AA9" s="19" t="n">
        <v>0.151436952741126</v>
      </c>
      <c r="AB9" s="19" t="n">
        <v>0.346099325386182</v>
      </c>
      <c r="AC9" s="19" t="n">
        <v>0.244331106949858</v>
      </c>
      <c r="AD9" s="19" t="n">
        <v>0.0802123536021854</v>
      </c>
      <c r="AE9" s="19"/>
      <c r="AF9" s="19" t="n">
        <v>0.265690585069253</v>
      </c>
      <c r="AG9" s="19"/>
      <c r="AH9" s="19" t="n">
        <v>0.259239012505684</v>
      </c>
      <c r="AI9" s="19"/>
      <c r="AJ9" s="19" t="n">
        <v>0.233969214758165</v>
      </c>
      <c r="AK9" s="19" t="n">
        <v>0.27702037340329</v>
      </c>
      <c r="AL9" s="19" t="n">
        <v>0.23579395948103</v>
      </c>
    </row>
    <row r="10">
      <c r="B10" s="20" t="s">
        <v>133</v>
      </c>
      <c r="C10" s="19" t="n">
        <v>0.51111065385369</v>
      </c>
      <c r="D10" s="19" t="n">
        <v>0.495185712174747</v>
      </c>
      <c r="E10" s="19" t="n">
        <v>0.52848798424639</v>
      </c>
      <c r="F10" s="19"/>
      <c r="G10" s="19" t="n">
        <v>0.454982385134114</v>
      </c>
      <c r="H10" s="19" t="n">
        <v>0.523762913656457</v>
      </c>
      <c r="I10" s="19" t="n">
        <v>0.482725435316418</v>
      </c>
      <c r="J10" s="19" t="n">
        <v>0.50202622477672</v>
      </c>
      <c r="K10" s="19" t="n">
        <v>0.546686151697818</v>
      </c>
      <c r="L10" s="19" t="n">
        <v>0.527425367830759</v>
      </c>
      <c r="M10" s="19"/>
      <c r="N10" s="19" t="n">
        <v>0.640933080271818</v>
      </c>
      <c r="O10" s="19" t="n">
        <v>0.446291191924892</v>
      </c>
      <c r="P10" s="19" t="n">
        <v>0.453993806587758</v>
      </c>
      <c r="Q10" s="19" t="n">
        <v>0.614207176403855</v>
      </c>
      <c r="R10" s="19" t="n">
        <v>0.53641234488763</v>
      </c>
      <c r="S10" s="19"/>
      <c r="T10" s="19" t="n">
        <v>0.461328367158819</v>
      </c>
      <c r="U10" s="19" t="n">
        <v>0.560869084479879</v>
      </c>
      <c r="V10" s="19" t="n">
        <v>0.521784728215609</v>
      </c>
      <c r="W10" s="19" t="n">
        <v>0.496486121973156</v>
      </c>
      <c r="X10" s="19"/>
      <c r="Y10" s="19" t="n">
        <v>0.510404994494582</v>
      </c>
      <c r="Z10" s="19" t="n">
        <v>0.572388177605812</v>
      </c>
      <c r="AA10" s="19" t="n">
        <v>0.549554234810806</v>
      </c>
      <c r="AB10" s="19" t="n">
        <v>0.445794826464181</v>
      </c>
      <c r="AC10" s="19" t="n">
        <v>0.465679195925228</v>
      </c>
      <c r="AD10" s="19" t="n">
        <v>0.390978921085664</v>
      </c>
      <c r="AE10" s="19"/>
      <c r="AF10" s="19" t="n">
        <v>0.503617607076307</v>
      </c>
      <c r="AG10" s="19"/>
      <c r="AH10" s="19" t="n">
        <v>0.51111065385369</v>
      </c>
      <c r="AI10" s="19"/>
      <c r="AJ10" s="19" t="n">
        <v>0.607881467867933</v>
      </c>
      <c r="AK10" s="19" t="n">
        <v>0.451302521270248</v>
      </c>
      <c r="AL10" s="19" t="n">
        <v>0.553677199402772</v>
      </c>
    </row>
    <row r="11">
      <c r="B11" s="20" t="s">
        <v>134</v>
      </c>
      <c r="C11" s="19" t="n">
        <v>0.17680111328022</v>
      </c>
      <c r="D11" s="19" t="n">
        <v>0.188864591360861</v>
      </c>
      <c r="E11" s="19" t="n">
        <v>0.162727832578984</v>
      </c>
      <c r="F11" s="19"/>
      <c r="G11" s="19" t="n">
        <v>0.140818956324652</v>
      </c>
      <c r="H11" s="19" t="n">
        <v>0.154757667085513</v>
      </c>
      <c r="I11" s="19" t="n">
        <v>0.142562314599068</v>
      </c>
      <c r="J11" s="19" t="n">
        <v>0.174713320715138</v>
      </c>
      <c r="K11" s="19" t="n">
        <v>0.156825955803247</v>
      </c>
      <c r="L11" s="19" t="n">
        <v>0.248747007545616</v>
      </c>
      <c r="M11" s="19"/>
      <c r="N11" s="19" t="n">
        <v>0.186749617253807</v>
      </c>
      <c r="O11" s="19" t="n">
        <v>0.159763231973859</v>
      </c>
      <c r="P11" s="19" t="n">
        <v>0.241895469360194</v>
      </c>
      <c r="Q11" s="19" t="n">
        <v>0.150023975674932</v>
      </c>
      <c r="R11" s="19" t="n">
        <v>0.130785950137483</v>
      </c>
      <c r="S11" s="19"/>
      <c r="T11" s="19" t="n">
        <v>0.278057602753966</v>
      </c>
      <c r="U11" s="19" t="n">
        <v>0.164694155091779</v>
      </c>
      <c r="V11" s="19" t="n">
        <v>0.159079798445335</v>
      </c>
      <c r="W11" s="19" t="n">
        <v>0.127391965683495</v>
      </c>
      <c r="X11" s="19"/>
      <c r="Y11" s="19" t="n">
        <v>0.142644384127498</v>
      </c>
      <c r="Z11" s="19" t="n">
        <v>0.146392930949394</v>
      </c>
      <c r="AA11" s="19" t="n">
        <v>0.227516967680406</v>
      </c>
      <c r="AB11" s="19" t="n">
        <v>0.171269603627477</v>
      </c>
      <c r="AC11" s="19" t="n">
        <v>0.109361731258566</v>
      </c>
      <c r="AD11" s="19" t="n">
        <v>0.407338996356127</v>
      </c>
      <c r="AE11" s="19"/>
      <c r="AF11" s="19" t="n">
        <v>0.19106049784789</v>
      </c>
      <c r="AG11" s="19"/>
      <c r="AH11" s="19" t="n">
        <v>0.17680111328022</v>
      </c>
      <c r="AI11" s="19"/>
      <c r="AJ11" s="19" t="n">
        <v>0.12415101308033</v>
      </c>
      <c r="AK11" s="19" t="n">
        <v>0.205953561071191</v>
      </c>
      <c r="AL11" s="19" t="n">
        <v>0.172945025277744</v>
      </c>
    </row>
    <row r="12">
      <c r="B12" s="20" t="s">
        <v>135</v>
      </c>
      <c r="C12" s="19" t="n">
        <v>0.0196297596962269</v>
      </c>
      <c r="D12" s="19" t="n">
        <v>0.0236529232722419</v>
      </c>
      <c r="E12" s="19" t="n">
        <v>0.0155499897178334</v>
      </c>
      <c r="F12" s="19"/>
      <c r="G12" s="19" t="n">
        <v>0.0288498469317591</v>
      </c>
      <c r="H12" s="19" t="n">
        <v>0.0130436923997162</v>
      </c>
      <c r="I12" s="19" t="n">
        <v>0.0299998930681163</v>
      </c>
      <c r="J12" s="19" t="n">
        <v>0.0112362220786726</v>
      </c>
      <c r="K12" s="19" t="n">
        <v>0.00603066027114385</v>
      </c>
      <c r="L12" s="19" t="n">
        <v>0.0289832838063617</v>
      </c>
      <c r="M12" s="19"/>
      <c r="N12" s="19" t="n">
        <v>0</v>
      </c>
      <c r="O12" s="19" t="n">
        <v>0.00947905533873827</v>
      </c>
      <c r="P12" s="19" t="n">
        <v>0.0332686028804299</v>
      </c>
      <c r="Q12" s="19" t="n">
        <v>0.0191140245723255</v>
      </c>
      <c r="R12" s="19" t="n">
        <v>0.0267682522464356</v>
      </c>
      <c r="S12" s="19"/>
      <c r="T12" s="19" t="n">
        <v>0</v>
      </c>
      <c r="U12" s="19" t="n">
        <v>0.0342803783889309</v>
      </c>
      <c r="V12" s="19" t="n">
        <v>0.0132682458423486</v>
      </c>
      <c r="W12" s="19" t="n">
        <v>0.0122870091684528</v>
      </c>
      <c r="X12" s="19"/>
      <c r="Y12" s="19" t="n">
        <v>0.0136571629859903</v>
      </c>
      <c r="Z12" s="19" t="n">
        <v>0.012863025147399</v>
      </c>
      <c r="AA12" s="19" t="n">
        <v>0.0247324683151938</v>
      </c>
      <c r="AB12" s="19" t="n">
        <v>0.00919979832174846</v>
      </c>
      <c r="AC12" s="19" t="n">
        <v>0.053174501416683</v>
      </c>
      <c r="AD12" s="19" t="n">
        <v>0.0620396431574184</v>
      </c>
      <c r="AE12" s="19"/>
      <c r="AF12" s="19" t="n">
        <v>0.0185284769981373</v>
      </c>
      <c r="AG12" s="19"/>
      <c r="AH12" s="19" t="n">
        <v>0.0196297596962269</v>
      </c>
      <c r="AI12" s="19"/>
      <c r="AJ12" s="19" t="n">
        <v>0.0165845047876919</v>
      </c>
      <c r="AK12" s="19" t="n">
        <v>0.0224055924331457</v>
      </c>
      <c r="AL12" s="19" t="n">
        <v>0.0131971782565988</v>
      </c>
    </row>
    <row r="13">
      <c r="B13" s="20" t="s">
        <v>136</v>
      </c>
      <c r="C13" s="19" t="n">
        <v>0.00754556997999649</v>
      </c>
      <c r="D13" s="19" t="n">
        <v>0.0123969417841021</v>
      </c>
      <c r="E13" s="19" t="n">
        <v>0.00259229997054969</v>
      </c>
      <c r="F13" s="19"/>
      <c r="G13" s="19" t="n">
        <v>0</v>
      </c>
      <c r="H13" s="19" t="n">
        <v>0.0169376895137333</v>
      </c>
      <c r="I13" s="19" t="n">
        <v>0.0056535145604537</v>
      </c>
      <c r="J13" s="19" t="n">
        <v>0</v>
      </c>
      <c r="K13" s="19" t="n">
        <v>0</v>
      </c>
      <c r="L13" s="19" t="n">
        <v>0.0165024238040362</v>
      </c>
      <c r="M13" s="19"/>
      <c r="N13" s="19" t="n">
        <v>0</v>
      </c>
      <c r="O13" s="19" t="n">
        <v>0.0128171366283964</v>
      </c>
      <c r="P13" s="19" t="n">
        <v>0.00576194977857434</v>
      </c>
      <c r="Q13" s="19" t="n">
        <v>0.00530467860500792</v>
      </c>
      <c r="R13" s="19" t="n">
        <v>0.00731551731921379</v>
      </c>
      <c r="S13" s="19"/>
      <c r="T13" s="19" t="n">
        <v>0.00866095585639701</v>
      </c>
      <c r="U13" s="19" t="n">
        <v>0.0128891648067129</v>
      </c>
      <c r="V13" s="19" t="n">
        <v>0.0102056524654472</v>
      </c>
      <c r="W13" s="19" t="n">
        <v>0.00467337899045537</v>
      </c>
      <c r="X13" s="19"/>
      <c r="Y13" s="19" t="n">
        <v>0.00813884521777205</v>
      </c>
      <c r="Z13" s="19" t="n">
        <v>0</v>
      </c>
      <c r="AA13" s="19" t="n">
        <v>0.0140821059678421</v>
      </c>
      <c r="AB13" s="19" t="n">
        <v>0</v>
      </c>
      <c r="AC13" s="19" t="n">
        <v>0</v>
      </c>
      <c r="AD13" s="19" t="n">
        <v>0</v>
      </c>
      <c r="AE13" s="19"/>
      <c r="AF13" s="19" t="n">
        <v>0</v>
      </c>
      <c r="AG13" s="19"/>
      <c r="AH13" s="19" t="n">
        <v>0.00754556997999649</v>
      </c>
      <c r="AI13" s="19"/>
      <c r="AJ13" s="19" t="n">
        <v>0.00478621184197978</v>
      </c>
      <c r="AK13" s="19" t="n">
        <v>0.0103620862271678</v>
      </c>
      <c r="AL13" s="19" t="n">
        <v>0</v>
      </c>
    </row>
    <row r="14">
      <c r="B14" s="20" t="s">
        <v>56</v>
      </c>
      <c r="C14" s="21" t="n">
        <v>0.0256738906841824</v>
      </c>
      <c r="D14" s="21" t="n">
        <v>0.0248068919075019</v>
      </c>
      <c r="E14" s="21" t="n">
        <v>0.0266154714346206</v>
      </c>
      <c r="F14" s="21"/>
      <c r="G14" s="21" t="n">
        <v>0.0691499279228144</v>
      </c>
      <c r="H14" s="21" t="n">
        <v>0</v>
      </c>
      <c r="I14" s="21" t="n">
        <v>0.0171953827663042</v>
      </c>
      <c r="J14" s="21" t="n">
        <v>0.0241889509687908</v>
      </c>
      <c r="K14" s="21" t="n">
        <v>0.0414950832126202</v>
      </c>
      <c r="L14" s="21" t="n">
        <v>0.0213854184573971</v>
      </c>
      <c r="M14" s="21"/>
      <c r="N14" s="21" t="n">
        <v>0.0211942147416982</v>
      </c>
      <c r="O14" s="21" t="n">
        <v>0.0389693550025277</v>
      </c>
      <c r="P14" s="21" t="n">
        <v>0.025929771277208</v>
      </c>
      <c r="Q14" s="21" t="n">
        <v>0.0279329891950643</v>
      </c>
      <c r="R14" s="21" t="n">
        <v>0.00262238040307699</v>
      </c>
      <c r="S14" s="21"/>
      <c r="T14" s="21" t="n">
        <v>0.0299591606424671</v>
      </c>
      <c r="U14" s="21" t="n">
        <v>0.0262443308447218</v>
      </c>
      <c r="V14" s="21" t="n">
        <v>0.0152897967184415</v>
      </c>
      <c r="W14" s="21" t="n">
        <v>0</v>
      </c>
      <c r="X14" s="21"/>
      <c r="Y14" s="21" t="n">
        <v>0.0100785179990147</v>
      </c>
      <c r="Z14" s="21" t="n">
        <v>0.00380234229102629</v>
      </c>
      <c r="AA14" s="21" t="n">
        <v>0.0326772704846251</v>
      </c>
      <c r="AB14" s="21" t="n">
        <v>0.0276364462004115</v>
      </c>
      <c r="AC14" s="21" t="n">
        <v>0.127453464449664</v>
      </c>
      <c r="AD14" s="21" t="n">
        <v>0.0594300857986061</v>
      </c>
      <c r="AE14" s="21"/>
      <c r="AF14" s="21" t="n">
        <v>0.0211028330084134</v>
      </c>
      <c r="AG14" s="21"/>
      <c r="AH14" s="21" t="n">
        <v>0.0256738906841824</v>
      </c>
      <c r="AI14" s="21"/>
      <c r="AJ14" s="21" t="n">
        <v>0.0126275876639004</v>
      </c>
      <c r="AK14" s="21" t="n">
        <v>0.0329558655949568</v>
      </c>
      <c r="AL14" s="21" t="n">
        <v>0.0243866375818549</v>
      </c>
    </row>
    <row r="15">
      <c r="B15" s="18" t="s">
        <v>119</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144</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964</v>
      </c>
      <c r="D7" s="11" t="n">
        <v>449</v>
      </c>
      <c r="E7" s="11" t="n">
        <v>514</v>
      </c>
      <c r="F7" s="11"/>
      <c r="G7" s="11" t="n">
        <v>75</v>
      </c>
      <c r="H7" s="11" t="n">
        <v>123</v>
      </c>
      <c r="I7" s="11" t="n">
        <v>222</v>
      </c>
      <c r="J7" s="11" t="n">
        <v>168</v>
      </c>
      <c r="K7" s="11" t="n">
        <v>171</v>
      </c>
      <c r="L7" s="11" t="n">
        <v>205</v>
      </c>
      <c r="M7" s="11"/>
      <c r="N7" s="11" t="n">
        <v>61</v>
      </c>
      <c r="O7" s="11" t="n">
        <v>215</v>
      </c>
      <c r="P7" s="11" t="n">
        <v>184</v>
      </c>
      <c r="Q7" s="11" t="n">
        <v>284</v>
      </c>
      <c r="R7" s="11" t="n">
        <v>220</v>
      </c>
      <c r="S7" s="11"/>
      <c r="T7" s="11" t="n">
        <v>85</v>
      </c>
      <c r="U7" s="11" t="n">
        <v>285</v>
      </c>
      <c r="V7" s="11" t="n">
        <v>163</v>
      </c>
      <c r="W7" s="11" t="n">
        <v>264</v>
      </c>
      <c r="X7" s="11"/>
      <c r="Y7" s="11" t="n">
        <v>447</v>
      </c>
      <c r="Z7" s="11" t="n">
        <v>85</v>
      </c>
      <c r="AA7" s="11" t="n">
        <v>249</v>
      </c>
      <c r="AB7" s="11" t="n">
        <v>101</v>
      </c>
      <c r="AC7" s="11" t="n">
        <v>49</v>
      </c>
      <c r="AD7" s="11" t="n">
        <v>26</v>
      </c>
      <c r="AE7" s="11"/>
      <c r="AF7" s="11" t="n">
        <v>613</v>
      </c>
      <c r="AG7" s="11"/>
      <c r="AH7" s="11" t="n">
        <v>964</v>
      </c>
      <c r="AI7" s="11"/>
      <c r="AJ7" s="11" t="n">
        <v>411</v>
      </c>
      <c r="AK7" s="11" t="n">
        <v>384</v>
      </c>
      <c r="AL7" s="11" t="n">
        <v>169</v>
      </c>
    </row>
    <row r="8" ht="30" customHeight="1">
      <c r="B8" s="12" t="s">
        <v>20</v>
      </c>
      <c r="C8" s="12" t="n">
        <v>958</v>
      </c>
      <c r="D8" s="12" t="n">
        <v>484</v>
      </c>
      <c r="E8" s="12" t="n">
        <v>473</v>
      </c>
      <c r="F8" s="12"/>
      <c r="G8" s="12" t="n">
        <v>93</v>
      </c>
      <c r="H8" s="12" t="n">
        <v>158</v>
      </c>
      <c r="I8" s="12" t="n">
        <v>161</v>
      </c>
      <c r="J8" s="12" t="n">
        <v>164</v>
      </c>
      <c r="K8" s="12" t="n">
        <v>160</v>
      </c>
      <c r="L8" s="12" t="n">
        <v>221</v>
      </c>
      <c r="M8" s="12"/>
      <c r="N8" s="12" t="n">
        <v>83</v>
      </c>
      <c r="O8" s="12" t="n">
        <v>285</v>
      </c>
      <c r="P8" s="12" t="n">
        <v>251</v>
      </c>
      <c r="Q8" s="12" t="n">
        <v>172</v>
      </c>
      <c r="R8" s="12" t="n">
        <v>167</v>
      </c>
      <c r="S8" s="12"/>
      <c r="T8" s="12" t="n">
        <v>105</v>
      </c>
      <c r="U8" s="12" t="n">
        <v>283</v>
      </c>
      <c r="V8" s="12" t="n">
        <v>142</v>
      </c>
      <c r="W8" s="12" t="n">
        <v>262</v>
      </c>
      <c r="X8" s="12"/>
      <c r="Y8" s="12" t="n">
        <v>440</v>
      </c>
      <c r="Z8" s="12" t="n">
        <v>68</v>
      </c>
      <c r="AA8" s="12" t="n">
        <v>259</v>
      </c>
      <c r="AB8" s="12" t="n">
        <v>106</v>
      </c>
      <c r="AC8" s="12" t="n">
        <v>51</v>
      </c>
      <c r="AD8" s="12" t="n">
        <v>30</v>
      </c>
      <c r="AE8" s="12"/>
      <c r="AF8" s="12" t="n">
        <v>600</v>
      </c>
      <c r="AG8" s="12"/>
      <c r="AH8" s="12" t="n">
        <v>958</v>
      </c>
      <c r="AI8" s="12"/>
      <c r="AJ8" s="12" t="n">
        <v>302</v>
      </c>
      <c r="AK8" s="12" t="n">
        <v>558</v>
      </c>
      <c r="AL8" s="12" t="n">
        <v>98</v>
      </c>
    </row>
    <row r="9">
      <c r="B9" s="20" t="s">
        <v>132</v>
      </c>
      <c r="C9" s="19" t="n">
        <v>0.403185382143364</v>
      </c>
      <c r="D9" s="19" t="n">
        <v>0.368874342537186</v>
      </c>
      <c r="E9" s="19" t="n">
        <v>0.439169504399329</v>
      </c>
      <c r="F9" s="19"/>
      <c r="G9" s="19" t="n">
        <v>0.403707600093692</v>
      </c>
      <c r="H9" s="19" t="n">
        <v>0.501045706496009</v>
      </c>
      <c r="I9" s="19" t="n">
        <v>0.390482317454024</v>
      </c>
      <c r="J9" s="19" t="n">
        <v>0.458688069679099</v>
      </c>
      <c r="K9" s="19" t="n">
        <v>0.388008323125737</v>
      </c>
      <c r="L9" s="19" t="n">
        <v>0.312204058563469</v>
      </c>
      <c r="M9" s="19"/>
      <c r="N9" s="19" t="n">
        <v>0.364341608543875</v>
      </c>
      <c r="O9" s="19" t="n">
        <v>0.405868530711621</v>
      </c>
      <c r="P9" s="19" t="n">
        <v>0.399031789448268</v>
      </c>
      <c r="Q9" s="19" t="n">
        <v>0.381426663033826</v>
      </c>
      <c r="R9" s="19" t="n">
        <v>0.44649046757156</v>
      </c>
      <c r="S9" s="19"/>
      <c r="T9" s="19" t="n">
        <v>0.343566828124108</v>
      </c>
      <c r="U9" s="19" t="n">
        <v>0.343821154254774</v>
      </c>
      <c r="V9" s="19" t="n">
        <v>0.443846942813598</v>
      </c>
      <c r="W9" s="19" t="n">
        <v>0.445989272099184</v>
      </c>
      <c r="X9" s="19"/>
      <c r="Y9" s="19" t="n">
        <v>0.445580275639864</v>
      </c>
      <c r="Z9" s="19" t="n">
        <v>0.429432529758414</v>
      </c>
      <c r="AA9" s="19" t="n">
        <v>0.306767491760246</v>
      </c>
      <c r="AB9" s="19" t="n">
        <v>0.47356301187355</v>
      </c>
      <c r="AC9" s="19" t="n">
        <v>0.400799275719233</v>
      </c>
      <c r="AD9" s="19" t="n">
        <v>0.319475856747369</v>
      </c>
      <c r="AE9" s="19"/>
      <c r="AF9" s="19" t="n">
        <v>0.38442965361128</v>
      </c>
      <c r="AG9" s="19"/>
      <c r="AH9" s="19" t="n">
        <v>0.403185382143364</v>
      </c>
      <c r="AI9" s="19"/>
      <c r="AJ9" s="19" t="n">
        <v>0.336784943483267</v>
      </c>
      <c r="AK9" s="19" t="n">
        <v>0.428071733909016</v>
      </c>
      <c r="AL9" s="19" t="n">
        <v>0.466019265988227</v>
      </c>
    </row>
    <row r="10">
      <c r="B10" s="20" t="s">
        <v>133</v>
      </c>
      <c r="C10" s="19" t="n">
        <v>0.482377616577188</v>
      </c>
      <c r="D10" s="19" t="n">
        <v>0.490542668437966</v>
      </c>
      <c r="E10" s="19" t="n">
        <v>0.475020864220605</v>
      </c>
      <c r="F10" s="19"/>
      <c r="G10" s="19" t="n">
        <v>0.456818869231243</v>
      </c>
      <c r="H10" s="19" t="n">
        <v>0.421825200823904</v>
      </c>
      <c r="I10" s="19" t="n">
        <v>0.444483345125667</v>
      </c>
      <c r="J10" s="19" t="n">
        <v>0.476336576912732</v>
      </c>
      <c r="K10" s="19" t="n">
        <v>0.541951913936327</v>
      </c>
      <c r="L10" s="19" t="n">
        <v>0.525214028862501</v>
      </c>
      <c r="M10" s="19"/>
      <c r="N10" s="19" t="n">
        <v>0.405220180761115</v>
      </c>
      <c r="O10" s="19" t="n">
        <v>0.477846537933833</v>
      </c>
      <c r="P10" s="19" t="n">
        <v>0.499059312518853</v>
      </c>
      <c r="Q10" s="19" t="n">
        <v>0.51531168602774</v>
      </c>
      <c r="R10" s="19" t="n">
        <v>0.469811274901591</v>
      </c>
      <c r="S10" s="19"/>
      <c r="T10" s="19" t="n">
        <v>0.561294734660408</v>
      </c>
      <c r="U10" s="19" t="n">
        <v>0.498824926658545</v>
      </c>
      <c r="V10" s="19" t="n">
        <v>0.490598558540622</v>
      </c>
      <c r="W10" s="19" t="n">
        <v>0.443958077806808</v>
      </c>
      <c r="X10" s="19"/>
      <c r="Y10" s="19" t="n">
        <v>0.447860343291894</v>
      </c>
      <c r="Z10" s="19" t="n">
        <v>0.497205569219102</v>
      </c>
      <c r="AA10" s="19" t="n">
        <v>0.549261623494241</v>
      </c>
      <c r="AB10" s="19" t="n">
        <v>0.455041355931534</v>
      </c>
      <c r="AC10" s="19" t="n">
        <v>0.403699932643663</v>
      </c>
      <c r="AD10" s="19" t="n">
        <v>0.588861701015089</v>
      </c>
      <c r="AE10" s="19"/>
      <c r="AF10" s="19" t="n">
        <v>0.507039766808551</v>
      </c>
      <c r="AG10" s="19"/>
      <c r="AH10" s="19" t="n">
        <v>0.482377616577188</v>
      </c>
      <c r="AI10" s="19"/>
      <c r="AJ10" s="19" t="n">
        <v>0.539932213454866</v>
      </c>
      <c r="AK10" s="19" t="n">
        <v>0.456694336026158</v>
      </c>
      <c r="AL10" s="19" t="n">
        <v>0.451348499140378</v>
      </c>
    </row>
    <row r="11">
      <c r="B11" s="20" t="s">
        <v>134</v>
      </c>
      <c r="C11" s="19" t="n">
        <v>0.0819943041190577</v>
      </c>
      <c r="D11" s="19" t="n">
        <v>0.100820594917831</v>
      </c>
      <c r="E11" s="19" t="n">
        <v>0.0628825505742966</v>
      </c>
      <c r="F11" s="19"/>
      <c r="G11" s="19" t="n">
        <v>0.0960435339893069</v>
      </c>
      <c r="H11" s="19" t="n">
        <v>0.0510751615017984</v>
      </c>
      <c r="I11" s="19" t="n">
        <v>0.131494839298484</v>
      </c>
      <c r="J11" s="19" t="n">
        <v>0.0295978280621278</v>
      </c>
      <c r="K11" s="19" t="n">
        <v>0.0640619449416729</v>
      </c>
      <c r="L11" s="19" t="n">
        <v>0.113991497652499</v>
      </c>
      <c r="M11" s="19"/>
      <c r="N11" s="19" t="n">
        <v>0.159212188455091</v>
      </c>
      <c r="O11" s="19" t="n">
        <v>0.0811503485164742</v>
      </c>
      <c r="P11" s="19" t="n">
        <v>0.0813577673715205</v>
      </c>
      <c r="Q11" s="19" t="n">
        <v>0.0603458454866913</v>
      </c>
      <c r="R11" s="19" t="n">
        <v>0.0680831896498912</v>
      </c>
      <c r="S11" s="19"/>
      <c r="T11" s="19" t="n">
        <v>0.0667210349699185</v>
      </c>
      <c r="U11" s="19" t="n">
        <v>0.0996866684674251</v>
      </c>
      <c r="V11" s="19" t="n">
        <v>0.0596826808982511</v>
      </c>
      <c r="W11" s="19" t="n">
        <v>0.0873462495122681</v>
      </c>
      <c r="X11" s="19"/>
      <c r="Y11" s="19" t="n">
        <v>0.0821987893991317</v>
      </c>
      <c r="Z11" s="19" t="n">
        <v>0.031600625358575</v>
      </c>
      <c r="AA11" s="19" t="n">
        <v>0.102506953139354</v>
      </c>
      <c r="AB11" s="19" t="n">
        <v>0.0623241234440901</v>
      </c>
      <c r="AC11" s="19" t="n">
        <v>0.115452934684659</v>
      </c>
      <c r="AD11" s="19" t="n">
        <v>0.0322323564389359</v>
      </c>
      <c r="AE11" s="19"/>
      <c r="AF11" s="19" t="n">
        <v>0.0760880654277128</v>
      </c>
      <c r="AG11" s="19"/>
      <c r="AH11" s="19" t="n">
        <v>0.0819943041190577</v>
      </c>
      <c r="AI11" s="19"/>
      <c r="AJ11" s="19" t="n">
        <v>0.102144392473114</v>
      </c>
      <c r="AK11" s="19" t="n">
        <v>0.0743990307677522</v>
      </c>
      <c r="AL11" s="19" t="n">
        <v>0.0631726082230252</v>
      </c>
    </row>
    <row r="12">
      <c r="B12" s="20" t="s">
        <v>135</v>
      </c>
      <c r="C12" s="19" t="n">
        <v>0.0102291526484118</v>
      </c>
      <c r="D12" s="19" t="n">
        <v>0.0156693220604137</v>
      </c>
      <c r="E12" s="19" t="n">
        <v>0.00259229997054969</v>
      </c>
      <c r="F12" s="19"/>
      <c r="G12" s="19" t="n">
        <v>0</v>
      </c>
      <c r="H12" s="19" t="n">
        <v>0.0215363154636975</v>
      </c>
      <c r="I12" s="19" t="n">
        <v>0.0232464146716431</v>
      </c>
      <c r="J12" s="19" t="n">
        <v>0.0107731525584648</v>
      </c>
      <c r="K12" s="19" t="n">
        <v>0</v>
      </c>
      <c r="L12" s="19" t="n">
        <v>0.00403184450135294</v>
      </c>
      <c r="M12" s="19"/>
      <c r="N12" s="19" t="n">
        <v>0.0221248463956869</v>
      </c>
      <c r="O12" s="19" t="n">
        <v>0.00621650665088021</v>
      </c>
      <c r="P12" s="19" t="n">
        <v>0.00355401424741125</v>
      </c>
      <c r="Q12" s="19" t="n">
        <v>0.0179476678295699</v>
      </c>
      <c r="R12" s="19" t="n">
        <v>0.0132025454638864</v>
      </c>
      <c r="S12" s="19"/>
      <c r="T12" s="19" t="n">
        <v>0.0171389933149542</v>
      </c>
      <c r="U12" s="19" t="n">
        <v>0.00973633439208423</v>
      </c>
      <c r="V12" s="19" t="n">
        <v>0</v>
      </c>
      <c r="W12" s="19" t="n">
        <v>0.0199903868963822</v>
      </c>
      <c r="X12" s="19"/>
      <c r="Y12" s="19" t="n">
        <v>0.0180056456291156</v>
      </c>
      <c r="Z12" s="19" t="n">
        <v>0.0145460202924191</v>
      </c>
      <c r="AA12" s="19" t="n">
        <v>0.00344051650764337</v>
      </c>
      <c r="AB12" s="19" t="n">
        <v>0</v>
      </c>
      <c r="AC12" s="19" t="n">
        <v>0</v>
      </c>
      <c r="AD12" s="19" t="n">
        <v>0</v>
      </c>
      <c r="AE12" s="19"/>
      <c r="AF12" s="19" t="n">
        <v>0.00804350621417239</v>
      </c>
      <c r="AG12" s="19"/>
      <c r="AH12" s="19" t="n">
        <v>0.0102291526484118</v>
      </c>
      <c r="AI12" s="19"/>
      <c r="AJ12" s="19" t="n">
        <v>0.00531156382907545</v>
      </c>
      <c r="AK12" s="19" t="n">
        <v>0.012916910436719</v>
      </c>
      <c r="AL12" s="19" t="n">
        <v>0.0100691182645038</v>
      </c>
    </row>
    <row r="13">
      <c r="B13" s="20" t="s">
        <v>136</v>
      </c>
      <c r="C13" s="19" t="n">
        <v>0.00714976912502506</v>
      </c>
      <c r="D13" s="19" t="n">
        <v>0.00933403753429958</v>
      </c>
      <c r="E13" s="19" t="n">
        <v>0.00492745039976587</v>
      </c>
      <c r="F13" s="19"/>
      <c r="G13" s="19" t="n">
        <v>0</v>
      </c>
      <c r="H13" s="19" t="n">
        <v>0</v>
      </c>
      <c r="I13" s="19" t="n">
        <v>0</v>
      </c>
      <c r="J13" s="19" t="n">
        <v>0.00531069083081739</v>
      </c>
      <c r="K13" s="19" t="n">
        <v>0</v>
      </c>
      <c r="L13" s="19" t="n">
        <v>0.027041398012345</v>
      </c>
      <c r="M13" s="19"/>
      <c r="N13" s="19" t="n">
        <v>0</v>
      </c>
      <c r="O13" s="19" t="n">
        <v>0.0128171366283964</v>
      </c>
      <c r="P13" s="19" t="n">
        <v>0.00928995760547315</v>
      </c>
      <c r="Q13" s="19" t="n">
        <v>0.00508154928985844</v>
      </c>
      <c r="R13" s="19" t="n">
        <v>0</v>
      </c>
      <c r="S13" s="19"/>
      <c r="T13" s="19" t="n">
        <v>0</v>
      </c>
      <c r="U13" s="19" t="n">
        <v>0.0242022824942588</v>
      </c>
      <c r="V13" s="19" t="n">
        <v>0</v>
      </c>
      <c r="W13" s="19" t="n">
        <v>0</v>
      </c>
      <c r="X13" s="19"/>
      <c r="Y13" s="19" t="n">
        <v>0</v>
      </c>
      <c r="Z13" s="19" t="n">
        <v>0.012863025147399</v>
      </c>
      <c r="AA13" s="19" t="n">
        <v>0.0230753880066575</v>
      </c>
      <c r="AB13" s="19" t="n">
        <v>0</v>
      </c>
      <c r="AC13" s="19" t="n">
        <v>0</v>
      </c>
      <c r="AD13" s="19" t="n">
        <v>0</v>
      </c>
      <c r="AE13" s="19"/>
      <c r="AF13" s="19" t="n">
        <v>0.00387921124507913</v>
      </c>
      <c r="AG13" s="19"/>
      <c r="AH13" s="19" t="n">
        <v>0.00714976912502506</v>
      </c>
      <c r="AI13" s="19"/>
      <c r="AJ13" s="19" t="n">
        <v>0</v>
      </c>
      <c r="AK13" s="19" t="n">
        <v>0.0122713797581573</v>
      </c>
      <c r="AL13" s="19" t="n">
        <v>0</v>
      </c>
    </row>
    <row r="14">
      <c r="B14" s="20" t="s">
        <v>56</v>
      </c>
      <c r="C14" s="21" t="n">
        <v>0.0150637753869537</v>
      </c>
      <c r="D14" s="21" t="n">
        <v>0.0147590345123035</v>
      </c>
      <c r="E14" s="21" t="n">
        <v>0.0154073304354541</v>
      </c>
      <c r="F14" s="21"/>
      <c r="G14" s="21" t="n">
        <v>0.0434299966857581</v>
      </c>
      <c r="H14" s="21" t="n">
        <v>0.0045176157145919</v>
      </c>
      <c r="I14" s="21" t="n">
        <v>0.0102930834501827</v>
      </c>
      <c r="J14" s="21" t="n">
        <v>0.0192936819567589</v>
      </c>
      <c r="K14" s="21" t="n">
        <v>0.00597781799626279</v>
      </c>
      <c r="L14" s="21" t="n">
        <v>0.0175171724078323</v>
      </c>
      <c r="M14" s="21"/>
      <c r="N14" s="21" t="n">
        <v>0.0491011758442321</v>
      </c>
      <c r="O14" s="21" t="n">
        <v>0.0161009395587959</v>
      </c>
      <c r="P14" s="21" t="n">
        <v>0.00770715880847384</v>
      </c>
      <c r="Q14" s="21" t="n">
        <v>0.0198865883323147</v>
      </c>
      <c r="R14" s="21" t="n">
        <v>0.00241252241307102</v>
      </c>
      <c r="S14" s="21"/>
      <c r="T14" s="21" t="n">
        <v>0.0112784089306116</v>
      </c>
      <c r="U14" s="21" t="n">
        <v>0.0237286337329132</v>
      </c>
      <c r="V14" s="21" t="n">
        <v>0.00587181774752913</v>
      </c>
      <c r="W14" s="21" t="n">
        <v>0.00271601368535758</v>
      </c>
      <c r="X14" s="21"/>
      <c r="Y14" s="21" t="n">
        <v>0.00635494603999442</v>
      </c>
      <c r="Z14" s="21" t="n">
        <v>0.0143522302240909</v>
      </c>
      <c r="AA14" s="21" t="n">
        <v>0.0149480270918579</v>
      </c>
      <c r="AB14" s="21" t="n">
        <v>0.00907150875082565</v>
      </c>
      <c r="AC14" s="21" t="n">
        <v>0.0800478569524447</v>
      </c>
      <c r="AD14" s="21" t="n">
        <v>0.0594300857986061</v>
      </c>
      <c r="AE14" s="21"/>
      <c r="AF14" s="21" t="n">
        <v>0.0205197966932051</v>
      </c>
      <c r="AG14" s="21"/>
      <c r="AH14" s="21" t="n">
        <v>0.0150637753869537</v>
      </c>
      <c r="AI14" s="21"/>
      <c r="AJ14" s="21" t="n">
        <v>0.0158268867596775</v>
      </c>
      <c r="AK14" s="21" t="n">
        <v>0.0156466091021971</v>
      </c>
      <c r="AL14" s="21" t="n">
        <v>0.00939050838386577</v>
      </c>
    </row>
    <row r="15">
      <c r="B15" s="18" t="s">
        <v>119</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145</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964</v>
      </c>
      <c r="D7" s="11" t="n">
        <v>449</v>
      </c>
      <c r="E7" s="11" t="n">
        <v>514</v>
      </c>
      <c r="F7" s="11"/>
      <c r="G7" s="11" t="n">
        <v>75</v>
      </c>
      <c r="H7" s="11" t="n">
        <v>123</v>
      </c>
      <c r="I7" s="11" t="n">
        <v>222</v>
      </c>
      <c r="J7" s="11" t="n">
        <v>168</v>
      </c>
      <c r="K7" s="11" t="n">
        <v>171</v>
      </c>
      <c r="L7" s="11" t="n">
        <v>205</v>
      </c>
      <c r="M7" s="11"/>
      <c r="N7" s="11" t="n">
        <v>61</v>
      </c>
      <c r="O7" s="11" t="n">
        <v>215</v>
      </c>
      <c r="P7" s="11" t="n">
        <v>184</v>
      </c>
      <c r="Q7" s="11" t="n">
        <v>284</v>
      </c>
      <c r="R7" s="11" t="n">
        <v>220</v>
      </c>
      <c r="S7" s="11"/>
      <c r="T7" s="11" t="n">
        <v>85</v>
      </c>
      <c r="U7" s="11" t="n">
        <v>285</v>
      </c>
      <c r="V7" s="11" t="n">
        <v>163</v>
      </c>
      <c r="W7" s="11" t="n">
        <v>264</v>
      </c>
      <c r="X7" s="11"/>
      <c r="Y7" s="11" t="n">
        <v>447</v>
      </c>
      <c r="Z7" s="11" t="n">
        <v>85</v>
      </c>
      <c r="AA7" s="11" t="n">
        <v>249</v>
      </c>
      <c r="AB7" s="11" t="n">
        <v>101</v>
      </c>
      <c r="AC7" s="11" t="n">
        <v>49</v>
      </c>
      <c r="AD7" s="11" t="n">
        <v>26</v>
      </c>
      <c r="AE7" s="11"/>
      <c r="AF7" s="11" t="n">
        <v>613</v>
      </c>
      <c r="AG7" s="11"/>
      <c r="AH7" s="11" t="n">
        <v>964</v>
      </c>
      <c r="AI7" s="11"/>
      <c r="AJ7" s="11" t="n">
        <v>411</v>
      </c>
      <c r="AK7" s="11" t="n">
        <v>384</v>
      </c>
      <c r="AL7" s="11" t="n">
        <v>169</v>
      </c>
    </row>
    <row r="8" ht="30" customHeight="1">
      <c r="B8" s="12" t="s">
        <v>20</v>
      </c>
      <c r="C8" s="12" t="n">
        <v>958</v>
      </c>
      <c r="D8" s="12" t="n">
        <v>484</v>
      </c>
      <c r="E8" s="12" t="n">
        <v>473</v>
      </c>
      <c r="F8" s="12"/>
      <c r="G8" s="12" t="n">
        <v>93</v>
      </c>
      <c r="H8" s="12" t="n">
        <v>158</v>
      </c>
      <c r="I8" s="12" t="n">
        <v>161</v>
      </c>
      <c r="J8" s="12" t="n">
        <v>164</v>
      </c>
      <c r="K8" s="12" t="n">
        <v>160</v>
      </c>
      <c r="L8" s="12" t="n">
        <v>221</v>
      </c>
      <c r="M8" s="12"/>
      <c r="N8" s="12" t="n">
        <v>83</v>
      </c>
      <c r="O8" s="12" t="n">
        <v>285</v>
      </c>
      <c r="P8" s="12" t="n">
        <v>251</v>
      </c>
      <c r="Q8" s="12" t="n">
        <v>172</v>
      </c>
      <c r="R8" s="12" t="n">
        <v>167</v>
      </c>
      <c r="S8" s="12"/>
      <c r="T8" s="12" t="n">
        <v>105</v>
      </c>
      <c r="U8" s="12" t="n">
        <v>283</v>
      </c>
      <c r="V8" s="12" t="n">
        <v>142</v>
      </c>
      <c r="W8" s="12" t="n">
        <v>262</v>
      </c>
      <c r="X8" s="12"/>
      <c r="Y8" s="12" t="n">
        <v>440</v>
      </c>
      <c r="Z8" s="12" t="n">
        <v>68</v>
      </c>
      <c r="AA8" s="12" t="n">
        <v>259</v>
      </c>
      <c r="AB8" s="12" t="n">
        <v>106</v>
      </c>
      <c r="AC8" s="12" t="n">
        <v>51</v>
      </c>
      <c r="AD8" s="12" t="n">
        <v>30</v>
      </c>
      <c r="AE8" s="12"/>
      <c r="AF8" s="12" t="n">
        <v>600</v>
      </c>
      <c r="AG8" s="12"/>
      <c r="AH8" s="12" t="n">
        <v>958</v>
      </c>
      <c r="AI8" s="12"/>
      <c r="AJ8" s="12" t="n">
        <v>302</v>
      </c>
      <c r="AK8" s="12" t="n">
        <v>558</v>
      </c>
      <c r="AL8" s="12" t="n">
        <v>98</v>
      </c>
    </row>
    <row r="9">
      <c r="B9" s="20" t="s">
        <v>132</v>
      </c>
      <c r="C9" s="19" t="n">
        <v>0.452047565634893</v>
      </c>
      <c r="D9" s="19" t="n">
        <v>0.423799172172392</v>
      </c>
      <c r="E9" s="19" t="n">
        <v>0.481923962638717</v>
      </c>
      <c r="F9" s="19"/>
      <c r="G9" s="19" t="n">
        <v>0.471054178980503</v>
      </c>
      <c r="H9" s="19" t="n">
        <v>0.495173142450563</v>
      </c>
      <c r="I9" s="19" t="n">
        <v>0.498099801430024</v>
      </c>
      <c r="J9" s="19" t="n">
        <v>0.47553075763399</v>
      </c>
      <c r="K9" s="19" t="n">
        <v>0.452139092113435</v>
      </c>
      <c r="L9" s="19" t="n">
        <v>0.362182544818039</v>
      </c>
      <c r="M9" s="19"/>
      <c r="N9" s="19" t="n">
        <v>0.418626055984247</v>
      </c>
      <c r="O9" s="19" t="n">
        <v>0.482559336339129</v>
      </c>
      <c r="P9" s="19" t="n">
        <v>0.43211077625567</v>
      </c>
      <c r="Q9" s="19" t="n">
        <v>0.420466271988165</v>
      </c>
      <c r="R9" s="19" t="n">
        <v>0.479063265895331</v>
      </c>
      <c r="S9" s="19"/>
      <c r="T9" s="19" t="n">
        <v>0.340880023416989</v>
      </c>
      <c r="U9" s="19" t="n">
        <v>0.465140679086752</v>
      </c>
      <c r="V9" s="19" t="n">
        <v>0.452224799806607</v>
      </c>
      <c r="W9" s="19" t="n">
        <v>0.468315564354566</v>
      </c>
      <c r="X9" s="19"/>
      <c r="Y9" s="19" t="n">
        <v>0.480498200644128</v>
      </c>
      <c r="Z9" s="19" t="n">
        <v>0.530908175616933</v>
      </c>
      <c r="AA9" s="19" t="n">
        <v>0.347610607393749</v>
      </c>
      <c r="AB9" s="19" t="n">
        <v>0.56256699731089</v>
      </c>
      <c r="AC9" s="19" t="n">
        <v>0.38471369037913</v>
      </c>
      <c r="AD9" s="19" t="n">
        <v>0.500478229580732</v>
      </c>
      <c r="AE9" s="19"/>
      <c r="AF9" s="19" t="n">
        <v>0.464282864646195</v>
      </c>
      <c r="AG9" s="19"/>
      <c r="AH9" s="19" t="n">
        <v>0.452047565634893</v>
      </c>
      <c r="AI9" s="19"/>
      <c r="AJ9" s="19" t="n">
        <v>0.472891014312362</v>
      </c>
      <c r="AK9" s="19" t="n">
        <v>0.441410706340779</v>
      </c>
      <c r="AL9" s="19" t="n">
        <v>0.448421543123883</v>
      </c>
    </row>
    <row r="10">
      <c r="B10" s="20" t="s">
        <v>133</v>
      </c>
      <c r="C10" s="19" t="n">
        <v>0.439597961868665</v>
      </c>
      <c r="D10" s="19" t="n">
        <v>0.445184379480539</v>
      </c>
      <c r="E10" s="19" t="n">
        <v>0.43479312919375</v>
      </c>
      <c r="F10" s="19"/>
      <c r="G10" s="19" t="n">
        <v>0.362942390452651</v>
      </c>
      <c r="H10" s="19" t="n">
        <v>0.348556507468572</v>
      </c>
      <c r="I10" s="19" t="n">
        <v>0.420964700542914</v>
      </c>
      <c r="J10" s="19" t="n">
        <v>0.462644227636789</v>
      </c>
      <c r="K10" s="19" t="n">
        <v>0.475117416645384</v>
      </c>
      <c r="L10" s="19" t="n">
        <v>0.507622363780342</v>
      </c>
      <c r="M10" s="19"/>
      <c r="N10" s="19" t="n">
        <v>0.454376462760745</v>
      </c>
      <c r="O10" s="19" t="n">
        <v>0.401845658030103</v>
      </c>
      <c r="P10" s="19" t="n">
        <v>0.450151133856544</v>
      </c>
      <c r="Q10" s="19" t="n">
        <v>0.51970118556748</v>
      </c>
      <c r="R10" s="19" t="n">
        <v>0.398508104877305</v>
      </c>
      <c r="S10" s="19"/>
      <c r="T10" s="19" t="n">
        <v>0.52396111409617</v>
      </c>
      <c r="U10" s="19" t="n">
        <v>0.428346873171399</v>
      </c>
      <c r="V10" s="19" t="n">
        <v>0.485754784366398</v>
      </c>
      <c r="W10" s="19" t="n">
        <v>0.396361630677333</v>
      </c>
      <c r="X10" s="19"/>
      <c r="Y10" s="19" t="n">
        <v>0.397057123580843</v>
      </c>
      <c r="Z10" s="19" t="n">
        <v>0.396785193391439</v>
      </c>
      <c r="AA10" s="19" t="n">
        <v>0.532351014120301</v>
      </c>
      <c r="AB10" s="19" t="n">
        <v>0.398797885374907</v>
      </c>
      <c r="AC10" s="19" t="n">
        <v>0.486390494224305</v>
      </c>
      <c r="AD10" s="19" t="n">
        <v>0.407859328181726</v>
      </c>
      <c r="AE10" s="19"/>
      <c r="AF10" s="19" t="n">
        <v>0.44855231752695</v>
      </c>
      <c r="AG10" s="19"/>
      <c r="AH10" s="19" t="n">
        <v>0.439597961868665</v>
      </c>
      <c r="AI10" s="19"/>
      <c r="AJ10" s="19" t="n">
        <v>0.457071034327404</v>
      </c>
      <c r="AK10" s="19" t="n">
        <v>0.424481916309762</v>
      </c>
      <c r="AL10" s="19" t="n">
        <v>0.471884543678636</v>
      </c>
    </row>
    <row r="11">
      <c r="B11" s="20" t="s">
        <v>134</v>
      </c>
      <c r="C11" s="19" t="n">
        <v>0.0799035716232205</v>
      </c>
      <c r="D11" s="19" t="n">
        <v>0.0979544378752907</v>
      </c>
      <c r="E11" s="19" t="n">
        <v>0.0615816841097822</v>
      </c>
      <c r="F11" s="19"/>
      <c r="G11" s="19" t="n">
        <v>0.103699313620004</v>
      </c>
      <c r="H11" s="19" t="n">
        <v>0.133424059305245</v>
      </c>
      <c r="I11" s="19" t="n">
        <v>0.0423657765050468</v>
      </c>
      <c r="J11" s="19" t="n">
        <v>0.0484568640203173</v>
      </c>
      <c r="K11" s="19" t="n">
        <v>0.0612662346888938</v>
      </c>
      <c r="L11" s="19" t="n">
        <v>0.0959080430940778</v>
      </c>
      <c r="M11" s="19"/>
      <c r="N11" s="19" t="n">
        <v>0.0594670971776594</v>
      </c>
      <c r="O11" s="19" t="n">
        <v>0.0866769294435754</v>
      </c>
      <c r="P11" s="19" t="n">
        <v>0.097848254608598</v>
      </c>
      <c r="Q11" s="19" t="n">
        <v>0.0340375135205533</v>
      </c>
      <c r="R11" s="19" t="n">
        <v>0.0987085140873114</v>
      </c>
      <c r="S11" s="19"/>
      <c r="T11" s="19" t="n">
        <v>0.118369409654936</v>
      </c>
      <c r="U11" s="19" t="n">
        <v>0.0720310293613154</v>
      </c>
      <c r="V11" s="19" t="n">
        <v>0.0295020816740397</v>
      </c>
      <c r="W11" s="19" t="n">
        <v>0.121408743843324</v>
      </c>
      <c r="X11" s="19"/>
      <c r="Y11" s="19" t="n">
        <v>0.10141353304048</v>
      </c>
      <c r="Z11" s="19" t="n">
        <v>0.0577606106992087</v>
      </c>
      <c r="AA11" s="19" t="n">
        <v>0.0873721384875183</v>
      </c>
      <c r="AB11" s="19" t="n">
        <v>0.0295636085633776</v>
      </c>
      <c r="AC11" s="19" t="n">
        <v>0.0254790769863895</v>
      </c>
      <c r="AD11" s="19" t="n">
        <v>0.0322323564389359</v>
      </c>
      <c r="AE11" s="19"/>
      <c r="AF11" s="19" t="n">
        <v>0.0611162411706266</v>
      </c>
      <c r="AG11" s="19"/>
      <c r="AH11" s="19" t="n">
        <v>0.0799035716232205</v>
      </c>
      <c r="AI11" s="19"/>
      <c r="AJ11" s="19" t="n">
        <v>0.0384016974542248</v>
      </c>
      <c r="AK11" s="19" t="n">
        <v>0.107583759024278</v>
      </c>
      <c r="AL11" s="19" t="n">
        <v>0.0500777337650591</v>
      </c>
    </row>
    <row r="12">
      <c r="B12" s="20" t="s">
        <v>135</v>
      </c>
      <c r="C12" s="19" t="n">
        <v>0.00851823829100993</v>
      </c>
      <c r="D12" s="19" t="n">
        <v>0.00528492639392958</v>
      </c>
      <c r="E12" s="19" t="n">
        <v>0.00976161771026462</v>
      </c>
      <c r="F12" s="19"/>
      <c r="G12" s="19" t="n">
        <v>0.0188741202610836</v>
      </c>
      <c r="H12" s="19" t="n">
        <v>0.0045176157145919</v>
      </c>
      <c r="I12" s="19" t="n">
        <v>0.0211541460980704</v>
      </c>
      <c r="J12" s="19" t="n">
        <v>0</v>
      </c>
      <c r="K12" s="19" t="n">
        <v>0</v>
      </c>
      <c r="L12" s="19" t="n">
        <v>0.0102994579987159</v>
      </c>
      <c r="M12" s="19"/>
      <c r="N12" s="19" t="n">
        <v>0.035761210242215</v>
      </c>
      <c r="O12" s="19" t="n">
        <v>0</v>
      </c>
      <c r="P12" s="19" t="n">
        <v>0.00453941371694355</v>
      </c>
      <c r="Q12" s="19" t="n">
        <v>0.00671692280321084</v>
      </c>
      <c r="R12" s="19" t="n">
        <v>0.0172154154114209</v>
      </c>
      <c r="S12" s="19"/>
      <c r="T12" s="19" t="n">
        <v>0.00551104390129338</v>
      </c>
      <c r="U12" s="19" t="n">
        <v>0.0075070721772258</v>
      </c>
      <c r="V12" s="19" t="n">
        <v>0</v>
      </c>
      <c r="W12" s="19" t="n">
        <v>0.011945549803126</v>
      </c>
      <c r="X12" s="19"/>
      <c r="Y12" s="19" t="n">
        <v>0.00712009046074936</v>
      </c>
      <c r="Z12" s="19" t="n">
        <v>0.0145460202924191</v>
      </c>
      <c r="AA12" s="19" t="n">
        <v>0.00878889432677046</v>
      </c>
      <c r="AB12" s="19" t="n">
        <v>0</v>
      </c>
      <c r="AC12" s="19" t="n">
        <v>0.0233688814577307</v>
      </c>
      <c r="AD12" s="19" t="n">
        <v>0</v>
      </c>
      <c r="AE12" s="19"/>
      <c r="AF12" s="19" t="n">
        <v>0.00505583318646986</v>
      </c>
      <c r="AG12" s="19"/>
      <c r="AH12" s="19" t="n">
        <v>0.00851823829100993</v>
      </c>
      <c r="AI12" s="19"/>
      <c r="AJ12" s="19" t="n">
        <v>0.0118198190531427</v>
      </c>
      <c r="AK12" s="19" t="n">
        <v>0.00646042756021113</v>
      </c>
      <c r="AL12" s="19" t="n">
        <v>0.0100691182645038</v>
      </c>
    </row>
    <row r="13">
      <c r="B13" s="20" t="s">
        <v>136</v>
      </c>
      <c r="C13" s="19" t="n">
        <v>0.007363001173861</v>
      </c>
      <c r="D13" s="19" t="n">
        <v>0.0135006104117687</v>
      </c>
      <c r="E13" s="19" t="n">
        <v>0.00109192339238214</v>
      </c>
      <c r="F13" s="19"/>
      <c r="G13" s="19" t="n">
        <v>0</v>
      </c>
      <c r="H13" s="19" t="n">
        <v>0.0183286750610281</v>
      </c>
      <c r="I13" s="19" t="n">
        <v>0</v>
      </c>
      <c r="J13" s="19" t="n">
        <v>0</v>
      </c>
      <c r="K13" s="19" t="n">
        <v>0</v>
      </c>
      <c r="L13" s="19" t="n">
        <v>0.0188378613094673</v>
      </c>
      <c r="M13" s="19"/>
      <c r="N13" s="19" t="n">
        <v>0</v>
      </c>
      <c r="O13" s="19" t="n">
        <v>0.0128171366283964</v>
      </c>
      <c r="P13" s="19" t="n">
        <v>0.0115238995571487</v>
      </c>
      <c r="Q13" s="19" t="n">
        <v>0</v>
      </c>
      <c r="R13" s="19" t="n">
        <v>0.00308142752728281</v>
      </c>
      <c r="S13" s="19"/>
      <c r="T13" s="19" t="n">
        <v>0</v>
      </c>
      <c r="U13" s="19" t="n">
        <v>0.0128891648067129</v>
      </c>
      <c r="V13" s="19" t="n">
        <v>0.0204113049308945</v>
      </c>
      <c r="W13" s="19" t="n">
        <v>0.0019685113216521</v>
      </c>
      <c r="X13" s="19"/>
      <c r="Y13" s="19" t="n">
        <v>0.00656799946158249</v>
      </c>
      <c r="Z13" s="19" t="n">
        <v>0</v>
      </c>
      <c r="AA13" s="19" t="n">
        <v>0.016075017968121</v>
      </c>
      <c r="AB13" s="19" t="n">
        <v>0</v>
      </c>
      <c r="AC13" s="19" t="n">
        <v>0</v>
      </c>
      <c r="AD13" s="19" t="n">
        <v>0</v>
      </c>
      <c r="AE13" s="19"/>
      <c r="AF13" s="19" t="n">
        <v>0.00326565314556328</v>
      </c>
      <c r="AG13" s="19"/>
      <c r="AH13" s="19" t="n">
        <v>0.007363001173861</v>
      </c>
      <c r="AI13" s="19"/>
      <c r="AJ13" s="19" t="n">
        <v>0.00957242368395955</v>
      </c>
      <c r="AK13" s="19" t="n">
        <v>0.00653524460538674</v>
      </c>
      <c r="AL13" s="19" t="n">
        <v>0.00527044502475936</v>
      </c>
    </row>
    <row r="14">
      <c r="B14" s="20" t="s">
        <v>56</v>
      </c>
      <c r="C14" s="21" t="n">
        <v>0.0125696614083504</v>
      </c>
      <c r="D14" s="21" t="n">
        <v>0.0142764736660792</v>
      </c>
      <c r="E14" s="21" t="n">
        <v>0.0108476829551039</v>
      </c>
      <c r="F14" s="21"/>
      <c r="G14" s="21" t="n">
        <v>0.0434299966857581</v>
      </c>
      <c r="H14" s="21" t="n">
        <v>0</v>
      </c>
      <c r="I14" s="21" t="n">
        <v>0.0174155754239446</v>
      </c>
      <c r="J14" s="21" t="n">
        <v>0.0133681507089038</v>
      </c>
      <c r="K14" s="21" t="n">
        <v>0.0114772565522868</v>
      </c>
      <c r="L14" s="21" t="n">
        <v>0.00514972899935794</v>
      </c>
      <c r="M14" s="21"/>
      <c r="N14" s="21" t="n">
        <v>0.0317691738351339</v>
      </c>
      <c r="O14" s="21" t="n">
        <v>0.0161009395587959</v>
      </c>
      <c r="P14" s="21" t="n">
        <v>0.00382652200509613</v>
      </c>
      <c r="Q14" s="21" t="n">
        <v>0.0190781061205903</v>
      </c>
      <c r="R14" s="21" t="n">
        <v>0.00342327220134852</v>
      </c>
      <c r="S14" s="21"/>
      <c r="T14" s="21" t="n">
        <v>0.0112784089306116</v>
      </c>
      <c r="U14" s="21" t="n">
        <v>0.0140851813965949</v>
      </c>
      <c r="V14" s="21" t="n">
        <v>0.0121070292220609</v>
      </c>
      <c r="W14" s="21" t="n">
        <v>0</v>
      </c>
      <c r="X14" s="21"/>
      <c r="Y14" s="21" t="n">
        <v>0.00734305281221649</v>
      </c>
      <c r="Z14" s="21" t="n">
        <v>0</v>
      </c>
      <c r="AA14" s="21" t="n">
        <v>0.00780232770354077</v>
      </c>
      <c r="AB14" s="21" t="n">
        <v>0.00907150875082565</v>
      </c>
      <c r="AC14" s="21" t="n">
        <v>0.0800478569524447</v>
      </c>
      <c r="AD14" s="21" t="n">
        <v>0.0594300857986061</v>
      </c>
      <c r="AE14" s="21"/>
      <c r="AF14" s="21" t="n">
        <v>0.0177270903241947</v>
      </c>
      <c r="AG14" s="21"/>
      <c r="AH14" s="21" t="n">
        <v>0.0125696614083504</v>
      </c>
      <c r="AI14" s="21"/>
      <c r="AJ14" s="21" t="n">
        <v>0.0102440111689068</v>
      </c>
      <c r="AK14" s="21" t="n">
        <v>0.0135279461595833</v>
      </c>
      <c r="AL14" s="21" t="n">
        <v>0.0142766161431585</v>
      </c>
    </row>
    <row r="15">
      <c r="B15" s="18" t="s">
        <v>119</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146</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964</v>
      </c>
      <c r="D7" s="11" t="n">
        <v>449</v>
      </c>
      <c r="E7" s="11" t="n">
        <v>514</v>
      </c>
      <c r="F7" s="11"/>
      <c r="G7" s="11" t="n">
        <v>75</v>
      </c>
      <c r="H7" s="11" t="n">
        <v>123</v>
      </c>
      <c r="I7" s="11" t="n">
        <v>222</v>
      </c>
      <c r="J7" s="11" t="n">
        <v>168</v>
      </c>
      <c r="K7" s="11" t="n">
        <v>171</v>
      </c>
      <c r="L7" s="11" t="n">
        <v>205</v>
      </c>
      <c r="M7" s="11"/>
      <c r="N7" s="11" t="n">
        <v>61</v>
      </c>
      <c r="O7" s="11" t="n">
        <v>215</v>
      </c>
      <c r="P7" s="11" t="n">
        <v>184</v>
      </c>
      <c r="Q7" s="11" t="n">
        <v>284</v>
      </c>
      <c r="R7" s="11" t="n">
        <v>220</v>
      </c>
      <c r="S7" s="11"/>
      <c r="T7" s="11" t="n">
        <v>85</v>
      </c>
      <c r="U7" s="11" t="n">
        <v>285</v>
      </c>
      <c r="V7" s="11" t="n">
        <v>163</v>
      </c>
      <c r="W7" s="11" t="n">
        <v>264</v>
      </c>
      <c r="X7" s="11"/>
      <c r="Y7" s="11" t="n">
        <v>447</v>
      </c>
      <c r="Z7" s="11" t="n">
        <v>85</v>
      </c>
      <c r="AA7" s="11" t="n">
        <v>249</v>
      </c>
      <c r="AB7" s="11" t="n">
        <v>101</v>
      </c>
      <c r="AC7" s="11" t="n">
        <v>49</v>
      </c>
      <c r="AD7" s="11" t="n">
        <v>26</v>
      </c>
      <c r="AE7" s="11"/>
      <c r="AF7" s="11" t="n">
        <v>613</v>
      </c>
      <c r="AG7" s="11"/>
      <c r="AH7" s="11" t="n">
        <v>964</v>
      </c>
      <c r="AI7" s="11"/>
      <c r="AJ7" s="11" t="n">
        <v>411</v>
      </c>
      <c r="AK7" s="11" t="n">
        <v>384</v>
      </c>
      <c r="AL7" s="11" t="n">
        <v>169</v>
      </c>
    </row>
    <row r="8" ht="30" customHeight="1">
      <c r="B8" s="12" t="s">
        <v>20</v>
      </c>
      <c r="C8" s="12" t="n">
        <v>958</v>
      </c>
      <c r="D8" s="12" t="n">
        <v>484</v>
      </c>
      <c r="E8" s="12" t="n">
        <v>473</v>
      </c>
      <c r="F8" s="12"/>
      <c r="G8" s="12" t="n">
        <v>93</v>
      </c>
      <c r="H8" s="12" t="n">
        <v>158</v>
      </c>
      <c r="I8" s="12" t="n">
        <v>161</v>
      </c>
      <c r="J8" s="12" t="n">
        <v>164</v>
      </c>
      <c r="K8" s="12" t="n">
        <v>160</v>
      </c>
      <c r="L8" s="12" t="n">
        <v>221</v>
      </c>
      <c r="M8" s="12"/>
      <c r="N8" s="12" t="n">
        <v>83</v>
      </c>
      <c r="O8" s="12" t="n">
        <v>285</v>
      </c>
      <c r="P8" s="12" t="n">
        <v>251</v>
      </c>
      <c r="Q8" s="12" t="n">
        <v>172</v>
      </c>
      <c r="R8" s="12" t="n">
        <v>167</v>
      </c>
      <c r="S8" s="12"/>
      <c r="T8" s="12" t="n">
        <v>105</v>
      </c>
      <c r="U8" s="12" t="n">
        <v>283</v>
      </c>
      <c r="V8" s="12" t="n">
        <v>142</v>
      </c>
      <c r="W8" s="12" t="n">
        <v>262</v>
      </c>
      <c r="X8" s="12"/>
      <c r="Y8" s="12" t="n">
        <v>440</v>
      </c>
      <c r="Z8" s="12" t="n">
        <v>68</v>
      </c>
      <c r="AA8" s="12" t="n">
        <v>259</v>
      </c>
      <c r="AB8" s="12" t="n">
        <v>106</v>
      </c>
      <c r="AC8" s="12" t="n">
        <v>51</v>
      </c>
      <c r="AD8" s="12" t="n">
        <v>30</v>
      </c>
      <c r="AE8" s="12"/>
      <c r="AF8" s="12" t="n">
        <v>600</v>
      </c>
      <c r="AG8" s="12"/>
      <c r="AH8" s="12" t="n">
        <v>958</v>
      </c>
      <c r="AI8" s="12"/>
      <c r="AJ8" s="12" t="n">
        <v>302</v>
      </c>
      <c r="AK8" s="12" t="n">
        <v>558</v>
      </c>
      <c r="AL8" s="12" t="n">
        <v>98</v>
      </c>
    </row>
    <row r="9">
      <c r="B9" s="20" t="s">
        <v>132</v>
      </c>
      <c r="C9" s="19" t="n">
        <v>0.330835260004416</v>
      </c>
      <c r="D9" s="19" t="n">
        <v>0.309947854938434</v>
      </c>
      <c r="E9" s="19" t="n">
        <v>0.352919313124741</v>
      </c>
      <c r="F9" s="19"/>
      <c r="G9" s="19" t="n">
        <v>0.284075184112308</v>
      </c>
      <c r="H9" s="19" t="n">
        <v>0.3990815886393</v>
      </c>
      <c r="I9" s="19" t="n">
        <v>0.376191271663177</v>
      </c>
      <c r="J9" s="19" t="n">
        <v>0.355434565283674</v>
      </c>
      <c r="K9" s="19" t="n">
        <v>0.341490752890796</v>
      </c>
      <c r="L9" s="19" t="n">
        <v>0.242880775668412</v>
      </c>
      <c r="M9" s="19"/>
      <c r="N9" s="19" t="n">
        <v>0.260804301720745</v>
      </c>
      <c r="O9" s="19" t="n">
        <v>0.360554174905851</v>
      </c>
      <c r="P9" s="19" t="n">
        <v>0.301182318098263</v>
      </c>
      <c r="Q9" s="19" t="n">
        <v>0.327878486189413</v>
      </c>
      <c r="R9" s="19" t="n">
        <v>0.36265779881116</v>
      </c>
      <c r="S9" s="19"/>
      <c r="T9" s="19" t="n">
        <v>0.232376769961171</v>
      </c>
      <c r="U9" s="19" t="n">
        <v>0.289559762416166</v>
      </c>
      <c r="V9" s="19" t="n">
        <v>0.335810893286566</v>
      </c>
      <c r="W9" s="19" t="n">
        <v>0.405582144920658</v>
      </c>
      <c r="X9" s="19"/>
      <c r="Y9" s="19" t="n">
        <v>0.361161600580841</v>
      </c>
      <c r="Z9" s="19" t="n">
        <v>0.406101418715437</v>
      </c>
      <c r="AA9" s="19" t="n">
        <v>0.246698959455552</v>
      </c>
      <c r="AB9" s="19" t="n">
        <v>0.443490902033963</v>
      </c>
      <c r="AC9" s="19" t="n">
        <v>0.269789249597359</v>
      </c>
      <c r="AD9" s="19" t="n">
        <v>0.163900605149856</v>
      </c>
      <c r="AE9" s="19"/>
      <c r="AF9" s="19" t="n">
        <v>0.33175773414815</v>
      </c>
      <c r="AG9" s="19"/>
      <c r="AH9" s="19" t="n">
        <v>0.330835260004416</v>
      </c>
      <c r="AI9" s="19"/>
      <c r="AJ9" s="19" t="n">
        <v>0.345881469835015</v>
      </c>
      <c r="AK9" s="19" t="n">
        <v>0.321523461252026</v>
      </c>
      <c r="AL9" s="19" t="n">
        <v>0.337525746416651</v>
      </c>
    </row>
    <row r="10">
      <c r="B10" s="20" t="s">
        <v>133</v>
      </c>
      <c r="C10" s="19" t="n">
        <v>0.510934586186184</v>
      </c>
      <c r="D10" s="19" t="n">
        <v>0.504217747025102</v>
      </c>
      <c r="E10" s="19" t="n">
        <v>0.518880163003349</v>
      </c>
      <c r="F10" s="19"/>
      <c r="G10" s="19" t="n">
        <v>0.5401800238319</v>
      </c>
      <c r="H10" s="19" t="n">
        <v>0.387248923105587</v>
      </c>
      <c r="I10" s="19" t="n">
        <v>0.487589496577167</v>
      </c>
      <c r="J10" s="19" t="n">
        <v>0.490510430693987</v>
      </c>
      <c r="K10" s="19" t="n">
        <v>0.554617385071538</v>
      </c>
      <c r="L10" s="19" t="n">
        <v>0.587244130313823</v>
      </c>
      <c r="M10" s="19"/>
      <c r="N10" s="19" t="n">
        <v>0.596105476615423</v>
      </c>
      <c r="O10" s="19" t="n">
        <v>0.459040433295402</v>
      </c>
      <c r="P10" s="19" t="n">
        <v>0.525770376052485</v>
      </c>
      <c r="Q10" s="19" t="n">
        <v>0.536499006864587</v>
      </c>
      <c r="R10" s="19" t="n">
        <v>0.508257034511737</v>
      </c>
      <c r="S10" s="19"/>
      <c r="T10" s="19" t="n">
        <v>0.666977580539154</v>
      </c>
      <c r="U10" s="19" t="n">
        <v>0.543864937075399</v>
      </c>
      <c r="V10" s="19" t="n">
        <v>0.509552851393007</v>
      </c>
      <c r="W10" s="19" t="n">
        <v>0.407144087781008</v>
      </c>
      <c r="X10" s="19"/>
      <c r="Y10" s="19" t="n">
        <v>0.461886087940966</v>
      </c>
      <c r="Z10" s="19" t="n">
        <v>0.52771878434556</v>
      </c>
      <c r="AA10" s="19" t="n">
        <v>0.588850582721836</v>
      </c>
      <c r="AB10" s="19" t="n">
        <v>0.461710185647003</v>
      </c>
      <c r="AC10" s="19" t="n">
        <v>0.464198003085829</v>
      </c>
      <c r="AD10" s="19" t="n">
        <v>0.731267240970683</v>
      </c>
      <c r="AE10" s="19"/>
      <c r="AF10" s="19" t="n">
        <v>0.501893107918829</v>
      </c>
      <c r="AG10" s="19"/>
      <c r="AH10" s="19" t="n">
        <v>0.510934586186184</v>
      </c>
      <c r="AI10" s="19"/>
      <c r="AJ10" s="19" t="n">
        <v>0.53139638291393</v>
      </c>
      <c r="AK10" s="19" t="n">
        <v>0.493940562447664</v>
      </c>
      <c r="AL10" s="19" t="n">
        <v>0.544711504582831</v>
      </c>
    </row>
    <row r="11">
      <c r="B11" s="20" t="s">
        <v>134</v>
      </c>
      <c r="C11" s="19" t="n">
        <v>0.128409576195792</v>
      </c>
      <c r="D11" s="19" t="n">
        <v>0.152683793242112</v>
      </c>
      <c r="E11" s="19" t="n">
        <v>0.101728513117595</v>
      </c>
      <c r="F11" s="19"/>
      <c r="G11" s="19" t="n">
        <v>0.0853733762581581</v>
      </c>
      <c r="H11" s="19" t="n">
        <v>0.204424140489227</v>
      </c>
      <c r="I11" s="19" t="n">
        <v>0.116711387762139</v>
      </c>
      <c r="J11" s="19" t="n">
        <v>0.124295227033982</v>
      </c>
      <c r="K11" s="19" t="n">
        <v>0.0979140440414033</v>
      </c>
      <c r="L11" s="19" t="n">
        <v>0.126121433805113</v>
      </c>
      <c r="M11" s="19"/>
      <c r="N11" s="19" t="n">
        <v>0.121896006922134</v>
      </c>
      <c r="O11" s="19" t="n">
        <v>0.138099567373752</v>
      </c>
      <c r="P11" s="19" t="n">
        <v>0.156376811991271</v>
      </c>
      <c r="Q11" s="19" t="n">
        <v>0.102566162346634</v>
      </c>
      <c r="R11" s="19" t="n">
        <v>0.0998078246964577</v>
      </c>
      <c r="S11" s="19"/>
      <c r="T11" s="19" t="n">
        <v>0.0856376205208418</v>
      </c>
      <c r="U11" s="19" t="n">
        <v>0.118190360374445</v>
      </c>
      <c r="V11" s="19" t="n">
        <v>0.142333697366547</v>
      </c>
      <c r="W11" s="19" t="n">
        <v>0.160684294279872</v>
      </c>
      <c r="X11" s="19"/>
      <c r="Y11" s="19" t="n">
        <v>0.156819112410832</v>
      </c>
      <c r="Z11" s="19" t="n">
        <v>0.0533167717916043</v>
      </c>
      <c r="AA11" s="19" t="n">
        <v>0.127113901271154</v>
      </c>
      <c r="AB11" s="19" t="n">
        <v>0.085727403568208</v>
      </c>
      <c r="AC11" s="19" t="n">
        <v>0.146850574100127</v>
      </c>
      <c r="AD11" s="19" t="n">
        <v>0.0322323564389359</v>
      </c>
      <c r="AE11" s="19"/>
      <c r="AF11" s="19" t="n">
        <v>0.136255009233322</v>
      </c>
      <c r="AG11" s="19"/>
      <c r="AH11" s="19" t="n">
        <v>0.128409576195792</v>
      </c>
      <c r="AI11" s="19"/>
      <c r="AJ11" s="19" t="n">
        <v>0.104364212558797</v>
      </c>
      <c r="AK11" s="19" t="n">
        <v>0.145833878718721</v>
      </c>
      <c r="AL11" s="19" t="n">
        <v>0.103225460464364</v>
      </c>
    </row>
    <row r="12">
      <c r="B12" s="20" t="s">
        <v>135</v>
      </c>
      <c r="C12" s="19" t="n">
        <v>0.0104035323871233</v>
      </c>
      <c r="D12" s="19" t="n">
        <v>0.0132345733448625</v>
      </c>
      <c r="E12" s="19" t="n">
        <v>0.00752554546715148</v>
      </c>
      <c r="F12" s="19"/>
      <c r="G12" s="19" t="n">
        <v>0.0469414191118766</v>
      </c>
      <c r="H12" s="19" t="n">
        <v>0.00924534776588639</v>
      </c>
      <c r="I12" s="19" t="n">
        <v>0.00921476054733465</v>
      </c>
      <c r="J12" s="19" t="n">
        <v>0.0106213816616348</v>
      </c>
      <c r="K12" s="19" t="n">
        <v>0</v>
      </c>
      <c r="L12" s="19" t="n">
        <v>0.00403184450135294</v>
      </c>
      <c r="M12" s="19"/>
      <c r="N12" s="19" t="n">
        <v>0</v>
      </c>
      <c r="O12" s="19" t="n">
        <v>0.0133877482378029</v>
      </c>
      <c r="P12" s="19" t="n">
        <v>0.00355401424741125</v>
      </c>
      <c r="Q12" s="19" t="n">
        <v>0.0117984720930693</v>
      </c>
      <c r="R12" s="19" t="n">
        <v>0.0193411859480519</v>
      </c>
      <c r="S12" s="19"/>
      <c r="T12" s="19" t="n">
        <v>0</v>
      </c>
      <c r="U12" s="19" t="n">
        <v>0.0132425711734168</v>
      </c>
      <c r="V12" s="19" t="n">
        <v>0.0064307402063505</v>
      </c>
      <c r="W12" s="19" t="n">
        <v>0.0202419488691247</v>
      </c>
      <c r="X12" s="19"/>
      <c r="Y12" s="19" t="n">
        <v>0.0141344205343859</v>
      </c>
      <c r="Z12" s="19" t="n">
        <v>0.012863025147399</v>
      </c>
      <c r="AA12" s="19" t="n">
        <v>0.00344051650764337</v>
      </c>
      <c r="AB12" s="19" t="n">
        <v>0</v>
      </c>
      <c r="AC12" s="19" t="n">
        <v>0.0391143162642404</v>
      </c>
      <c r="AD12" s="19" t="n">
        <v>0</v>
      </c>
      <c r="AE12" s="19"/>
      <c r="AF12" s="19" t="n">
        <v>0.00817078809320256</v>
      </c>
      <c r="AG12" s="19"/>
      <c r="AH12" s="19" t="n">
        <v>0.0104035323871233</v>
      </c>
      <c r="AI12" s="19"/>
      <c r="AJ12" s="19" t="n">
        <v>0.00952560009261693</v>
      </c>
      <c r="AK12" s="19" t="n">
        <v>0.0127040046271496</v>
      </c>
      <c r="AL12" s="19" t="n">
        <v>0</v>
      </c>
    </row>
    <row r="13">
      <c r="B13" s="20" t="s">
        <v>136</v>
      </c>
      <c r="C13" s="19" t="n">
        <v>0.00784735775328292</v>
      </c>
      <c r="D13" s="19" t="n">
        <v>0.00834260981575851</v>
      </c>
      <c r="E13" s="19" t="n">
        <v>0.00735646693093742</v>
      </c>
      <c r="F13" s="19"/>
      <c r="G13" s="19" t="n">
        <v>0</v>
      </c>
      <c r="H13" s="19" t="n">
        <v>0</v>
      </c>
      <c r="I13" s="19" t="n">
        <v>0</v>
      </c>
      <c r="J13" s="19" t="n">
        <v>0.00238733144606554</v>
      </c>
      <c r="K13" s="19" t="n">
        <v>0</v>
      </c>
      <c r="L13" s="19" t="n">
        <v>0.03223664920651</v>
      </c>
      <c r="M13" s="19"/>
      <c r="N13" s="19" t="n">
        <v>0</v>
      </c>
      <c r="O13" s="19" t="n">
        <v>0.0128171366283964</v>
      </c>
      <c r="P13" s="19" t="n">
        <v>0.00928995760547315</v>
      </c>
      <c r="Q13" s="19" t="n">
        <v>0.00228432473304869</v>
      </c>
      <c r="R13" s="19" t="n">
        <v>0.00685472850531032</v>
      </c>
      <c r="S13" s="19"/>
      <c r="T13" s="19" t="n">
        <v>0.00372962004822177</v>
      </c>
      <c r="U13" s="19" t="n">
        <v>0.0211205965695649</v>
      </c>
      <c r="V13" s="19" t="n">
        <v>0</v>
      </c>
      <c r="W13" s="19" t="n">
        <v>0.00437901282768552</v>
      </c>
      <c r="X13" s="19"/>
      <c r="Y13" s="19" t="n">
        <v>0</v>
      </c>
      <c r="Z13" s="19" t="n">
        <v>0</v>
      </c>
      <c r="AA13" s="19" t="n">
        <v>0.0275086808801501</v>
      </c>
      <c r="AB13" s="19" t="n">
        <v>0</v>
      </c>
      <c r="AC13" s="19" t="n">
        <v>0</v>
      </c>
      <c r="AD13" s="19" t="n">
        <v>0.0131697116419191</v>
      </c>
      <c r="AE13" s="19"/>
      <c r="AF13" s="19" t="n">
        <v>0.00579149193341472</v>
      </c>
      <c r="AG13" s="19"/>
      <c r="AH13" s="19" t="n">
        <v>0.00784735775328292</v>
      </c>
      <c r="AI13" s="19"/>
      <c r="AJ13" s="19" t="n">
        <v>0</v>
      </c>
      <c r="AK13" s="19" t="n">
        <v>0.0127662693871104</v>
      </c>
      <c r="AL13" s="19" t="n">
        <v>0.00400269105721162</v>
      </c>
    </row>
    <row r="14">
      <c r="B14" s="20" t="s">
        <v>56</v>
      </c>
      <c r="C14" s="21" t="n">
        <v>0.011569687473201</v>
      </c>
      <c r="D14" s="21" t="n">
        <v>0.0115734216337303</v>
      </c>
      <c r="E14" s="21" t="n">
        <v>0.0115899983562274</v>
      </c>
      <c r="F14" s="21"/>
      <c r="G14" s="21" t="n">
        <v>0.0434299966857581</v>
      </c>
      <c r="H14" s="21" t="n">
        <v>0</v>
      </c>
      <c r="I14" s="21" t="n">
        <v>0.0102930834501827</v>
      </c>
      <c r="J14" s="21" t="n">
        <v>0.0167510638806567</v>
      </c>
      <c r="K14" s="21" t="n">
        <v>0.00597781799626279</v>
      </c>
      <c r="L14" s="21" t="n">
        <v>0.00748516650478897</v>
      </c>
      <c r="M14" s="21"/>
      <c r="N14" s="21" t="n">
        <v>0.0211942147416982</v>
      </c>
      <c r="O14" s="21" t="n">
        <v>0.0161009395587959</v>
      </c>
      <c r="P14" s="21" t="n">
        <v>0.00382652200509613</v>
      </c>
      <c r="Q14" s="21" t="n">
        <v>0.0189735477732485</v>
      </c>
      <c r="R14" s="21" t="n">
        <v>0.00308142752728281</v>
      </c>
      <c r="S14" s="21"/>
      <c r="T14" s="21" t="n">
        <v>0.0112784089306116</v>
      </c>
      <c r="U14" s="21" t="n">
        <v>0.0140217723910077</v>
      </c>
      <c r="V14" s="21" t="n">
        <v>0.00587181774752913</v>
      </c>
      <c r="W14" s="21" t="n">
        <v>0.0019685113216521</v>
      </c>
      <c r="X14" s="21"/>
      <c r="Y14" s="21" t="n">
        <v>0.0059987785329744</v>
      </c>
      <c r="Z14" s="21" t="n">
        <v>0</v>
      </c>
      <c r="AA14" s="21" t="n">
        <v>0.00638735916366417</v>
      </c>
      <c r="AB14" s="21" t="n">
        <v>0.00907150875082565</v>
      </c>
      <c r="AC14" s="21" t="n">
        <v>0.0800478569524447</v>
      </c>
      <c r="AD14" s="21" t="n">
        <v>0.0594300857986061</v>
      </c>
      <c r="AE14" s="21"/>
      <c r="AF14" s="21" t="n">
        <v>0.016131868673082</v>
      </c>
      <c r="AG14" s="21"/>
      <c r="AH14" s="21" t="n">
        <v>0.011569687473201</v>
      </c>
      <c r="AI14" s="21"/>
      <c r="AJ14" s="21" t="n">
        <v>0.00883233459964104</v>
      </c>
      <c r="AK14" s="21" t="n">
        <v>0.0132318235673291</v>
      </c>
      <c r="AL14" s="21" t="n">
        <v>0.0105345974789425</v>
      </c>
    </row>
    <row r="15">
      <c r="B15" s="18" t="s">
        <v>119</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147</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964</v>
      </c>
      <c r="D7" s="11" t="n">
        <v>449</v>
      </c>
      <c r="E7" s="11" t="n">
        <v>514</v>
      </c>
      <c r="F7" s="11"/>
      <c r="G7" s="11" t="n">
        <v>75</v>
      </c>
      <c r="H7" s="11" t="n">
        <v>123</v>
      </c>
      <c r="I7" s="11" t="n">
        <v>222</v>
      </c>
      <c r="J7" s="11" t="n">
        <v>168</v>
      </c>
      <c r="K7" s="11" t="n">
        <v>171</v>
      </c>
      <c r="L7" s="11" t="n">
        <v>205</v>
      </c>
      <c r="M7" s="11"/>
      <c r="N7" s="11" t="n">
        <v>61</v>
      </c>
      <c r="O7" s="11" t="n">
        <v>215</v>
      </c>
      <c r="P7" s="11" t="n">
        <v>184</v>
      </c>
      <c r="Q7" s="11" t="n">
        <v>284</v>
      </c>
      <c r="R7" s="11" t="n">
        <v>220</v>
      </c>
      <c r="S7" s="11"/>
      <c r="T7" s="11" t="n">
        <v>85</v>
      </c>
      <c r="U7" s="11" t="n">
        <v>285</v>
      </c>
      <c r="V7" s="11" t="n">
        <v>163</v>
      </c>
      <c r="W7" s="11" t="n">
        <v>264</v>
      </c>
      <c r="X7" s="11"/>
      <c r="Y7" s="11" t="n">
        <v>447</v>
      </c>
      <c r="Z7" s="11" t="n">
        <v>85</v>
      </c>
      <c r="AA7" s="11" t="n">
        <v>249</v>
      </c>
      <c r="AB7" s="11" t="n">
        <v>101</v>
      </c>
      <c r="AC7" s="11" t="n">
        <v>49</v>
      </c>
      <c r="AD7" s="11" t="n">
        <v>26</v>
      </c>
      <c r="AE7" s="11"/>
      <c r="AF7" s="11" t="n">
        <v>613</v>
      </c>
      <c r="AG7" s="11"/>
      <c r="AH7" s="11" t="n">
        <v>964</v>
      </c>
      <c r="AI7" s="11"/>
      <c r="AJ7" s="11" t="n">
        <v>411</v>
      </c>
      <c r="AK7" s="11" t="n">
        <v>384</v>
      </c>
      <c r="AL7" s="11" t="n">
        <v>169</v>
      </c>
    </row>
    <row r="8" ht="30" customHeight="1">
      <c r="B8" s="12" t="s">
        <v>20</v>
      </c>
      <c r="C8" s="12" t="n">
        <v>958</v>
      </c>
      <c r="D8" s="12" t="n">
        <v>484</v>
      </c>
      <c r="E8" s="12" t="n">
        <v>473</v>
      </c>
      <c r="F8" s="12"/>
      <c r="G8" s="12" t="n">
        <v>93</v>
      </c>
      <c r="H8" s="12" t="n">
        <v>158</v>
      </c>
      <c r="I8" s="12" t="n">
        <v>161</v>
      </c>
      <c r="J8" s="12" t="n">
        <v>164</v>
      </c>
      <c r="K8" s="12" t="n">
        <v>160</v>
      </c>
      <c r="L8" s="12" t="n">
        <v>221</v>
      </c>
      <c r="M8" s="12"/>
      <c r="N8" s="12" t="n">
        <v>83</v>
      </c>
      <c r="O8" s="12" t="n">
        <v>285</v>
      </c>
      <c r="P8" s="12" t="n">
        <v>251</v>
      </c>
      <c r="Q8" s="12" t="n">
        <v>172</v>
      </c>
      <c r="R8" s="12" t="n">
        <v>167</v>
      </c>
      <c r="S8" s="12"/>
      <c r="T8" s="12" t="n">
        <v>105</v>
      </c>
      <c r="U8" s="12" t="n">
        <v>283</v>
      </c>
      <c r="V8" s="12" t="n">
        <v>142</v>
      </c>
      <c r="W8" s="12" t="n">
        <v>262</v>
      </c>
      <c r="X8" s="12"/>
      <c r="Y8" s="12" t="n">
        <v>440</v>
      </c>
      <c r="Z8" s="12" t="n">
        <v>68</v>
      </c>
      <c r="AA8" s="12" t="n">
        <v>259</v>
      </c>
      <c r="AB8" s="12" t="n">
        <v>106</v>
      </c>
      <c r="AC8" s="12" t="n">
        <v>51</v>
      </c>
      <c r="AD8" s="12" t="n">
        <v>30</v>
      </c>
      <c r="AE8" s="12"/>
      <c r="AF8" s="12" t="n">
        <v>600</v>
      </c>
      <c r="AG8" s="12"/>
      <c r="AH8" s="12" t="n">
        <v>958</v>
      </c>
      <c r="AI8" s="12"/>
      <c r="AJ8" s="12" t="n">
        <v>302</v>
      </c>
      <c r="AK8" s="12" t="n">
        <v>558</v>
      </c>
      <c r="AL8" s="12" t="n">
        <v>98</v>
      </c>
    </row>
    <row r="9">
      <c r="B9" s="20" t="s">
        <v>132</v>
      </c>
      <c r="C9" s="19" t="n">
        <v>0.212017261210112</v>
      </c>
      <c r="D9" s="19" t="n">
        <v>0.214026039936188</v>
      </c>
      <c r="E9" s="19" t="n">
        <v>0.21040206280758</v>
      </c>
      <c r="F9" s="19"/>
      <c r="G9" s="19" t="n">
        <v>0.194494837742349</v>
      </c>
      <c r="H9" s="19" t="n">
        <v>0.286934609235769</v>
      </c>
      <c r="I9" s="19" t="n">
        <v>0.258957934688203</v>
      </c>
      <c r="J9" s="19" t="n">
        <v>0.274777550916729</v>
      </c>
      <c r="K9" s="19" t="n">
        <v>0.206146234341495</v>
      </c>
      <c r="L9" s="19" t="n">
        <v>0.0894309756663619</v>
      </c>
      <c r="M9" s="19"/>
      <c r="N9" s="19" t="n">
        <v>0.16124458205456</v>
      </c>
      <c r="O9" s="19" t="n">
        <v>0.238388720071445</v>
      </c>
      <c r="P9" s="19" t="n">
        <v>0.192817164521637</v>
      </c>
      <c r="Q9" s="19" t="n">
        <v>0.153721723043128</v>
      </c>
      <c r="R9" s="19" t="n">
        <v>0.280977382869162</v>
      </c>
      <c r="S9" s="19"/>
      <c r="T9" s="19" t="n">
        <v>0.166420610375496</v>
      </c>
      <c r="U9" s="19" t="n">
        <v>0.163746215785502</v>
      </c>
      <c r="V9" s="19" t="n">
        <v>0.292746427342218</v>
      </c>
      <c r="W9" s="19" t="n">
        <v>0.292681673793382</v>
      </c>
      <c r="X9" s="19"/>
      <c r="Y9" s="19" t="n">
        <v>0.287047059449074</v>
      </c>
      <c r="Z9" s="19" t="n">
        <v>0.186888279443552</v>
      </c>
      <c r="AA9" s="19" t="n">
        <v>0.1014739826678</v>
      </c>
      <c r="AB9" s="19" t="n">
        <v>0.279166840436877</v>
      </c>
      <c r="AC9" s="19" t="n">
        <v>0.1344934309094</v>
      </c>
      <c r="AD9" s="19" t="n">
        <v>0.030582818007567</v>
      </c>
      <c r="AE9" s="19"/>
      <c r="AF9" s="19" t="n">
        <v>0.22062971956773</v>
      </c>
      <c r="AG9" s="19"/>
      <c r="AH9" s="19" t="n">
        <v>0.212017261210112</v>
      </c>
      <c r="AI9" s="19"/>
      <c r="AJ9" s="19" t="n">
        <v>0.189843605253588</v>
      </c>
      <c r="AK9" s="19" t="n">
        <v>0.228243660279491</v>
      </c>
      <c r="AL9" s="19" t="n">
        <v>0.18789075022569</v>
      </c>
    </row>
    <row r="10">
      <c r="B10" s="20" t="s">
        <v>133</v>
      </c>
      <c r="C10" s="19" t="n">
        <v>0.387568501412431</v>
      </c>
      <c r="D10" s="19" t="n">
        <v>0.36929274015281</v>
      </c>
      <c r="E10" s="19" t="n">
        <v>0.407095933515196</v>
      </c>
      <c r="F10" s="19"/>
      <c r="G10" s="19" t="n">
        <v>0.38523310753698</v>
      </c>
      <c r="H10" s="19" t="n">
        <v>0.497979270751853</v>
      </c>
      <c r="I10" s="19" t="n">
        <v>0.410280490474383</v>
      </c>
      <c r="J10" s="19" t="n">
        <v>0.376444763089981</v>
      </c>
      <c r="K10" s="19" t="n">
        <v>0.328003853088829</v>
      </c>
      <c r="L10" s="19" t="n">
        <v>0.344776497163169</v>
      </c>
      <c r="M10" s="19"/>
      <c r="N10" s="19" t="n">
        <v>0.429316800842424</v>
      </c>
      <c r="O10" s="19" t="n">
        <v>0.263875930937918</v>
      </c>
      <c r="P10" s="19" t="n">
        <v>0.42392055979624</v>
      </c>
      <c r="Q10" s="19" t="n">
        <v>0.417934745240856</v>
      </c>
      <c r="R10" s="19" t="n">
        <v>0.49137279395135</v>
      </c>
      <c r="S10" s="19"/>
      <c r="T10" s="19" t="n">
        <v>0.372725608827099</v>
      </c>
      <c r="U10" s="19" t="n">
        <v>0.373548545728563</v>
      </c>
      <c r="V10" s="19" t="n">
        <v>0.460947889216989</v>
      </c>
      <c r="W10" s="19" t="n">
        <v>0.396565847237253</v>
      </c>
      <c r="X10" s="19"/>
      <c r="Y10" s="19" t="n">
        <v>0.427662648062376</v>
      </c>
      <c r="Z10" s="19" t="n">
        <v>0.385852129968278</v>
      </c>
      <c r="AA10" s="19" t="n">
        <v>0.320947819707113</v>
      </c>
      <c r="AB10" s="19" t="n">
        <v>0.405655794115378</v>
      </c>
      <c r="AC10" s="19" t="n">
        <v>0.345501887688212</v>
      </c>
      <c r="AD10" s="19" t="n">
        <v>0.401932517786524</v>
      </c>
      <c r="AE10" s="19"/>
      <c r="AF10" s="19" t="n">
        <v>0.369882397719167</v>
      </c>
      <c r="AG10" s="19"/>
      <c r="AH10" s="19" t="n">
        <v>0.387568501412431</v>
      </c>
      <c r="AI10" s="19"/>
      <c r="AJ10" s="19" t="n">
        <v>0.401497806013586</v>
      </c>
      <c r="AK10" s="19" t="n">
        <v>0.382851195882229</v>
      </c>
      <c r="AL10" s="19" t="n">
        <v>0.371519374333765</v>
      </c>
    </row>
    <row r="11">
      <c r="B11" s="20" t="s">
        <v>134</v>
      </c>
      <c r="C11" s="19" t="n">
        <v>0.278707850095039</v>
      </c>
      <c r="D11" s="19" t="n">
        <v>0.289219106690988</v>
      </c>
      <c r="E11" s="19" t="n">
        <v>0.266437018336186</v>
      </c>
      <c r="F11" s="19"/>
      <c r="G11" s="19" t="n">
        <v>0.323528262327115</v>
      </c>
      <c r="H11" s="19" t="n">
        <v>0.170971644863166</v>
      </c>
      <c r="I11" s="19" t="n">
        <v>0.206689952487344</v>
      </c>
      <c r="J11" s="19" t="n">
        <v>0.23729760856786</v>
      </c>
      <c r="K11" s="19" t="n">
        <v>0.380266891416282</v>
      </c>
      <c r="L11" s="19" t="n">
        <v>0.346075529505021</v>
      </c>
      <c r="M11" s="19"/>
      <c r="N11" s="19" t="n">
        <v>0.279688845994435</v>
      </c>
      <c r="O11" s="19" t="n">
        <v>0.304364542317213</v>
      </c>
      <c r="P11" s="19" t="n">
        <v>0.278802853808474</v>
      </c>
      <c r="Q11" s="19" t="n">
        <v>0.339537959427291</v>
      </c>
      <c r="R11" s="19" t="n">
        <v>0.172172862569529</v>
      </c>
      <c r="S11" s="19"/>
      <c r="T11" s="19" t="n">
        <v>0.237978593067874</v>
      </c>
      <c r="U11" s="19" t="n">
        <v>0.309499401292203</v>
      </c>
      <c r="V11" s="19" t="n">
        <v>0.197225045559881</v>
      </c>
      <c r="W11" s="19" t="n">
        <v>0.238326382392063</v>
      </c>
      <c r="X11" s="19"/>
      <c r="Y11" s="19" t="n">
        <v>0.214616482745842</v>
      </c>
      <c r="Z11" s="19" t="n">
        <v>0.322673448516063</v>
      </c>
      <c r="AA11" s="19" t="n">
        <v>0.374064286392941</v>
      </c>
      <c r="AB11" s="19" t="n">
        <v>0.193407056548676</v>
      </c>
      <c r="AC11" s="19" t="n">
        <v>0.389097283015915</v>
      </c>
      <c r="AD11" s="19" t="n">
        <v>0.426201588738914</v>
      </c>
      <c r="AE11" s="19"/>
      <c r="AF11" s="19" t="n">
        <v>0.284792306263215</v>
      </c>
      <c r="AG11" s="19"/>
      <c r="AH11" s="19" t="n">
        <v>0.278707850095039</v>
      </c>
      <c r="AI11" s="19"/>
      <c r="AJ11" s="19" t="n">
        <v>0.309075736886896</v>
      </c>
      <c r="AK11" s="19" t="n">
        <v>0.248670519555444</v>
      </c>
      <c r="AL11" s="19" t="n">
        <v>0.356281629176381</v>
      </c>
    </row>
    <row r="12">
      <c r="B12" s="20" t="s">
        <v>135</v>
      </c>
      <c r="C12" s="19" t="n">
        <v>0.0392381704851904</v>
      </c>
      <c r="D12" s="19" t="n">
        <v>0.0463047743281284</v>
      </c>
      <c r="E12" s="19" t="n">
        <v>0.0320820662378372</v>
      </c>
      <c r="F12" s="19"/>
      <c r="G12" s="19" t="n">
        <v>0.0125677009104491</v>
      </c>
      <c r="H12" s="19" t="n">
        <v>0.0310707827494965</v>
      </c>
      <c r="I12" s="19" t="n">
        <v>0.040844140682942</v>
      </c>
      <c r="J12" s="19" t="n">
        <v>0.0301980271128116</v>
      </c>
      <c r="K12" s="19" t="n">
        <v>0.0297906691846926</v>
      </c>
      <c r="L12" s="19" t="n">
        <v>0.0687532851951603</v>
      </c>
      <c r="M12" s="19"/>
      <c r="N12" s="19" t="n">
        <v>0.0602021899629148</v>
      </c>
      <c r="O12" s="19" t="n">
        <v>0.0695644353814712</v>
      </c>
      <c r="P12" s="19" t="n">
        <v>0.0207578606607755</v>
      </c>
      <c r="Q12" s="19" t="n">
        <v>0.0244514526151227</v>
      </c>
      <c r="R12" s="19" t="n">
        <v>0.0200844251973477</v>
      </c>
      <c r="S12" s="19"/>
      <c r="T12" s="19" t="n">
        <v>0.0713996285807878</v>
      </c>
      <c r="U12" s="19" t="n">
        <v>0.0382175312164589</v>
      </c>
      <c r="V12" s="19" t="n">
        <v>0.0332719284885219</v>
      </c>
      <c r="W12" s="19" t="n">
        <v>0.0340392789744679</v>
      </c>
      <c r="X12" s="19"/>
      <c r="Y12" s="19" t="n">
        <v>0.0309351290142564</v>
      </c>
      <c r="Z12" s="19" t="n">
        <v>0.0395793403278578</v>
      </c>
      <c r="AA12" s="19" t="n">
        <v>0.0586696269137574</v>
      </c>
      <c r="AB12" s="19" t="n">
        <v>0.00941351000204541</v>
      </c>
      <c r="AC12" s="19" t="n">
        <v>0.0231641170037353</v>
      </c>
      <c r="AD12" s="19" t="n">
        <v>0.0659638542582168</v>
      </c>
      <c r="AE12" s="19"/>
      <c r="AF12" s="19" t="n">
        <v>0.043386949049144</v>
      </c>
      <c r="AG12" s="19"/>
      <c r="AH12" s="19" t="n">
        <v>0.0392381704851904</v>
      </c>
      <c r="AI12" s="19"/>
      <c r="AJ12" s="19" t="n">
        <v>0.0249100884030374</v>
      </c>
      <c r="AK12" s="19" t="n">
        <v>0.0488453897438547</v>
      </c>
      <c r="AL12" s="19" t="n">
        <v>0.0286508999988429</v>
      </c>
    </row>
    <row r="13">
      <c r="B13" s="20" t="s">
        <v>136</v>
      </c>
      <c r="C13" s="19" t="n">
        <v>0.0144456296256365</v>
      </c>
      <c r="D13" s="19" t="n">
        <v>0.0105129840272631</v>
      </c>
      <c r="E13" s="19" t="n">
        <v>0.0185037715567727</v>
      </c>
      <c r="F13" s="19"/>
      <c r="G13" s="19" t="n">
        <v>0.0407460947973486</v>
      </c>
      <c r="H13" s="19" t="n">
        <v>0.00924534776588639</v>
      </c>
      <c r="I13" s="19" t="n">
        <v>0.00722426658548002</v>
      </c>
      <c r="J13" s="19" t="n">
        <v>0.0173547786645471</v>
      </c>
      <c r="K13" s="19" t="n">
        <v>0</v>
      </c>
      <c r="L13" s="19" t="n">
        <v>0.0206186553104924</v>
      </c>
      <c r="M13" s="19"/>
      <c r="N13" s="19" t="n">
        <v>0</v>
      </c>
      <c r="O13" s="19" t="n">
        <v>0.0304490186125412</v>
      </c>
      <c r="P13" s="19" t="n">
        <v>0.00928995760547315</v>
      </c>
      <c r="Q13" s="19" t="n">
        <v>0.00571998107248984</v>
      </c>
      <c r="R13" s="19" t="n">
        <v>0.0111133379492133</v>
      </c>
      <c r="S13" s="19"/>
      <c r="T13" s="19" t="n">
        <v>0.00933902075075611</v>
      </c>
      <c r="U13" s="19" t="n">
        <v>0.0313931442842998</v>
      </c>
      <c r="V13" s="19" t="n">
        <v>0</v>
      </c>
      <c r="W13" s="19" t="n">
        <v>0.00917102204633563</v>
      </c>
      <c r="X13" s="19"/>
      <c r="Y13" s="19" t="n">
        <v>0.0108141311012207</v>
      </c>
      <c r="Z13" s="19" t="n">
        <v>0</v>
      </c>
      <c r="AA13" s="19" t="n">
        <v>0.0213845495311</v>
      </c>
      <c r="AB13" s="19" t="n">
        <v>0.0201984694355402</v>
      </c>
      <c r="AC13" s="19" t="n">
        <v>0.0276954244302935</v>
      </c>
      <c r="AD13" s="19" t="n">
        <v>0</v>
      </c>
      <c r="AE13" s="19"/>
      <c r="AF13" s="19" t="n">
        <v>0.0143821029545597</v>
      </c>
      <c r="AG13" s="19"/>
      <c r="AH13" s="19" t="n">
        <v>0.0144456296256365</v>
      </c>
      <c r="AI13" s="19"/>
      <c r="AJ13" s="19" t="n">
        <v>0.0078778889758936</v>
      </c>
      <c r="AK13" s="19" t="n">
        <v>0.0182047444059955</v>
      </c>
      <c r="AL13" s="19" t="n">
        <v>0.0132662741724013</v>
      </c>
    </row>
    <row r="14">
      <c r="B14" s="20" t="s">
        <v>56</v>
      </c>
      <c r="C14" s="21" t="n">
        <v>0.0680225871715908</v>
      </c>
      <c r="D14" s="21" t="n">
        <v>0.0706443548646232</v>
      </c>
      <c r="E14" s="21" t="n">
        <v>0.0654791475464275</v>
      </c>
      <c r="F14" s="21"/>
      <c r="G14" s="21" t="n">
        <v>0.0434299966857581</v>
      </c>
      <c r="H14" s="21" t="n">
        <v>0.00379834463382983</v>
      </c>
      <c r="I14" s="21" t="n">
        <v>0.0760032150816474</v>
      </c>
      <c r="J14" s="21" t="n">
        <v>0.0639272716480716</v>
      </c>
      <c r="K14" s="21" t="n">
        <v>0.0557923519687022</v>
      </c>
      <c r="L14" s="21" t="n">
        <v>0.130345057159795</v>
      </c>
      <c r="M14" s="21"/>
      <c r="N14" s="21" t="n">
        <v>0.0695475811456667</v>
      </c>
      <c r="O14" s="21" t="n">
        <v>0.0933573526794109</v>
      </c>
      <c r="P14" s="21" t="n">
        <v>0.0744116036073999</v>
      </c>
      <c r="Q14" s="21" t="n">
        <v>0.0586341386011118</v>
      </c>
      <c r="R14" s="21" t="n">
        <v>0.0242791974633985</v>
      </c>
      <c r="S14" s="21"/>
      <c r="T14" s="21" t="n">
        <v>0.142136538397987</v>
      </c>
      <c r="U14" s="21" t="n">
        <v>0.0835951616929729</v>
      </c>
      <c r="V14" s="21" t="n">
        <v>0.0158087093923905</v>
      </c>
      <c r="W14" s="21" t="n">
        <v>0.029215795556499</v>
      </c>
      <c r="X14" s="21"/>
      <c r="Y14" s="21" t="n">
        <v>0.0289245496272311</v>
      </c>
      <c r="Z14" s="21" t="n">
        <v>0.0650068017442499</v>
      </c>
      <c r="AA14" s="21" t="n">
        <v>0.123459734787288</v>
      </c>
      <c r="AB14" s="21" t="n">
        <v>0.0921583294614836</v>
      </c>
      <c r="AC14" s="21" t="n">
        <v>0.0800478569524447</v>
      </c>
      <c r="AD14" s="21" t="n">
        <v>0.0753192212087786</v>
      </c>
      <c r="AE14" s="21"/>
      <c r="AF14" s="21" t="n">
        <v>0.0669265244461841</v>
      </c>
      <c r="AG14" s="21"/>
      <c r="AH14" s="21" t="n">
        <v>0.0680225871715908</v>
      </c>
      <c r="AI14" s="21"/>
      <c r="AJ14" s="21" t="n">
        <v>0.0667948744669981</v>
      </c>
      <c r="AK14" s="21" t="n">
        <v>0.0731844901329863</v>
      </c>
      <c r="AL14" s="21" t="n">
        <v>0.0423910720929201</v>
      </c>
    </row>
    <row r="15">
      <c r="B15" s="18" t="s">
        <v>119</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148</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964</v>
      </c>
      <c r="D7" s="11" t="n">
        <v>449</v>
      </c>
      <c r="E7" s="11" t="n">
        <v>514</v>
      </c>
      <c r="F7" s="11"/>
      <c r="G7" s="11" t="n">
        <v>75</v>
      </c>
      <c r="H7" s="11" t="n">
        <v>123</v>
      </c>
      <c r="I7" s="11" t="n">
        <v>222</v>
      </c>
      <c r="J7" s="11" t="n">
        <v>168</v>
      </c>
      <c r="K7" s="11" t="n">
        <v>171</v>
      </c>
      <c r="L7" s="11" t="n">
        <v>205</v>
      </c>
      <c r="M7" s="11"/>
      <c r="N7" s="11" t="n">
        <v>61</v>
      </c>
      <c r="O7" s="11" t="n">
        <v>215</v>
      </c>
      <c r="P7" s="11" t="n">
        <v>184</v>
      </c>
      <c r="Q7" s="11" t="n">
        <v>284</v>
      </c>
      <c r="R7" s="11" t="n">
        <v>220</v>
      </c>
      <c r="S7" s="11"/>
      <c r="T7" s="11" t="n">
        <v>85</v>
      </c>
      <c r="U7" s="11" t="n">
        <v>285</v>
      </c>
      <c r="V7" s="11" t="n">
        <v>163</v>
      </c>
      <c r="W7" s="11" t="n">
        <v>264</v>
      </c>
      <c r="X7" s="11"/>
      <c r="Y7" s="11" t="n">
        <v>447</v>
      </c>
      <c r="Z7" s="11" t="n">
        <v>85</v>
      </c>
      <c r="AA7" s="11" t="n">
        <v>249</v>
      </c>
      <c r="AB7" s="11" t="n">
        <v>101</v>
      </c>
      <c r="AC7" s="11" t="n">
        <v>49</v>
      </c>
      <c r="AD7" s="11" t="n">
        <v>26</v>
      </c>
      <c r="AE7" s="11"/>
      <c r="AF7" s="11" t="n">
        <v>613</v>
      </c>
      <c r="AG7" s="11"/>
      <c r="AH7" s="11" t="n">
        <v>964</v>
      </c>
      <c r="AI7" s="11"/>
      <c r="AJ7" s="11" t="n">
        <v>411</v>
      </c>
      <c r="AK7" s="11" t="n">
        <v>384</v>
      </c>
      <c r="AL7" s="11" t="n">
        <v>169</v>
      </c>
    </row>
    <row r="8" ht="30" customHeight="1">
      <c r="B8" s="12" t="s">
        <v>20</v>
      </c>
      <c r="C8" s="12" t="n">
        <v>958</v>
      </c>
      <c r="D8" s="12" t="n">
        <v>484</v>
      </c>
      <c r="E8" s="12" t="n">
        <v>473</v>
      </c>
      <c r="F8" s="12"/>
      <c r="G8" s="12" t="n">
        <v>93</v>
      </c>
      <c r="H8" s="12" t="n">
        <v>158</v>
      </c>
      <c r="I8" s="12" t="n">
        <v>161</v>
      </c>
      <c r="J8" s="12" t="n">
        <v>164</v>
      </c>
      <c r="K8" s="12" t="n">
        <v>160</v>
      </c>
      <c r="L8" s="12" t="n">
        <v>221</v>
      </c>
      <c r="M8" s="12"/>
      <c r="N8" s="12" t="n">
        <v>83</v>
      </c>
      <c r="O8" s="12" t="n">
        <v>285</v>
      </c>
      <c r="P8" s="12" t="n">
        <v>251</v>
      </c>
      <c r="Q8" s="12" t="n">
        <v>172</v>
      </c>
      <c r="R8" s="12" t="n">
        <v>167</v>
      </c>
      <c r="S8" s="12"/>
      <c r="T8" s="12" t="n">
        <v>105</v>
      </c>
      <c r="U8" s="12" t="n">
        <v>283</v>
      </c>
      <c r="V8" s="12" t="n">
        <v>142</v>
      </c>
      <c r="W8" s="12" t="n">
        <v>262</v>
      </c>
      <c r="X8" s="12"/>
      <c r="Y8" s="12" t="n">
        <v>440</v>
      </c>
      <c r="Z8" s="12" t="n">
        <v>68</v>
      </c>
      <c r="AA8" s="12" t="n">
        <v>259</v>
      </c>
      <c r="AB8" s="12" t="n">
        <v>106</v>
      </c>
      <c r="AC8" s="12" t="n">
        <v>51</v>
      </c>
      <c r="AD8" s="12" t="n">
        <v>30</v>
      </c>
      <c r="AE8" s="12"/>
      <c r="AF8" s="12" t="n">
        <v>600</v>
      </c>
      <c r="AG8" s="12"/>
      <c r="AH8" s="12" t="n">
        <v>958</v>
      </c>
      <c r="AI8" s="12"/>
      <c r="AJ8" s="12" t="n">
        <v>302</v>
      </c>
      <c r="AK8" s="12" t="n">
        <v>558</v>
      </c>
      <c r="AL8" s="12" t="n">
        <v>98</v>
      </c>
    </row>
    <row r="9">
      <c r="B9" s="20" t="s">
        <v>132</v>
      </c>
      <c r="C9" s="19" t="n">
        <v>0.0992857024821064</v>
      </c>
      <c r="D9" s="19" t="n">
        <v>0.121239300060538</v>
      </c>
      <c r="E9" s="19" t="n">
        <v>0.0770068809756172</v>
      </c>
      <c r="F9" s="19"/>
      <c r="G9" s="19" t="n">
        <v>0.0922536022176075</v>
      </c>
      <c r="H9" s="19" t="n">
        <v>0.187705860984536</v>
      </c>
      <c r="I9" s="19" t="n">
        <v>0.158541772936156</v>
      </c>
      <c r="J9" s="19" t="n">
        <v>0.125031331299161</v>
      </c>
      <c r="K9" s="19" t="n">
        <v>0</v>
      </c>
      <c r="L9" s="19" t="n">
        <v>0.0489944336016239</v>
      </c>
      <c r="M9" s="19"/>
      <c r="N9" s="19" t="n">
        <v>0.123773829437673</v>
      </c>
      <c r="O9" s="19" t="n">
        <v>0.100103501135513</v>
      </c>
      <c r="P9" s="19" t="n">
        <v>0.0990150708744991</v>
      </c>
      <c r="Q9" s="19" t="n">
        <v>0.0288452665854144</v>
      </c>
      <c r="R9" s="19" t="n">
        <v>0.158263740621405</v>
      </c>
      <c r="S9" s="19"/>
      <c r="T9" s="19" t="n">
        <v>0.102917886301868</v>
      </c>
      <c r="U9" s="19" t="n">
        <v>0.0529081875418811</v>
      </c>
      <c r="V9" s="19" t="n">
        <v>0.0568758545013143</v>
      </c>
      <c r="W9" s="19" t="n">
        <v>0.229816566315592</v>
      </c>
      <c r="X9" s="19"/>
      <c r="Y9" s="19" t="n">
        <v>0.162807811359461</v>
      </c>
      <c r="Z9" s="19" t="n">
        <v>0</v>
      </c>
      <c r="AA9" s="19" t="n">
        <v>0.0373754022615651</v>
      </c>
      <c r="AB9" s="19" t="n">
        <v>0.122025272952143</v>
      </c>
      <c r="AC9" s="19" t="n">
        <v>0</v>
      </c>
      <c r="AD9" s="19" t="n">
        <v>0.0300722903583706</v>
      </c>
      <c r="AE9" s="19"/>
      <c r="AF9" s="19" t="n">
        <v>0.0851828416600292</v>
      </c>
      <c r="AG9" s="19"/>
      <c r="AH9" s="19" t="n">
        <v>0.0992857024821064</v>
      </c>
      <c r="AI9" s="19"/>
      <c r="AJ9" s="19" t="n">
        <v>0.0241201949045028</v>
      </c>
      <c r="AK9" s="19" t="n">
        <v>0.144882455545157</v>
      </c>
      <c r="AL9" s="19" t="n">
        <v>0.0711146511447089</v>
      </c>
    </row>
    <row r="10">
      <c r="B10" s="20" t="s">
        <v>133</v>
      </c>
      <c r="C10" s="19" t="n">
        <v>0.129293555416897</v>
      </c>
      <c r="D10" s="19" t="n">
        <v>0.152050691263004</v>
      </c>
      <c r="E10" s="19" t="n">
        <v>0.106254310505241</v>
      </c>
      <c r="F10" s="19"/>
      <c r="G10" s="19" t="n">
        <v>0.205496726684752</v>
      </c>
      <c r="H10" s="19" t="n">
        <v>0.17939297523016</v>
      </c>
      <c r="I10" s="19" t="n">
        <v>0.22662110575523</v>
      </c>
      <c r="J10" s="19" t="n">
        <v>0.115157275753946</v>
      </c>
      <c r="K10" s="19" t="n">
        <v>0.0645600746370895</v>
      </c>
      <c r="L10" s="19" t="n">
        <v>0.0479259950706282</v>
      </c>
      <c r="M10" s="19"/>
      <c r="N10" s="19" t="n">
        <v>0.169429483223692</v>
      </c>
      <c r="O10" s="19" t="n">
        <v>0.105768623913641</v>
      </c>
      <c r="P10" s="19" t="n">
        <v>0.126246572915919</v>
      </c>
      <c r="Q10" s="19" t="n">
        <v>0.107558493579263</v>
      </c>
      <c r="R10" s="19" t="n">
        <v>0.176086465472345</v>
      </c>
      <c r="S10" s="19"/>
      <c r="T10" s="19" t="n">
        <v>0.084532815232206</v>
      </c>
      <c r="U10" s="19" t="n">
        <v>0.106236657799184</v>
      </c>
      <c r="V10" s="19" t="n">
        <v>0.12277844592252</v>
      </c>
      <c r="W10" s="19" t="n">
        <v>0.226313136652772</v>
      </c>
      <c r="X10" s="19"/>
      <c r="Y10" s="19" t="n">
        <v>0.191276477486601</v>
      </c>
      <c r="Z10" s="19" t="n">
        <v>0.103194918293368</v>
      </c>
      <c r="AA10" s="19" t="n">
        <v>0.0616261093826718</v>
      </c>
      <c r="AB10" s="19" t="n">
        <v>0.0436425980725756</v>
      </c>
      <c r="AC10" s="19" t="n">
        <v>0.0571876052485561</v>
      </c>
      <c r="AD10" s="19" t="n">
        <v>0.309987247920465</v>
      </c>
      <c r="AE10" s="19"/>
      <c r="AF10" s="19" t="n">
        <v>0.119397171793375</v>
      </c>
      <c r="AG10" s="19"/>
      <c r="AH10" s="19" t="n">
        <v>0.129293555416897</v>
      </c>
      <c r="AI10" s="19"/>
      <c r="AJ10" s="19" t="n">
        <v>0.0496159798165887</v>
      </c>
      <c r="AK10" s="19" t="n">
        <v>0.181109645195535</v>
      </c>
      <c r="AL10" s="19" t="n">
        <v>0.0795877247714994</v>
      </c>
    </row>
    <row r="11">
      <c r="B11" s="20" t="s">
        <v>134</v>
      </c>
      <c r="C11" s="19" t="n">
        <v>0.232825357114321</v>
      </c>
      <c r="D11" s="19" t="n">
        <v>0.230014701254613</v>
      </c>
      <c r="E11" s="19" t="n">
        <v>0.236189865815488</v>
      </c>
      <c r="F11" s="19"/>
      <c r="G11" s="19" t="n">
        <v>0.260583957687598</v>
      </c>
      <c r="H11" s="19" t="n">
        <v>0.244772193367276</v>
      </c>
      <c r="I11" s="19" t="n">
        <v>0.212855559113897</v>
      </c>
      <c r="J11" s="19" t="n">
        <v>0.2460833174091</v>
      </c>
      <c r="K11" s="19" t="n">
        <v>0.200746358135801</v>
      </c>
      <c r="L11" s="19" t="n">
        <v>0.240555227360653</v>
      </c>
      <c r="M11" s="19"/>
      <c r="N11" s="19" t="n">
        <v>0.194692268781822</v>
      </c>
      <c r="O11" s="19" t="n">
        <v>0.247271209473713</v>
      </c>
      <c r="P11" s="19" t="n">
        <v>0.249095563020285</v>
      </c>
      <c r="Q11" s="19" t="n">
        <v>0.247050709827587</v>
      </c>
      <c r="R11" s="19" t="n">
        <v>0.188358693974676</v>
      </c>
      <c r="S11" s="19"/>
      <c r="T11" s="19" t="n">
        <v>0.232016095106372</v>
      </c>
      <c r="U11" s="19" t="n">
        <v>0.241915029811172</v>
      </c>
      <c r="V11" s="19" t="n">
        <v>0.208845112575535</v>
      </c>
      <c r="W11" s="19" t="n">
        <v>0.198078756566445</v>
      </c>
      <c r="X11" s="19"/>
      <c r="Y11" s="19" t="n">
        <v>0.225297816017469</v>
      </c>
      <c r="Z11" s="19" t="n">
        <v>0.313298236645613</v>
      </c>
      <c r="AA11" s="19" t="n">
        <v>0.220342680747223</v>
      </c>
      <c r="AB11" s="19" t="n">
        <v>0.205578481941159</v>
      </c>
      <c r="AC11" s="19" t="n">
        <v>0.379744054473343</v>
      </c>
      <c r="AD11" s="19" t="n">
        <v>0.0612720741782704</v>
      </c>
      <c r="AE11" s="19"/>
      <c r="AF11" s="19" t="n">
        <v>0.227921898098655</v>
      </c>
      <c r="AG11" s="19"/>
      <c r="AH11" s="19" t="n">
        <v>0.232825357114321</v>
      </c>
      <c r="AI11" s="19"/>
      <c r="AJ11" s="19" t="n">
        <v>0.210770420914325</v>
      </c>
      <c r="AK11" s="19" t="n">
        <v>0.240644671474073</v>
      </c>
      <c r="AL11" s="19" t="n">
        <v>0.256241199297645</v>
      </c>
    </row>
    <row r="12">
      <c r="B12" s="20" t="s">
        <v>135</v>
      </c>
      <c r="C12" s="19" t="n">
        <v>0.303640752514746</v>
      </c>
      <c r="D12" s="19" t="n">
        <v>0.276347310835819</v>
      </c>
      <c r="E12" s="19" t="n">
        <v>0.330143343395324</v>
      </c>
      <c r="F12" s="19"/>
      <c r="G12" s="19" t="n">
        <v>0.302346818462547</v>
      </c>
      <c r="H12" s="19" t="n">
        <v>0.251842991016967</v>
      </c>
      <c r="I12" s="19" t="n">
        <v>0.237192572204583</v>
      </c>
      <c r="J12" s="19" t="n">
        <v>0.244713635032237</v>
      </c>
      <c r="K12" s="19" t="n">
        <v>0.394925755329192</v>
      </c>
      <c r="L12" s="19" t="n">
        <v>0.367034610961381</v>
      </c>
      <c r="M12" s="19"/>
      <c r="N12" s="19" t="n">
        <v>0.284797416658425</v>
      </c>
      <c r="O12" s="19" t="n">
        <v>0.293695740210163</v>
      </c>
      <c r="P12" s="19" t="n">
        <v>0.299137550998797</v>
      </c>
      <c r="Q12" s="19" t="n">
        <v>0.359171749786755</v>
      </c>
      <c r="R12" s="19" t="n">
        <v>0.27977510753251</v>
      </c>
      <c r="S12" s="19"/>
      <c r="T12" s="19" t="n">
        <v>0.349544237234191</v>
      </c>
      <c r="U12" s="19" t="n">
        <v>0.349122434598726</v>
      </c>
      <c r="V12" s="19" t="n">
        <v>0.324854169916037</v>
      </c>
      <c r="W12" s="19" t="n">
        <v>0.223009421753359</v>
      </c>
      <c r="X12" s="19"/>
      <c r="Y12" s="19" t="n">
        <v>0.24422724594434</v>
      </c>
      <c r="Z12" s="19" t="n">
        <v>0.323051380365291</v>
      </c>
      <c r="AA12" s="19" t="n">
        <v>0.378803577282463</v>
      </c>
      <c r="AB12" s="19" t="n">
        <v>0.295682057122594</v>
      </c>
      <c r="AC12" s="19" t="n">
        <v>0.363116493098109</v>
      </c>
      <c r="AD12" s="19" t="n">
        <v>0.441014998493725</v>
      </c>
      <c r="AE12" s="19"/>
      <c r="AF12" s="19" t="n">
        <v>0.317349713688653</v>
      </c>
      <c r="AG12" s="19"/>
      <c r="AH12" s="19" t="n">
        <v>0.303640752514746</v>
      </c>
      <c r="AI12" s="19"/>
      <c r="AJ12" s="19" t="n">
        <v>0.409490976281906</v>
      </c>
      <c r="AK12" s="19" t="n">
        <v>0.238880044094496</v>
      </c>
      <c r="AL12" s="19" t="n">
        <v>0.346446543009952</v>
      </c>
    </row>
    <row r="13">
      <c r="B13" s="20" t="s">
        <v>136</v>
      </c>
      <c r="C13" s="19" t="n">
        <v>0.173193437477146</v>
      </c>
      <c r="D13" s="19" t="n">
        <v>0.156484467584126</v>
      </c>
      <c r="E13" s="19" t="n">
        <v>0.190668876630032</v>
      </c>
      <c r="F13" s="19"/>
      <c r="G13" s="19" t="n">
        <v>0.0776216585858582</v>
      </c>
      <c r="H13" s="19" t="n">
        <v>0.0939888611914426</v>
      </c>
      <c r="I13" s="19" t="n">
        <v>0.124561277760419</v>
      </c>
      <c r="J13" s="19" t="n">
        <v>0.201276203042932</v>
      </c>
      <c r="K13" s="19" t="n">
        <v>0.310609757798429</v>
      </c>
      <c r="L13" s="19" t="n">
        <v>0.184895082459626</v>
      </c>
      <c r="M13" s="19"/>
      <c r="N13" s="19" t="n">
        <v>0.181901464216726</v>
      </c>
      <c r="O13" s="19" t="n">
        <v>0.19527730734581</v>
      </c>
      <c r="P13" s="19" t="n">
        <v>0.128033555889894</v>
      </c>
      <c r="Q13" s="19" t="n">
        <v>0.197999686418531</v>
      </c>
      <c r="R13" s="19" t="n">
        <v>0.173521300905073</v>
      </c>
      <c r="S13" s="19"/>
      <c r="T13" s="19" t="n">
        <v>0.124891739319497</v>
      </c>
      <c r="U13" s="19" t="n">
        <v>0.197171001837067</v>
      </c>
      <c r="V13" s="19" t="n">
        <v>0.230621668974826</v>
      </c>
      <c r="W13" s="19" t="n">
        <v>0.0964611460805859</v>
      </c>
      <c r="X13" s="19"/>
      <c r="Y13" s="19" t="n">
        <v>0.140453163341134</v>
      </c>
      <c r="Z13" s="19" t="n">
        <v>0.239699248794624</v>
      </c>
      <c r="AA13" s="19" t="n">
        <v>0.211111048616754</v>
      </c>
      <c r="AB13" s="19" t="n">
        <v>0.224941510735854</v>
      </c>
      <c r="AC13" s="19" t="n">
        <v>0.0967398732238118</v>
      </c>
      <c r="AD13" s="19" t="n">
        <v>0.0982233032505634</v>
      </c>
      <c r="AE13" s="19"/>
      <c r="AF13" s="19" t="n">
        <v>0.190723290908439</v>
      </c>
      <c r="AG13" s="19"/>
      <c r="AH13" s="19" t="n">
        <v>0.173193437477146</v>
      </c>
      <c r="AI13" s="19"/>
      <c r="AJ13" s="19" t="n">
        <v>0.277642840682474</v>
      </c>
      <c r="AK13" s="19" t="n">
        <v>0.118618518088716</v>
      </c>
      <c r="AL13" s="19" t="n">
        <v>0.162272338753966</v>
      </c>
    </row>
    <row r="14">
      <c r="B14" s="20" t="s">
        <v>56</v>
      </c>
      <c r="C14" s="21" t="n">
        <v>0.0617611949947832</v>
      </c>
      <c r="D14" s="21" t="n">
        <v>0.0638635290018999</v>
      </c>
      <c r="E14" s="21" t="n">
        <v>0.0597367226782978</v>
      </c>
      <c r="F14" s="21"/>
      <c r="G14" s="21" t="n">
        <v>0.0616972363616378</v>
      </c>
      <c r="H14" s="21" t="n">
        <v>0.0422971182096186</v>
      </c>
      <c r="I14" s="21" t="n">
        <v>0.0402277122297149</v>
      </c>
      <c r="J14" s="21" t="n">
        <v>0.067738237462625</v>
      </c>
      <c r="K14" s="21" t="n">
        <v>0.0291580540994883</v>
      </c>
      <c r="L14" s="21" t="n">
        <v>0.110594650546088</v>
      </c>
      <c r="M14" s="21"/>
      <c r="N14" s="21" t="n">
        <v>0.045405537681662</v>
      </c>
      <c r="O14" s="21" t="n">
        <v>0.0578836179211601</v>
      </c>
      <c r="P14" s="21" t="n">
        <v>0.0984716863006062</v>
      </c>
      <c r="Q14" s="21" t="n">
        <v>0.0593740938024496</v>
      </c>
      <c r="R14" s="21" t="n">
        <v>0.0239946914939915</v>
      </c>
      <c r="S14" s="21"/>
      <c r="T14" s="21" t="n">
        <v>0.106097226805867</v>
      </c>
      <c r="U14" s="21" t="n">
        <v>0.05264668841197</v>
      </c>
      <c r="V14" s="21" t="n">
        <v>0.0560247481097663</v>
      </c>
      <c r="W14" s="21" t="n">
        <v>0.026320972631245</v>
      </c>
      <c r="X14" s="21"/>
      <c r="Y14" s="21" t="n">
        <v>0.0359374858509953</v>
      </c>
      <c r="Z14" s="21" t="n">
        <v>0.0207562159011038</v>
      </c>
      <c r="AA14" s="21" t="n">
        <v>0.0907411817093229</v>
      </c>
      <c r="AB14" s="21" t="n">
        <v>0.108130079175674</v>
      </c>
      <c r="AC14" s="21" t="n">
        <v>0.10321197395618</v>
      </c>
      <c r="AD14" s="21" t="n">
        <v>0.0594300857986061</v>
      </c>
      <c r="AE14" s="21"/>
      <c r="AF14" s="21" t="n">
        <v>0.0594250838508499</v>
      </c>
      <c r="AG14" s="21"/>
      <c r="AH14" s="21" t="n">
        <v>0.0617611949947832</v>
      </c>
      <c r="AI14" s="21"/>
      <c r="AJ14" s="21" t="n">
        <v>0.0283595874002028</v>
      </c>
      <c r="AK14" s="21" t="n">
        <v>0.0758646656020228</v>
      </c>
      <c r="AL14" s="21" t="n">
        <v>0.0843375430222291</v>
      </c>
    </row>
    <row r="15">
      <c r="B15" s="18" t="s">
        <v>119</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149</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964</v>
      </c>
      <c r="D7" s="11" t="n">
        <v>449</v>
      </c>
      <c r="E7" s="11" t="n">
        <v>514</v>
      </c>
      <c r="F7" s="11"/>
      <c r="G7" s="11" t="n">
        <v>75</v>
      </c>
      <c r="H7" s="11" t="n">
        <v>123</v>
      </c>
      <c r="I7" s="11" t="n">
        <v>222</v>
      </c>
      <c r="J7" s="11" t="n">
        <v>168</v>
      </c>
      <c r="K7" s="11" t="n">
        <v>171</v>
      </c>
      <c r="L7" s="11" t="n">
        <v>205</v>
      </c>
      <c r="M7" s="11"/>
      <c r="N7" s="11" t="n">
        <v>61</v>
      </c>
      <c r="O7" s="11" t="n">
        <v>215</v>
      </c>
      <c r="P7" s="11" t="n">
        <v>184</v>
      </c>
      <c r="Q7" s="11" t="n">
        <v>284</v>
      </c>
      <c r="R7" s="11" t="n">
        <v>220</v>
      </c>
      <c r="S7" s="11"/>
      <c r="T7" s="11" t="n">
        <v>85</v>
      </c>
      <c r="U7" s="11" t="n">
        <v>285</v>
      </c>
      <c r="V7" s="11" t="n">
        <v>163</v>
      </c>
      <c r="W7" s="11" t="n">
        <v>264</v>
      </c>
      <c r="X7" s="11"/>
      <c r="Y7" s="11" t="n">
        <v>447</v>
      </c>
      <c r="Z7" s="11" t="n">
        <v>85</v>
      </c>
      <c r="AA7" s="11" t="n">
        <v>249</v>
      </c>
      <c r="AB7" s="11" t="n">
        <v>101</v>
      </c>
      <c r="AC7" s="11" t="n">
        <v>49</v>
      </c>
      <c r="AD7" s="11" t="n">
        <v>26</v>
      </c>
      <c r="AE7" s="11"/>
      <c r="AF7" s="11" t="n">
        <v>613</v>
      </c>
      <c r="AG7" s="11"/>
      <c r="AH7" s="11" t="n">
        <v>964</v>
      </c>
      <c r="AI7" s="11"/>
      <c r="AJ7" s="11" t="n">
        <v>411</v>
      </c>
      <c r="AK7" s="11" t="n">
        <v>384</v>
      </c>
      <c r="AL7" s="11" t="n">
        <v>169</v>
      </c>
    </row>
    <row r="8" ht="30" customHeight="1">
      <c r="B8" s="12" t="s">
        <v>20</v>
      </c>
      <c r="C8" s="12" t="n">
        <v>958</v>
      </c>
      <c r="D8" s="12" t="n">
        <v>484</v>
      </c>
      <c r="E8" s="12" t="n">
        <v>473</v>
      </c>
      <c r="F8" s="12"/>
      <c r="G8" s="12" t="n">
        <v>93</v>
      </c>
      <c r="H8" s="12" t="n">
        <v>158</v>
      </c>
      <c r="I8" s="12" t="n">
        <v>161</v>
      </c>
      <c r="J8" s="12" t="n">
        <v>164</v>
      </c>
      <c r="K8" s="12" t="n">
        <v>160</v>
      </c>
      <c r="L8" s="12" t="n">
        <v>221</v>
      </c>
      <c r="M8" s="12"/>
      <c r="N8" s="12" t="n">
        <v>83</v>
      </c>
      <c r="O8" s="12" t="n">
        <v>285</v>
      </c>
      <c r="P8" s="12" t="n">
        <v>251</v>
      </c>
      <c r="Q8" s="12" t="n">
        <v>172</v>
      </c>
      <c r="R8" s="12" t="n">
        <v>167</v>
      </c>
      <c r="S8" s="12"/>
      <c r="T8" s="12" t="n">
        <v>105</v>
      </c>
      <c r="U8" s="12" t="n">
        <v>283</v>
      </c>
      <c r="V8" s="12" t="n">
        <v>142</v>
      </c>
      <c r="W8" s="12" t="n">
        <v>262</v>
      </c>
      <c r="X8" s="12"/>
      <c r="Y8" s="12" t="n">
        <v>440</v>
      </c>
      <c r="Z8" s="12" t="n">
        <v>68</v>
      </c>
      <c r="AA8" s="12" t="n">
        <v>259</v>
      </c>
      <c r="AB8" s="12" t="n">
        <v>106</v>
      </c>
      <c r="AC8" s="12" t="n">
        <v>51</v>
      </c>
      <c r="AD8" s="12" t="n">
        <v>30</v>
      </c>
      <c r="AE8" s="12"/>
      <c r="AF8" s="12" t="n">
        <v>600</v>
      </c>
      <c r="AG8" s="12"/>
      <c r="AH8" s="12" t="n">
        <v>958</v>
      </c>
      <c r="AI8" s="12"/>
      <c r="AJ8" s="12" t="n">
        <v>302</v>
      </c>
      <c r="AK8" s="12" t="n">
        <v>558</v>
      </c>
      <c r="AL8" s="12" t="n">
        <v>98</v>
      </c>
    </row>
    <row r="9">
      <c r="B9" s="20" t="s">
        <v>132</v>
      </c>
      <c r="C9" s="19" t="n">
        <v>0.0962255296368274</v>
      </c>
      <c r="D9" s="19" t="n">
        <v>0.112317971560934</v>
      </c>
      <c r="E9" s="19" t="n">
        <v>0.0799436048658492</v>
      </c>
      <c r="F9" s="19"/>
      <c r="G9" s="19" t="n">
        <v>0.0540963437887638</v>
      </c>
      <c r="H9" s="19" t="n">
        <v>0.178102962557504</v>
      </c>
      <c r="I9" s="19" t="n">
        <v>0.217455787009461</v>
      </c>
      <c r="J9" s="19" t="n">
        <v>0.0998307652349565</v>
      </c>
      <c r="K9" s="19" t="n">
        <v>0</v>
      </c>
      <c r="L9" s="19" t="n">
        <v>0.0345244115128006</v>
      </c>
      <c r="M9" s="19"/>
      <c r="N9" s="19" t="n">
        <v>0.160025574122073</v>
      </c>
      <c r="O9" s="19" t="n">
        <v>0.104977926533823</v>
      </c>
      <c r="P9" s="19" t="n">
        <v>0.0790211549415499</v>
      </c>
      <c r="Q9" s="19" t="n">
        <v>0.0278092285321955</v>
      </c>
      <c r="R9" s="19" t="n">
        <v>0.145409192953617</v>
      </c>
      <c r="S9" s="19"/>
      <c r="T9" s="19" t="n">
        <v>0.0483914113935913</v>
      </c>
      <c r="U9" s="19" t="n">
        <v>0.0385480130117201</v>
      </c>
      <c r="V9" s="19" t="n">
        <v>0.0744931690485496</v>
      </c>
      <c r="W9" s="19" t="n">
        <v>0.243788867332071</v>
      </c>
      <c r="X9" s="19"/>
      <c r="Y9" s="19" t="n">
        <v>0.164710724585655</v>
      </c>
      <c r="Z9" s="19" t="n">
        <v>0.0335862893623677</v>
      </c>
      <c r="AA9" s="19" t="n">
        <v>0.0250276170615518</v>
      </c>
      <c r="AB9" s="19" t="n">
        <v>0.0812489548465652</v>
      </c>
      <c r="AC9" s="19" t="n">
        <v>0.046532998461466</v>
      </c>
      <c r="AD9" s="19" t="n">
        <v>0</v>
      </c>
      <c r="AE9" s="19"/>
      <c r="AF9" s="19" t="n">
        <v>0.0943499002795657</v>
      </c>
      <c r="AG9" s="19"/>
      <c r="AH9" s="19" t="n">
        <v>0.0962255296368274</v>
      </c>
      <c r="AI9" s="19"/>
      <c r="AJ9" s="19" t="n">
        <v>0.0202172280775457</v>
      </c>
      <c r="AK9" s="19" t="n">
        <v>0.146674559493801</v>
      </c>
      <c r="AL9" s="19" t="n">
        <v>0.0430010428065509</v>
      </c>
    </row>
    <row r="10">
      <c r="B10" s="20" t="s">
        <v>133</v>
      </c>
      <c r="C10" s="19" t="n">
        <v>0.131182100987687</v>
      </c>
      <c r="D10" s="19" t="n">
        <v>0.169947695918132</v>
      </c>
      <c r="E10" s="19" t="n">
        <v>0.0917501536859035</v>
      </c>
      <c r="F10" s="19"/>
      <c r="G10" s="19" t="n">
        <v>0.226027594127242</v>
      </c>
      <c r="H10" s="19" t="n">
        <v>0.274872641138223</v>
      </c>
      <c r="I10" s="19" t="n">
        <v>0.142080350161008</v>
      </c>
      <c r="J10" s="19" t="n">
        <v>0.0871335186919297</v>
      </c>
      <c r="K10" s="19" t="n">
        <v>0.0684687099954405</v>
      </c>
      <c r="L10" s="19" t="n">
        <v>0.0588965303047569</v>
      </c>
      <c r="M10" s="19"/>
      <c r="N10" s="19" t="n">
        <v>0.0924517820177693</v>
      </c>
      <c r="O10" s="19" t="n">
        <v>0.128648086031673</v>
      </c>
      <c r="P10" s="19" t="n">
        <v>0.11810862149906</v>
      </c>
      <c r="Q10" s="19" t="n">
        <v>0.117587258470031</v>
      </c>
      <c r="R10" s="19" t="n">
        <v>0.188281321179123</v>
      </c>
      <c r="S10" s="19"/>
      <c r="T10" s="19" t="n">
        <v>0.0882243972823541</v>
      </c>
      <c r="U10" s="19" t="n">
        <v>0.0929544006922048</v>
      </c>
      <c r="V10" s="19" t="n">
        <v>0.0946396814142146</v>
      </c>
      <c r="W10" s="19" t="n">
        <v>0.262562802887568</v>
      </c>
      <c r="X10" s="19"/>
      <c r="Y10" s="19" t="n">
        <v>0.218088759199608</v>
      </c>
      <c r="Z10" s="19" t="n">
        <v>0.0197590864292279</v>
      </c>
      <c r="AA10" s="19" t="n">
        <v>0.0638326827809168</v>
      </c>
      <c r="AB10" s="19" t="n">
        <v>0.0494107510187373</v>
      </c>
      <c r="AC10" s="19" t="n">
        <v>0.0917292970880619</v>
      </c>
      <c r="AD10" s="19" t="n">
        <v>0</v>
      </c>
      <c r="AE10" s="19"/>
      <c r="AF10" s="19" t="n">
        <v>0.121091052719987</v>
      </c>
      <c r="AG10" s="19"/>
      <c r="AH10" s="19" t="n">
        <v>0.131182100987687</v>
      </c>
      <c r="AI10" s="19"/>
      <c r="AJ10" s="19" t="n">
        <v>0.0754508849278464</v>
      </c>
      <c r="AK10" s="19" t="n">
        <v>0.168650468359969</v>
      </c>
      <c r="AL10" s="19" t="n">
        <v>0.0894334543672293</v>
      </c>
    </row>
    <row r="11">
      <c r="B11" s="20" t="s">
        <v>134</v>
      </c>
      <c r="C11" s="19" t="n">
        <v>0.212476894759651</v>
      </c>
      <c r="D11" s="19" t="n">
        <v>0.190546515451835</v>
      </c>
      <c r="E11" s="19" t="n">
        <v>0.235382304737348</v>
      </c>
      <c r="F11" s="19"/>
      <c r="G11" s="19" t="n">
        <v>0.208363912538682</v>
      </c>
      <c r="H11" s="19" t="n">
        <v>0.217924063355346</v>
      </c>
      <c r="I11" s="19" t="n">
        <v>0.210897397002598</v>
      </c>
      <c r="J11" s="19" t="n">
        <v>0.212638906952815</v>
      </c>
      <c r="K11" s="19" t="n">
        <v>0.222050449962444</v>
      </c>
      <c r="L11" s="19" t="n">
        <v>0.204409757072544</v>
      </c>
      <c r="M11" s="19"/>
      <c r="N11" s="19" t="n">
        <v>0.205623627021575</v>
      </c>
      <c r="O11" s="19" t="n">
        <v>0.164734187911579</v>
      </c>
      <c r="P11" s="19" t="n">
        <v>0.261219538064505</v>
      </c>
      <c r="Q11" s="19" t="n">
        <v>0.222563712527719</v>
      </c>
      <c r="R11" s="19" t="n">
        <v>0.213704294380434</v>
      </c>
      <c r="S11" s="19"/>
      <c r="T11" s="19" t="n">
        <v>0.141133905079135</v>
      </c>
      <c r="U11" s="19" t="n">
        <v>0.234875594184586</v>
      </c>
      <c r="V11" s="19" t="n">
        <v>0.203940859600674</v>
      </c>
      <c r="W11" s="19" t="n">
        <v>0.159619887142859</v>
      </c>
      <c r="X11" s="19"/>
      <c r="Y11" s="19" t="n">
        <v>0.217880158684318</v>
      </c>
      <c r="Z11" s="19" t="n">
        <v>0.208240085433132</v>
      </c>
      <c r="AA11" s="19" t="n">
        <v>0.202280196008291</v>
      </c>
      <c r="AB11" s="19" t="n">
        <v>0.200078319483153</v>
      </c>
      <c r="AC11" s="19" t="n">
        <v>0.214146814263185</v>
      </c>
      <c r="AD11" s="19" t="n">
        <v>0.297809525946857</v>
      </c>
      <c r="AE11" s="19"/>
      <c r="AF11" s="19" t="n">
        <v>0.193981815459574</v>
      </c>
      <c r="AG11" s="19"/>
      <c r="AH11" s="19" t="n">
        <v>0.212476894759651</v>
      </c>
      <c r="AI11" s="19"/>
      <c r="AJ11" s="19" t="n">
        <v>0.196770750457246</v>
      </c>
      <c r="AK11" s="19" t="n">
        <v>0.222874950587548</v>
      </c>
      <c r="AL11" s="19" t="n">
        <v>0.201630268216437</v>
      </c>
    </row>
    <row r="12">
      <c r="B12" s="20" t="s">
        <v>135</v>
      </c>
      <c r="C12" s="19" t="n">
        <v>0.304305003208374</v>
      </c>
      <c r="D12" s="19" t="n">
        <v>0.283376705020735</v>
      </c>
      <c r="E12" s="19" t="n">
        <v>0.326375596130281</v>
      </c>
      <c r="F12" s="19"/>
      <c r="G12" s="19" t="n">
        <v>0.359006409522909</v>
      </c>
      <c r="H12" s="19" t="n">
        <v>0.177525614267589</v>
      </c>
      <c r="I12" s="19" t="n">
        <v>0.230114428120724</v>
      </c>
      <c r="J12" s="19" t="n">
        <v>0.313102925263663</v>
      </c>
      <c r="K12" s="19" t="n">
        <v>0.423655275308065</v>
      </c>
      <c r="L12" s="19" t="n">
        <v>0.332436541363971</v>
      </c>
      <c r="M12" s="19"/>
      <c r="N12" s="19" t="n">
        <v>0.306379359608287</v>
      </c>
      <c r="O12" s="19" t="n">
        <v>0.311146402592249</v>
      </c>
      <c r="P12" s="19" t="n">
        <v>0.276326469217405</v>
      </c>
      <c r="Q12" s="19" t="n">
        <v>0.38772460997549</v>
      </c>
      <c r="R12" s="19" t="n">
        <v>0.248067173086286</v>
      </c>
      <c r="S12" s="19"/>
      <c r="T12" s="19" t="n">
        <v>0.367590791907977</v>
      </c>
      <c r="U12" s="19" t="n">
        <v>0.372606895868983</v>
      </c>
      <c r="V12" s="19" t="n">
        <v>0.340058036162342</v>
      </c>
      <c r="W12" s="19" t="n">
        <v>0.199947711003504</v>
      </c>
      <c r="X12" s="19"/>
      <c r="Y12" s="19" t="n">
        <v>0.228250798405738</v>
      </c>
      <c r="Z12" s="19" t="n">
        <v>0.466970155644949</v>
      </c>
      <c r="AA12" s="19" t="n">
        <v>0.348489447827268</v>
      </c>
      <c r="AB12" s="19" t="n">
        <v>0.332844803070293</v>
      </c>
      <c r="AC12" s="19" t="n">
        <v>0.386130384635922</v>
      </c>
      <c r="AD12" s="19" t="n">
        <v>0.425549720120583</v>
      </c>
      <c r="AE12" s="19"/>
      <c r="AF12" s="19" t="n">
        <v>0.315856486612921</v>
      </c>
      <c r="AG12" s="19"/>
      <c r="AH12" s="19" t="n">
        <v>0.304305003208374</v>
      </c>
      <c r="AI12" s="19"/>
      <c r="AJ12" s="19" t="n">
        <v>0.39020357589458</v>
      </c>
      <c r="AK12" s="19" t="n">
        <v>0.247198411010249</v>
      </c>
      <c r="AL12" s="19" t="n">
        <v>0.364985574387453</v>
      </c>
    </row>
    <row r="13">
      <c r="B13" s="20" t="s">
        <v>136</v>
      </c>
      <c r="C13" s="19" t="n">
        <v>0.190997330377928</v>
      </c>
      <c r="D13" s="19" t="n">
        <v>0.172360256557352</v>
      </c>
      <c r="E13" s="19" t="n">
        <v>0.20839866234853</v>
      </c>
      <c r="F13" s="19"/>
      <c r="G13" s="19" t="n">
        <v>0.0965080424261963</v>
      </c>
      <c r="H13" s="19" t="n">
        <v>0.147057102966746</v>
      </c>
      <c r="I13" s="19" t="n">
        <v>0.145481681314372</v>
      </c>
      <c r="J13" s="19" t="n">
        <v>0.21669411979459</v>
      </c>
      <c r="K13" s="19" t="n">
        <v>0.254318882245515</v>
      </c>
      <c r="L13" s="19" t="n">
        <v>0.230396612490004</v>
      </c>
      <c r="M13" s="19"/>
      <c r="N13" s="19" t="n">
        <v>0.172782117539536</v>
      </c>
      <c r="O13" s="19" t="n">
        <v>0.221513489774429</v>
      </c>
      <c r="P13" s="19" t="n">
        <v>0.181662288622622</v>
      </c>
      <c r="Q13" s="19" t="n">
        <v>0.191460057915453</v>
      </c>
      <c r="R13" s="19" t="n">
        <v>0.161731676511847</v>
      </c>
      <c r="S13" s="19"/>
      <c r="T13" s="19" t="n">
        <v>0.211950392236941</v>
      </c>
      <c r="U13" s="19" t="n">
        <v>0.183165644174293</v>
      </c>
      <c r="V13" s="19" t="n">
        <v>0.261389672847011</v>
      </c>
      <c r="W13" s="19" t="n">
        <v>0.125852141513408</v>
      </c>
      <c r="X13" s="19"/>
      <c r="Y13" s="19" t="n">
        <v>0.13837094865319</v>
      </c>
      <c r="Z13" s="19" t="n">
        <v>0.238399374833867</v>
      </c>
      <c r="AA13" s="19" t="n">
        <v>0.248510612378355</v>
      </c>
      <c r="AB13" s="19" t="n">
        <v>0.264228026827926</v>
      </c>
      <c r="AC13" s="19" t="n">
        <v>0.158248531595185</v>
      </c>
      <c r="AD13" s="19" t="n">
        <v>0.155171024976535</v>
      </c>
      <c r="AE13" s="19"/>
      <c r="AF13" s="19" t="n">
        <v>0.210274102878969</v>
      </c>
      <c r="AG13" s="19"/>
      <c r="AH13" s="19" t="n">
        <v>0.190997330377928</v>
      </c>
      <c r="AI13" s="19"/>
      <c r="AJ13" s="19" t="n">
        <v>0.266736464421351</v>
      </c>
      <c r="AK13" s="19" t="n">
        <v>0.138785397546152</v>
      </c>
      <c r="AL13" s="19" t="n">
        <v>0.255097411620214</v>
      </c>
    </row>
    <row r="14">
      <c r="B14" s="20" t="s">
        <v>56</v>
      </c>
      <c r="C14" s="21" t="n">
        <v>0.0648131410295336</v>
      </c>
      <c r="D14" s="21" t="n">
        <v>0.0714508554910114</v>
      </c>
      <c r="E14" s="21" t="n">
        <v>0.0581496782320888</v>
      </c>
      <c r="F14" s="21"/>
      <c r="G14" s="21" t="n">
        <v>0.0559976975962072</v>
      </c>
      <c r="H14" s="21" t="n">
        <v>0.0045176157145919</v>
      </c>
      <c r="I14" s="21" t="n">
        <v>0.0539703563918365</v>
      </c>
      <c r="J14" s="21" t="n">
        <v>0.0705997640620457</v>
      </c>
      <c r="K14" s="21" t="n">
        <v>0.0315066824885358</v>
      </c>
      <c r="L14" s="21" t="n">
        <v>0.139336147255924</v>
      </c>
      <c r="M14" s="21"/>
      <c r="N14" s="21" t="n">
        <v>0.0627375396907601</v>
      </c>
      <c r="O14" s="21" t="n">
        <v>0.068979907156248</v>
      </c>
      <c r="P14" s="21" t="n">
        <v>0.0836619276548578</v>
      </c>
      <c r="Q14" s="21" t="n">
        <v>0.0528551325791114</v>
      </c>
      <c r="R14" s="21" t="n">
        <v>0.042806341888693</v>
      </c>
      <c r="S14" s="21"/>
      <c r="T14" s="21" t="n">
        <v>0.142709102100002</v>
      </c>
      <c r="U14" s="21" t="n">
        <v>0.0778494520682131</v>
      </c>
      <c r="V14" s="21" t="n">
        <v>0.0254785809272094</v>
      </c>
      <c r="W14" s="21" t="n">
        <v>0.00822859012058916</v>
      </c>
      <c r="X14" s="21"/>
      <c r="Y14" s="21" t="n">
        <v>0.0326986104714914</v>
      </c>
      <c r="Z14" s="21" t="n">
        <v>0.0330450082964572</v>
      </c>
      <c r="AA14" s="21" t="n">
        <v>0.111859443943619</v>
      </c>
      <c r="AB14" s="21" t="n">
        <v>0.0721891447533262</v>
      </c>
      <c r="AC14" s="21" t="n">
        <v>0.10321197395618</v>
      </c>
      <c r="AD14" s="21" t="n">
        <v>0.121469728956025</v>
      </c>
      <c r="AE14" s="21"/>
      <c r="AF14" s="21" t="n">
        <v>0.0644466420489833</v>
      </c>
      <c r="AG14" s="21"/>
      <c r="AH14" s="21" t="n">
        <v>0.0648131410295336</v>
      </c>
      <c r="AI14" s="21"/>
      <c r="AJ14" s="21" t="n">
        <v>0.0506210962214307</v>
      </c>
      <c r="AK14" s="21" t="n">
        <v>0.0758162130022816</v>
      </c>
      <c r="AL14" s="21" t="n">
        <v>0.0458522486021158</v>
      </c>
    </row>
    <row r="15">
      <c r="B15" s="18" t="s">
        <v>119</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s>
  <sheetData>
    <row r="2" ht="40" customHeight="1">
      <c r="D2" s="16" t="s">
        <v>150</v>
      </c>
    </row>
    <row r="6" ht="50" customHeight="1">
      <c r="B6" s="22" t="s">
        <v>15</v>
      </c>
      <c r="C6" s="22" t="s">
        <v>120</v>
      </c>
      <c r="D6" s="22" t="s">
        <v>121</v>
      </c>
      <c r="E6" s="22" t="s">
        <v>122</v>
      </c>
      <c r="F6" s="22" t="s">
        <v>123</v>
      </c>
      <c r="G6" s="22" t="s">
        <v>124</v>
      </c>
      <c r="H6" s="22" t="s">
        <v>125</v>
      </c>
      <c r="I6" s="22" t="s">
        <v>126</v>
      </c>
      <c r="J6" s="22" t="s">
        <v>127</v>
      </c>
      <c r="K6" s="22" t="s">
        <v>128</v>
      </c>
      <c r="L6" s="22" t="s">
        <v>130</v>
      </c>
      <c r="M6" s="22" t="s">
        <v>131</v>
      </c>
    </row>
    <row r="7">
      <c r="B7" s="20" t="s">
        <v>132</v>
      </c>
      <c r="C7" s="19" t="n">
        <v>0.371728578362686</v>
      </c>
      <c r="D7" s="19" t="n">
        <v>0.284495535315719</v>
      </c>
      <c r="E7" s="19" t="n">
        <v>0.317918788838603</v>
      </c>
      <c r="F7" s="19" t="n">
        <v>0.324927652314238</v>
      </c>
      <c r="G7" s="19" t="n">
        <v>0.312242842341097</v>
      </c>
      <c r="H7" s="19" t="n">
        <v>0.257801517352742</v>
      </c>
      <c r="I7" s="19" t="n">
        <v>0.358999820584447</v>
      </c>
      <c r="J7" s="19" t="n">
        <v>0.322337228207193</v>
      </c>
      <c r="K7" s="19" t="n">
        <v>0.357651711671284</v>
      </c>
      <c r="L7" s="19" t="n">
        <v>0.192832437160382</v>
      </c>
      <c r="M7" s="19" t="n">
        <v>0.160890025995545</v>
      </c>
    </row>
    <row r="8">
      <c r="B8" s="20" t="s">
        <v>133</v>
      </c>
      <c r="C8" s="19" t="n">
        <v>0.441008526287864</v>
      </c>
      <c r="D8" s="19" t="n">
        <v>0.437022587311809</v>
      </c>
      <c r="E8" s="19" t="n">
        <v>0.421694761445435</v>
      </c>
      <c r="F8" s="19" t="n">
        <v>0.407268891959003</v>
      </c>
      <c r="G8" s="19" t="n">
        <v>0.380229897435158</v>
      </c>
      <c r="H8" s="19" t="n">
        <v>0.42932303019055</v>
      </c>
      <c r="I8" s="19" t="n">
        <v>0.437273461795756</v>
      </c>
      <c r="J8" s="19" t="n">
        <v>0.448860964726894</v>
      </c>
      <c r="K8" s="19" t="n">
        <v>0.43989629657075</v>
      </c>
      <c r="L8" s="19" t="n">
        <v>0.212638673942175</v>
      </c>
      <c r="M8" s="19" t="n">
        <v>0.235319723673104</v>
      </c>
    </row>
    <row r="9">
      <c r="B9" s="20" t="s">
        <v>134</v>
      </c>
      <c r="C9" s="19" t="n">
        <v>0.134214595906156</v>
      </c>
      <c r="D9" s="19" t="n">
        <v>0.207590454339181</v>
      </c>
      <c r="E9" s="19" t="n">
        <v>0.179637746659971</v>
      </c>
      <c r="F9" s="19" t="n">
        <v>0.203748089992449</v>
      </c>
      <c r="G9" s="19" t="n">
        <v>0.216122425664977</v>
      </c>
      <c r="H9" s="19" t="n">
        <v>0.210782269209678</v>
      </c>
      <c r="I9" s="19" t="n">
        <v>0.117109349311332</v>
      </c>
      <c r="J9" s="19" t="n">
        <v>0.142264105877885</v>
      </c>
      <c r="K9" s="19" t="n">
        <v>0.108733413018818</v>
      </c>
      <c r="L9" s="19" t="n">
        <v>0.254634621126325</v>
      </c>
      <c r="M9" s="19" t="n">
        <v>0.161897541183774</v>
      </c>
    </row>
    <row r="10">
      <c r="B10" s="20" t="s">
        <v>135</v>
      </c>
      <c r="C10" s="19" t="n">
        <v>0.0142544633311397</v>
      </c>
      <c r="D10" s="19" t="n">
        <v>0.0276790497324179</v>
      </c>
      <c r="E10" s="19" t="n">
        <v>0.0225513098666016</v>
      </c>
      <c r="F10" s="19" t="n">
        <v>0.0238660147389001</v>
      </c>
      <c r="G10" s="19" t="n">
        <v>0.0327593266820902</v>
      </c>
      <c r="H10" s="19" t="n">
        <v>0.0508032492860209</v>
      </c>
      <c r="I10" s="19" t="n">
        <v>0.0233338903589856</v>
      </c>
      <c r="J10" s="19" t="n">
        <v>0.0157047863897772</v>
      </c>
      <c r="K10" s="19" t="n">
        <v>0.0383414600962327</v>
      </c>
      <c r="L10" s="19" t="n">
        <v>0.148507423336999</v>
      </c>
      <c r="M10" s="19" t="n">
        <v>0.214988944417558</v>
      </c>
    </row>
    <row r="11">
      <c r="B11" s="20" t="s">
        <v>136</v>
      </c>
      <c r="C11" s="19" t="n">
        <v>0.0036078468191651</v>
      </c>
      <c r="D11" s="19" t="n">
        <v>0.00505440639830474</v>
      </c>
      <c r="E11" s="19" t="n">
        <v>0.0119951858397315</v>
      </c>
      <c r="F11" s="19" t="n">
        <v>0</v>
      </c>
      <c r="G11" s="19" t="n">
        <v>0.00650434808306335</v>
      </c>
      <c r="H11" s="19" t="n">
        <v>0.00177850995031895</v>
      </c>
      <c r="I11" s="19" t="n">
        <v>0.0108199030987224</v>
      </c>
      <c r="J11" s="19" t="n">
        <v>0.0225868462348834</v>
      </c>
      <c r="K11" s="19" t="n">
        <v>0.0036397391975323</v>
      </c>
      <c r="L11" s="19" t="n">
        <v>0.120161534246805</v>
      </c>
      <c r="M11" s="19" t="n">
        <v>0.155151370130265</v>
      </c>
    </row>
    <row r="12">
      <c r="B12" s="20" t="s">
        <v>56</v>
      </c>
      <c r="C12" s="19" t="n">
        <v>0.0351859892929894</v>
      </c>
      <c r="D12" s="19" t="n">
        <v>0.038157966902568</v>
      </c>
      <c r="E12" s="19" t="n">
        <v>0.0462022073496579</v>
      </c>
      <c r="F12" s="19" t="n">
        <v>0.0401893509954097</v>
      </c>
      <c r="G12" s="19" t="n">
        <v>0.0521411597936147</v>
      </c>
      <c r="H12" s="19" t="n">
        <v>0.0495114240106891</v>
      </c>
      <c r="I12" s="19" t="n">
        <v>0.0524635748507565</v>
      </c>
      <c r="J12" s="19" t="n">
        <v>0.0482460685633671</v>
      </c>
      <c r="K12" s="19" t="n">
        <v>0.0517373794453835</v>
      </c>
      <c r="L12" s="19" t="n">
        <v>0.0712253101873149</v>
      </c>
      <c r="M12" s="19" t="n">
        <v>0.071752394599755</v>
      </c>
    </row>
    <row r="13">
      <c r="B13" s="18" t="s">
        <v>151</v>
      </c>
      <c r="C13" s="18"/>
      <c r="D13" s="18"/>
      <c r="E13" s="18"/>
      <c r="F13" s="18"/>
      <c r="G13" s="18"/>
      <c r="H13" s="18"/>
      <c r="I13" s="18"/>
      <c r="J13" s="18"/>
      <c r="K13" s="18"/>
      <c r="L13" s="18"/>
      <c r="M13" s="18"/>
    </row>
    <row r="14">
      <c r="B14" t="s">
        <v>61</v>
      </c>
    </row>
    <row r="15">
      <c r="B15" t="s">
        <v>62</v>
      </c>
    </row>
    <row r="19">
      <c r="B19" s="9" t="str">
        <f>=HYPERLINK("#'Contents'!A1", "Return to Contents")</f>
      </c>
    </row>
  </sheetData>
  <mergeCells count="1">
    <mergeCell ref="D2:N2"/>
  </mergeCells>
  <pageMargins left="0.7" right="0.7" top="0.75" bottom="0.75" header="0.3" footer="0.3"/>
  <pageSetup paperSize="9" orientation="portrait" horizontalDpi="300" verticalDpi="300" r:id="rId2"/>
  <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152</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362</v>
      </c>
      <c r="D7" s="11" t="n">
        <v>202</v>
      </c>
      <c r="E7" s="11" t="n">
        <v>159</v>
      </c>
      <c r="F7" s="11"/>
      <c r="G7" s="11" t="n">
        <v>30</v>
      </c>
      <c r="H7" s="11" t="n">
        <v>67</v>
      </c>
      <c r="I7" s="11" t="n">
        <v>99</v>
      </c>
      <c r="J7" s="11" t="n">
        <v>65</v>
      </c>
      <c r="K7" s="11" t="n">
        <v>49</v>
      </c>
      <c r="L7" s="11" t="n">
        <v>52</v>
      </c>
      <c r="M7" s="11"/>
      <c r="N7" s="11" t="n">
        <v>19</v>
      </c>
      <c r="O7" s="11" t="n">
        <v>79</v>
      </c>
      <c r="P7" s="11" t="n">
        <v>62</v>
      </c>
      <c r="Q7" s="11" t="n">
        <v>94</v>
      </c>
      <c r="R7" s="11" t="n">
        <v>108</v>
      </c>
      <c r="S7" s="11"/>
      <c r="T7" s="11" t="n">
        <v>24</v>
      </c>
      <c r="U7" s="11" t="n">
        <v>87</v>
      </c>
      <c r="V7" s="11" t="n">
        <v>56</v>
      </c>
      <c r="W7" s="11" t="n">
        <v>161</v>
      </c>
      <c r="X7" s="11"/>
      <c r="Y7" s="11" t="n">
        <v>230</v>
      </c>
      <c r="Z7" s="11" t="n">
        <v>26</v>
      </c>
      <c r="AA7" s="11" t="n">
        <v>62</v>
      </c>
      <c r="AB7" s="11" t="n">
        <v>23</v>
      </c>
      <c r="AC7" s="11" t="n">
        <v>16</v>
      </c>
      <c r="AD7" s="11" t="n">
        <v>2</v>
      </c>
      <c r="AE7" s="11"/>
      <c r="AF7" s="11" t="n">
        <v>247</v>
      </c>
      <c r="AG7" s="11"/>
      <c r="AH7" s="11" t="n">
        <v>354</v>
      </c>
      <c r="AI7" s="11"/>
      <c r="AJ7" s="11" t="n">
        <v>99</v>
      </c>
      <c r="AK7" s="11" t="n">
        <v>202</v>
      </c>
      <c r="AL7" s="11" t="n">
        <v>61</v>
      </c>
    </row>
    <row r="8" ht="30" customHeight="1">
      <c r="B8" s="12" t="s">
        <v>20</v>
      </c>
      <c r="C8" s="12" t="n">
        <v>400</v>
      </c>
      <c r="D8" s="12" t="n">
        <v>241</v>
      </c>
      <c r="E8" s="12" t="n">
        <v>158</v>
      </c>
      <c r="F8" s="12"/>
      <c r="G8" s="12" t="n">
        <v>44</v>
      </c>
      <c r="H8" s="12" t="n">
        <v>94</v>
      </c>
      <c r="I8" s="12" t="n">
        <v>90</v>
      </c>
      <c r="J8" s="12" t="n">
        <v>71</v>
      </c>
      <c r="K8" s="12" t="n">
        <v>46</v>
      </c>
      <c r="L8" s="12" t="n">
        <v>56</v>
      </c>
      <c r="M8" s="12"/>
      <c r="N8" s="12" t="n">
        <v>28</v>
      </c>
      <c r="O8" s="12" t="n">
        <v>113</v>
      </c>
      <c r="P8" s="12" t="n">
        <v>97</v>
      </c>
      <c r="Q8" s="12" t="n">
        <v>66</v>
      </c>
      <c r="R8" s="12" t="n">
        <v>95</v>
      </c>
      <c r="S8" s="12"/>
      <c r="T8" s="12" t="n">
        <v>25</v>
      </c>
      <c r="U8" s="12" t="n">
        <v>92</v>
      </c>
      <c r="V8" s="12" t="n">
        <v>57</v>
      </c>
      <c r="W8" s="12" t="n">
        <v>189</v>
      </c>
      <c r="X8" s="12"/>
      <c r="Y8" s="12" t="n">
        <v>266</v>
      </c>
      <c r="Z8" s="12" t="n">
        <v>25</v>
      </c>
      <c r="AA8" s="12" t="n">
        <v>65</v>
      </c>
      <c r="AB8" s="12" t="n">
        <v>24</v>
      </c>
      <c r="AC8" s="12" t="n">
        <v>17</v>
      </c>
      <c r="AD8" s="12" t="n">
        <v>3</v>
      </c>
      <c r="AE8" s="12"/>
      <c r="AF8" s="12" t="n">
        <v>268</v>
      </c>
      <c r="AG8" s="12"/>
      <c r="AH8" s="12" t="n">
        <v>392</v>
      </c>
      <c r="AI8" s="12"/>
      <c r="AJ8" s="12" t="n">
        <v>72</v>
      </c>
      <c r="AK8" s="12" t="n">
        <v>292</v>
      </c>
      <c r="AL8" s="12" t="n">
        <v>37</v>
      </c>
    </row>
    <row r="9">
      <c r="B9" s="20" t="s">
        <v>132</v>
      </c>
      <c r="C9" s="19" t="n">
        <v>0.371728578362686</v>
      </c>
      <c r="D9" s="19" t="n">
        <v>0.361560338089833</v>
      </c>
      <c r="E9" s="19" t="n">
        <v>0.389511823600641</v>
      </c>
      <c r="F9" s="19"/>
      <c r="G9" s="19" t="n">
        <v>0.377431762441671</v>
      </c>
      <c r="H9" s="19" t="n">
        <v>0.337980182984313</v>
      </c>
      <c r="I9" s="19" t="n">
        <v>0.458722596010105</v>
      </c>
      <c r="J9" s="19" t="n">
        <v>0.433239718745071</v>
      </c>
      <c r="K9" s="19" t="n">
        <v>0.378498448208047</v>
      </c>
      <c r="L9" s="19" t="n">
        <v>0.198751328261636</v>
      </c>
      <c r="M9" s="19"/>
      <c r="N9" s="19" t="n">
        <v>0.577171780157562</v>
      </c>
      <c r="O9" s="19" t="n">
        <v>0.417110862799437</v>
      </c>
      <c r="P9" s="19" t="n">
        <v>0.284696800229447</v>
      </c>
      <c r="Q9" s="19" t="n">
        <v>0.248924603300797</v>
      </c>
      <c r="R9" s="19" t="n">
        <v>0.431554849523645</v>
      </c>
      <c r="S9" s="19"/>
      <c r="T9" s="19" t="n">
        <v>0.346031530162278</v>
      </c>
      <c r="U9" s="19" t="n">
        <v>0.294051075829634</v>
      </c>
      <c r="V9" s="19" t="n">
        <v>0.370686282334205</v>
      </c>
      <c r="W9" s="19" t="n">
        <v>0.423958418815111</v>
      </c>
      <c r="X9" s="19"/>
      <c r="Y9" s="19" t="n">
        <v>0.441011807482361</v>
      </c>
      <c r="Z9" s="19" t="n">
        <v>0.181997257074623</v>
      </c>
      <c r="AA9" s="19" t="n">
        <v>0.193792983380689</v>
      </c>
      <c r="AB9" s="19" t="n">
        <v>0.42970672992191</v>
      </c>
      <c r="AC9" s="19" t="n">
        <v>0.227280315007693</v>
      </c>
      <c r="AD9" s="19" t="n">
        <v>0</v>
      </c>
      <c r="AE9" s="19"/>
      <c r="AF9" s="19" t="n">
        <v>0.330231892770179</v>
      </c>
      <c r="AG9" s="19"/>
      <c r="AH9" s="19" t="n">
        <v>0.374423053541148</v>
      </c>
      <c r="AI9" s="19"/>
      <c r="AJ9" s="19" t="n">
        <v>0.266326376298467</v>
      </c>
      <c r="AK9" s="19" t="n">
        <v>0.402707144003672</v>
      </c>
      <c r="AL9" s="19" t="n">
        <v>0.330916691122937</v>
      </c>
    </row>
    <row r="10">
      <c r="B10" s="20" t="s">
        <v>133</v>
      </c>
      <c r="C10" s="19" t="n">
        <v>0.441008526287864</v>
      </c>
      <c r="D10" s="19" t="n">
        <v>0.439216975578616</v>
      </c>
      <c r="E10" s="19" t="n">
        <v>0.440254609715089</v>
      </c>
      <c r="F10" s="19"/>
      <c r="G10" s="19" t="n">
        <v>0.50543841370918</v>
      </c>
      <c r="H10" s="19" t="n">
        <v>0.404530120766345</v>
      </c>
      <c r="I10" s="19" t="n">
        <v>0.374774844066176</v>
      </c>
      <c r="J10" s="19" t="n">
        <v>0.489975345530204</v>
      </c>
      <c r="K10" s="19" t="n">
        <v>0.407391385792586</v>
      </c>
      <c r="L10" s="19" t="n">
        <v>0.524350931821638</v>
      </c>
      <c r="M10" s="19"/>
      <c r="N10" s="19" t="n">
        <v>0.320032261462396</v>
      </c>
      <c r="O10" s="19" t="n">
        <v>0.435363363264617</v>
      </c>
      <c r="P10" s="19" t="n">
        <v>0.408016208376642</v>
      </c>
      <c r="Q10" s="19" t="n">
        <v>0.512340939131418</v>
      </c>
      <c r="R10" s="19" t="n">
        <v>0.467664282475841</v>
      </c>
      <c r="S10" s="19"/>
      <c r="T10" s="19" t="n">
        <v>0.501530342820985</v>
      </c>
      <c r="U10" s="19" t="n">
        <v>0.516709678541107</v>
      </c>
      <c r="V10" s="19" t="n">
        <v>0.410896160504933</v>
      </c>
      <c r="W10" s="19" t="n">
        <v>0.398173245515546</v>
      </c>
      <c r="X10" s="19"/>
      <c r="Y10" s="19" t="n">
        <v>0.391615313608723</v>
      </c>
      <c r="Z10" s="19" t="n">
        <v>0.678837754228585</v>
      </c>
      <c r="AA10" s="19" t="n">
        <v>0.521060776636544</v>
      </c>
      <c r="AB10" s="19" t="n">
        <v>0.29979654859318</v>
      </c>
      <c r="AC10" s="19" t="n">
        <v>0.701638974468978</v>
      </c>
      <c r="AD10" s="19" t="n">
        <v>0.660239624382948</v>
      </c>
      <c r="AE10" s="19"/>
      <c r="AF10" s="19" t="n">
        <v>0.496554360081257</v>
      </c>
      <c r="AG10" s="19"/>
      <c r="AH10" s="19" t="n">
        <v>0.442161007616942</v>
      </c>
      <c r="AI10" s="19"/>
      <c r="AJ10" s="19" t="n">
        <v>0.42272082909792</v>
      </c>
      <c r="AK10" s="19" t="n">
        <v>0.43822602061355</v>
      </c>
      <c r="AL10" s="19" t="n">
        <v>0.498980466443501</v>
      </c>
    </row>
    <row r="11">
      <c r="B11" s="20" t="s">
        <v>134</v>
      </c>
      <c r="C11" s="19" t="n">
        <v>0.134214595906156</v>
      </c>
      <c r="D11" s="19" t="n">
        <v>0.150253090587222</v>
      </c>
      <c r="E11" s="19" t="n">
        <v>0.11064995172445</v>
      </c>
      <c r="F11" s="19"/>
      <c r="G11" s="19" t="n">
        <v>0.102609004958774</v>
      </c>
      <c r="H11" s="19" t="n">
        <v>0.192779177284617</v>
      </c>
      <c r="I11" s="19" t="n">
        <v>0.115504967045611</v>
      </c>
      <c r="J11" s="19" t="n">
        <v>0.0431872662137542</v>
      </c>
      <c r="K11" s="19" t="n">
        <v>0.114411505693285</v>
      </c>
      <c r="L11" s="19" t="n">
        <v>0.223384653485244</v>
      </c>
      <c r="M11" s="19"/>
      <c r="N11" s="19" t="n">
        <v>0.102795958380042</v>
      </c>
      <c r="O11" s="19" t="n">
        <v>0.118799637719079</v>
      </c>
      <c r="P11" s="19" t="n">
        <v>0.231781891795641</v>
      </c>
      <c r="Q11" s="19" t="n">
        <v>0.130599349777249</v>
      </c>
      <c r="R11" s="19" t="n">
        <v>0.06441880324991</v>
      </c>
      <c r="S11" s="19"/>
      <c r="T11" s="19" t="n">
        <v>0.104310734714347</v>
      </c>
      <c r="U11" s="19" t="n">
        <v>0.139021549928521</v>
      </c>
      <c r="V11" s="19" t="n">
        <v>0.167562030151738</v>
      </c>
      <c r="W11" s="19" t="n">
        <v>0.13220421775328</v>
      </c>
      <c r="X11" s="19"/>
      <c r="Y11" s="19" t="n">
        <v>0.112855545604845</v>
      </c>
      <c r="Z11" s="19" t="n">
        <v>0.103398903043786</v>
      </c>
      <c r="AA11" s="19" t="n">
        <v>0.239352454371944</v>
      </c>
      <c r="AB11" s="19" t="n">
        <v>0.198816944515093</v>
      </c>
      <c r="AC11" s="19" t="n">
        <v>0</v>
      </c>
      <c r="AD11" s="19" t="n">
        <v>0.339760375617052</v>
      </c>
      <c r="AE11" s="19"/>
      <c r="AF11" s="19" t="n">
        <v>0.131179874289222</v>
      </c>
      <c r="AG11" s="19"/>
      <c r="AH11" s="19" t="n">
        <v>0.132221305241734</v>
      </c>
      <c r="AI11" s="19"/>
      <c r="AJ11" s="19" t="n">
        <v>0.188262303418247</v>
      </c>
      <c r="AK11" s="19" t="n">
        <v>0.124593537905122</v>
      </c>
      <c r="AL11" s="19" t="n">
        <v>0.105188341631257</v>
      </c>
    </row>
    <row r="12">
      <c r="B12" s="20" t="s">
        <v>135</v>
      </c>
      <c r="C12" s="19" t="n">
        <v>0.0142544633311397</v>
      </c>
      <c r="D12" s="19" t="n">
        <v>0.0213032556151</v>
      </c>
      <c r="E12" s="19" t="n">
        <v>0.00361955129424288</v>
      </c>
      <c r="F12" s="19"/>
      <c r="G12" s="19" t="n">
        <v>0</v>
      </c>
      <c r="H12" s="19" t="n">
        <v>0.0305393124168514</v>
      </c>
      <c r="I12" s="19" t="n">
        <v>0.0314923015554008</v>
      </c>
      <c r="J12" s="19" t="n">
        <v>0</v>
      </c>
      <c r="K12" s="19" t="n">
        <v>0</v>
      </c>
      <c r="L12" s="19" t="n">
        <v>0</v>
      </c>
      <c r="M12" s="19"/>
      <c r="N12" s="19" t="n">
        <v>0</v>
      </c>
      <c r="O12" s="19" t="n">
        <v>0</v>
      </c>
      <c r="P12" s="19" t="n">
        <v>0.0148211099677915</v>
      </c>
      <c r="Q12" s="19" t="n">
        <v>0.0331386951663349</v>
      </c>
      <c r="R12" s="19" t="n">
        <v>0.0217377093183746</v>
      </c>
      <c r="S12" s="19"/>
      <c r="T12" s="19" t="n">
        <v>0</v>
      </c>
      <c r="U12" s="19" t="n">
        <v>0.0099239201100123</v>
      </c>
      <c r="V12" s="19" t="n">
        <v>0.0254277635045623</v>
      </c>
      <c r="W12" s="19" t="n">
        <v>0.0177344672222808</v>
      </c>
      <c r="X12" s="19"/>
      <c r="Y12" s="19" t="n">
        <v>0.0180639992103198</v>
      </c>
      <c r="Z12" s="19" t="n">
        <v>0.0357660856530053</v>
      </c>
      <c r="AA12" s="19" t="n">
        <v>0</v>
      </c>
      <c r="AB12" s="19" t="n">
        <v>0</v>
      </c>
      <c r="AC12" s="19" t="n">
        <v>0</v>
      </c>
      <c r="AD12" s="19" t="n">
        <v>0</v>
      </c>
      <c r="AE12" s="19"/>
      <c r="AF12" s="19" t="n">
        <v>0.00771787892066648</v>
      </c>
      <c r="AG12" s="19"/>
      <c r="AH12" s="19" t="n">
        <v>0.0145424497122931</v>
      </c>
      <c r="AI12" s="19"/>
      <c r="AJ12" s="19" t="n">
        <v>0.0462349120534489</v>
      </c>
      <c r="AK12" s="19" t="n">
        <v>0.00819537610305163</v>
      </c>
      <c r="AL12" s="19" t="n">
        <v>0</v>
      </c>
    </row>
    <row r="13">
      <c r="B13" s="20" t="s">
        <v>136</v>
      </c>
      <c r="C13" s="19" t="n">
        <v>0.0036078468191651</v>
      </c>
      <c r="D13" s="19" t="n">
        <v>0.005994094376964</v>
      </c>
      <c r="E13" s="19" t="n">
        <v>0</v>
      </c>
      <c r="F13" s="19"/>
      <c r="G13" s="19" t="n">
        <v>0</v>
      </c>
      <c r="H13" s="19" t="n">
        <v>0.0153779777728588</v>
      </c>
      <c r="I13" s="19" t="n">
        <v>0</v>
      </c>
      <c r="J13" s="19" t="n">
        <v>0</v>
      </c>
      <c r="K13" s="19" t="n">
        <v>0</v>
      </c>
      <c r="L13" s="19" t="n">
        <v>0</v>
      </c>
      <c r="M13" s="19"/>
      <c r="N13" s="19" t="n">
        <v>0</v>
      </c>
      <c r="O13" s="19" t="n">
        <v>0</v>
      </c>
      <c r="P13" s="19" t="n">
        <v>0.0148211099677915</v>
      </c>
      <c r="Q13" s="19" t="n">
        <v>0</v>
      </c>
      <c r="R13" s="19" t="n">
        <v>0</v>
      </c>
      <c r="S13" s="19"/>
      <c r="T13" s="19" t="n">
        <v>0</v>
      </c>
      <c r="U13" s="19" t="n">
        <v>0</v>
      </c>
      <c r="V13" s="19" t="n">
        <v>0.0254277635045623</v>
      </c>
      <c r="W13" s="19" t="n">
        <v>0</v>
      </c>
      <c r="X13" s="19"/>
      <c r="Y13" s="19" t="n">
        <v>0.0054395778219793</v>
      </c>
      <c r="Z13" s="19" t="n">
        <v>0</v>
      </c>
      <c r="AA13" s="19" t="n">
        <v>0</v>
      </c>
      <c r="AB13" s="19" t="n">
        <v>0</v>
      </c>
      <c r="AC13" s="19" t="n">
        <v>0</v>
      </c>
      <c r="AD13" s="19" t="n">
        <v>0</v>
      </c>
      <c r="AE13" s="19"/>
      <c r="AF13" s="19" t="n">
        <v>0.00539346286139411</v>
      </c>
      <c r="AG13" s="19"/>
      <c r="AH13" s="19" t="n">
        <v>0.00368073702380277</v>
      </c>
      <c r="AI13" s="19"/>
      <c r="AJ13" s="19" t="n">
        <v>0.0201563856096482</v>
      </c>
      <c r="AK13" s="19" t="n">
        <v>0</v>
      </c>
      <c r="AL13" s="19" t="n">
        <v>0</v>
      </c>
    </row>
    <row r="14">
      <c r="B14" s="20" t="s">
        <v>56</v>
      </c>
      <c r="C14" s="21" t="n">
        <v>0.0351859892929894</v>
      </c>
      <c r="D14" s="21" t="n">
        <v>0.0216722457522653</v>
      </c>
      <c r="E14" s="21" t="n">
        <v>0.0559640636655775</v>
      </c>
      <c r="F14" s="21"/>
      <c r="G14" s="21" t="n">
        <v>0.0145208188903754</v>
      </c>
      <c r="H14" s="21" t="n">
        <v>0.0187932287750152</v>
      </c>
      <c r="I14" s="21" t="n">
        <v>0.0195052913227076</v>
      </c>
      <c r="J14" s="21" t="n">
        <v>0.0335976695109704</v>
      </c>
      <c r="K14" s="21" t="n">
        <v>0.0996986603060827</v>
      </c>
      <c r="L14" s="21" t="n">
        <v>0.0535130864314819</v>
      </c>
      <c r="M14" s="21"/>
      <c r="N14" s="21" t="n">
        <v>0</v>
      </c>
      <c r="O14" s="21" t="n">
        <v>0.028726136216867</v>
      </c>
      <c r="P14" s="21" t="n">
        <v>0.0458628796626879</v>
      </c>
      <c r="Q14" s="21" t="n">
        <v>0.0749964126242006</v>
      </c>
      <c r="R14" s="21" t="n">
        <v>0.0146243554322295</v>
      </c>
      <c r="S14" s="21"/>
      <c r="T14" s="21" t="n">
        <v>0.0481273923023895</v>
      </c>
      <c r="U14" s="21" t="n">
        <v>0.0402937755907259</v>
      </c>
      <c r="V14" s="21" t="n">
        <v>0</v>
      </c>
      <c r="W14" s="21" t="n">
        <v>0.0279296506937819</v>
      </c>
      <c r="X14" s="21"/>
      <c r="Y14" s="21" t="n">
        <v>0.031013756271771</v>
      </c>
      <c r="Z14" s="21" t="n">
        <v>0</v>
      </c>
      <c r="AA14" s="21" t="n">
        <v>0.0457937856108237</v>
      </c>
      <c r="AB14" s="21" t="n">
        <v>0.071679776969818</v>
      </c>
      <c r="AC14" s="21" t="n">
        <v>0.0710807105233293</v>
      </c>
      <c r="AD14" s="21" t="n">
        <v>0</v>
      </c>
      <c r="AE14" s="21"/>
      <c r="AF14" s="21" t="n">
        <v>0.0289225310772817</v>
      </c>
      <c r="AG14" s="21"/>
      <c r="AH14" s="21" t="n">
        <v>0.0329714468640806</v>
      </c>
      <c r="AI14" s="21"/>
      <c r="AJ14" s="21" t="n">
        <v>0.0562991935222685</v>
      </c>
      <c r="AK14" s="21" t="n">
        <v>0.0262779213746035</v>
      </c>
      <c r="AL14" s="21" t="n">
        <v>0.0649145008023055</v>
      </c>
    </row>
    <row r="15">
      <c r="B15" s="18" t="s">
        <v>151</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153</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362</v>
      </c>
      <c r="D7" s="11" t="n">
        <v>202</v>
      </c>
      <c r="E7" s="11" t="n">
        <v>159</v>
      </c>
      <c r="F7" s="11"/>
      <c r="G7" s="11" t="n">
        <v>30</v>
      </c>
      <c r="H7" s="11" t="n">
        <v>67</v>
      </c>
      <c r="I7" s="11" t="n">
        <v>99</v>
      </c>
      <c r="J7" s="11" t="n">
        <v>65</v>
      </c>
      <c r="K7" s="11" t="n">
        <v>49</v>
      </c>
      <c r="L7" s="11" t="n">
        <v>52</v>
      </c>
      <c r="M7" s="11"/>
      <c r="N7" s="11" t="n">
        <v>19</v>
      </c>
      <c r="O7" s="11" t="n">
        <v>79</v>
      </c>
      <c r="P7" s="11" t="n">
        <v>62</v>
      </c>
      <c r="Q7" s="11" t="n">
        <v>94</v>
      </c>
      <c r="R7" s="11" t="n">
        <v>108</v>
      </c>
      <c r="S7" s="11"/>
      <c r="T7" s="11" t="n">
        <v>24</v>
      </c>
      <c r="U7" s="11" t="n">
        <v>87</v>
      </c>
      <c r="V7" s="11" t="n">
        <v>56</v>
      </c>
      <c r="W7" s="11" t="n">
        <v>161</v>
      </c>
      <c r="X7" s="11"/>
      <c r="Y7" s="11" t="n">
        <v>230</v>
      </c>
      <c r="Z7" s="11" t="n">
        <v>26</v>
      </c>
      <c r="AA7" s="11" t="n">
        <v>62</v>
      </c>
      <c r="AB7" s="11" t="n">
        <v>23</v>
      </c>
      <c r="AC7" s="11" t="n">
        <v>16</v>
      </c>
      <c r="AD7" s="11" t="n">
        <v>2</v>
      </c>
      <c r="AE7" s="11"/>
      <c r="AF7" s="11" t="n">
        <v>247</v>
      </c>
      <c r="AG7" s="11"/>
      <c r="AH7" s="11" t="n">
        <v>354</v>
      </c>
      <c r="AI7" s="11"/>
      <c r="AJ7" s="11" t="n">
        <v>99</v>
      </c>
      <c r="AK7" s="11" t="n">
        <v>202</v>
      </c>
      <c r="AL7" s="11" t="n">
        <v>61</v>
      </c>
    </row>
    <row r="8" ht="30" customHeight="1">
      <c r="B8" s="12" t="s">
        <v>20</v>
      </c>
      <c r="C8" s="12" t="n">
        <v>400</v>
      </c>
      <c r="D8" s="12" t="n">
        <v>241</v>
      </c>
      <c r="E8" s="12" t="n">
        <v>158</v>
      </c>
      <c r="F8" s="12"/>
      <c r="G8" s="12" t="n">
        <v>44</v>
      </c>
      <c r="H8" s="12" t="n">
        <v>94</v>
      </c>
      <c r="I8" s="12" t="n">
        <v>90</v>
      </c>
      <c r="J8" s="12" t="n">
        <v>71</v>
      </c>
      <c r="K8" s="12" t="n">
        <v>46</v>
      </c>
      <c r="L8" s="12" t="n">
        <v>56</v>
      </c>
      <c r="M8" s="12"/>
      <c r="N8" s="12" t="n">
        <v>28</v>
      </c>
      <c r="O8" s="12" t="n">
        <v>113</v>
      </c>
      <c r="P8" s="12" t="n">
        <v>97</v>
      </c>
      <c r="Q8" s="12" t="n">
        <v>66</v>
      </c>
      <c r="R8" s="12" t="n">
        <v>95</v>
      </c>
      <c r="S8" s="12"/>
      <c r="T8" s="12" t="n">
        <v>25</v>
      </c>
      <c r="U8" s="12" t="n">
        <v>92</v>
      </c>
      <c r="V8" s="12" t="n">
        <v>57</v>
      </c>
      <c r="W8" s="12" t="n">
        <v>189</v>
      </c>
      <c r="X8" s="12"/>
      <c r="Y8" s="12" t="n">
        <v>266</v>
      </c>
      <c r="Z8" s="12" t="n">
        <v>25</v>
      </c>
      <c r="AA8" s="12" t="n">
        <v>65</v>
      </c>
      <c r="AB8" s="12" t="n">
        <v>24</v>
      </c>
      <c r="AC8" s="12" t="n">
        <v>17</v>
      </c>
      <c r="AD8" s="12" t="n">
        <v>3</v>
      </c>
      <c r="AE8" s="12"/>
      <c r="AF8" s="12" t="n">
        <v>268</v>
      </c>
      <c r="AG8" s="12"/>
      <c r="AH8" s="12" t="n">
        <v>392</v>
      </c>
      <c r="AI8" s="12"/>
      <c r="AJ8" s="12" t="n">
        <v>72</v>
      </c>
      <c r="AK8" s="12" t="n">
        <v>292</v>
      </c>
      <c r="AL8" s="12" t="n">
        <v>37</v>
      </c>
    </row>
    <row r="9">
      <c r="B9" s="20" t="s">
        <v>132</v>
      </c>
      <c r="C9" s="19" t="n">
        <v>0.284495535315719</v>
      </c>
      <c r="D9" s="19" t="n">
        <v>0.25561424854257</v>
      </c>
      <c r="E9" s="19" t="n">
        <v>0.330204778901283</v>
      </c>
      <c r="F9" s="19"/>
      <c r="G9" s="19" t="n">
        <v>0.051654159596889</v>
      </c>
      <c r="H9" s="19" t="n">
        <v>0.415616400063342</v>
      </c>
      <c r="I9" s="19" t="n">
        <v>0.318879790554738</v>
      </c>
      <c r="J9" s="19" t="n">
        <v>0.279428600293787</v>
      </c>
      <c r="K9" s="19" t="n">
        <v>0.241225529279235</v>
      </c>
      <c r="L9" s="19" t="n">
        <v>0.233019774910092</v>
      </c>
      <c r="M9" s="19"/>
      <c r="N9" s="19" t="n">
        <v>0.211950378607632</v>
      </c>
      <c r="O9" s="19" t="n">
        <v>0.282326430596991</v>
      </c>
      <c r="P9" s="19" t="n">
        <v>0.273819044703237</v>
      </c>
      <c r="Q9" s="19" t="n">
        <v>0.160859969910569</v>
      </c>
      <c r="R9" s="19" t="n">
        <v>0.405644664376495</v>
      </c>
      <c r="S9" s="19"/>
      <c r="T9" s="19" t="n">
        <v>0.236938237829775</v>
      </c>
      <c r="U9" s="19" t="n">
        <v>0.194860194327509</v>
      </c>
      <c r="V9" s="19" t="n">
        <v>0.309027043998647</v>
      </c>
      <c r="W9" s="19" t="n">
        <v>0.334991004784307</v>
      </c>
      <c r="X9" s="19"/>
      <c r="Y9" s="19" t="n">
        <v>0.329621610074193</v>
      </c>
      <c r="Z9" s="19" t="n">
        <v>0.185747444358467</v>
      </c>
      <c r="AA9" s="19" t="n">
        <v>0.222834227526661</v>
      </c>
      <c r="AB9" s="19" t="n">
        <v>0.258596614517801</v>
      </c>
      <c r="AC9" s="19" t="n">
        <v>0.0646795117314333</v>
      </c>
      <c r="AD9" s="19" t="n">
        <v>0</v>
      </c>
      <c r="AE9" s="19"/>
      <c r="AF9" s="19" t="n">
        <v>0.263595213659901</v>
      </c>
      <c r="AG9" s="19"/>
      <c r="AH9" s="19" t="n">
        <v>0.290243267641136</v>
      </c>
      <c r="AI9" s="19"/>
      <c r="AJ9" s="19" t="n">
        <v>0.181683142646167</v>
      </c>
      <c r="AK9" s="19" t="n">
        <v>0.325724794961511</v>
      </c>
      <c r="AL9" s="19" t="n">
        <v>0.156870044007754</v>
      </c>
    </row>
    <row r="10">
      <c r="B10" s="20" t="s">
        <v>133</v>
      </c>
      <c r="C10" s="19" t="n">
        <v>0.437022587311809</v>
      </c>
      <c r="D10" s="19" t="n">
        <v>0.447744816333978</v>
      </c>
      <c r="E10" s="19" t="n">
        <v>0.417206092530196</v>
      </c>
      <c r="F10" s="19"/>
      <c r="G10" s="19" t="n">
        <v>0.569547381220122</v>
      </c>
      <c r="H10" s="19" t="n">
        <v>0.352009568989322</v>
      </c>
      <c r="I10" s="19" t="n">
        <v>0.463346144840117</v>
      </c>
      <c r="J10" s="19" t="n">
        <v>0.462234032779787</v>
      </c>
      <c r="K10" s="19" t="n">
        <v>0.433766289273008</v>
      </c>
      <c r="L10" s="19" t="n">
        <v>0.40380183920649</v>
      </c>
      <c r="M10" s="19"/>
      <c r="N10" s="19" t="n">
        <v>0.564519949360817</v>
      </c>
      <c r="O10" s="19" t="n">
        <v>0.444246854773971</v>
      </c>
      <c r="P10" s="19" t="n">
        <v>0.38268308226068</v>
      </c>
      <c r="Q10" s="19" t="n">
        <v>0.50326935160189</v>
      </c>
      <c r="R10" s="19" t="n">
        <v>0.400202757787495</v>
      </c>
      <c r="S10" s="19"/>
      <c r="T10" s="19" t="n">
        <v>0.367587847275206</v>
      </c>
      <c r="U10" s="19" t="n">
        <v>0.521083040385116</v>
      </c>
      <c r="V10" s="19" t="n">
        <v>0.479628106386292</v>
      </c>
      <c r="W10" s="19" t="n">
        <v>0.407418839264505</v>
      </c>
      <c r="X10" s="19"/>
      <c r="Y10" s="19" t="n">
        <v>0.431051434296172</v>
      </c>
      <c r="Z10" s="19" t="n">
        <v>0.540430366264298</v>
      </c>
      <c r="AA10" s="19" t="n">
        <v>0.432814182078939</v>
      </c>
      <c r="AB10" s="19" t="n">
        <v>0.376329730537204</v>
      </c>
      <c r="AC10" s="19" t="n">
        <v>0.39075017029156</v>
      </c>
      <c r="AD10" s="19" t="n">
        <v>0.660239624382948</v>
      </c>
      <c r="AE10" s="19"/>
      <c r="AF10" s="19" t="n">
        <v>0.481607995607473</v>
      </c>
      <c r="AG10" s="19"/>
      <c r="AH10" s="19" t="n">
        <v>0.441464395614249</v>
      </c>
      <c r="AI10" s="19"/>
      <c r="AJ10" s="19" t="n">
        <v>0.513682857085986</v>
      </c>
      <c r="AK10" s="19" t="n">
        <v>0.406974951717254</v>
      </c>
      <c r="AL10" s="19" t="n">
        <v>0.526647920125506</v>
      </c>
    </row>
    <row r="11">
      <c r="B11" s="20" t="s">
        <v>134</v>
      </c>
      <c r="C11" s="19" t="n">
        <v>0.207590454339181</v>
      </c>
      <c r="D11" s="19" t="n">
        <v>0.240028953167926</v>
      </c>
      <c r="E11" s="19" t="n">
        <v>0.159532490578274</v>
      </c>
      <c r="F11" s="19"/>
      <c r="G11" s="19" t="n">
        <v>0.264251079529632</v>
      </c>
      <c r="H11" s="19" t="n">
        <v>0.204758687974506</v>
      </c>
      <c r="I11" s="19" t="n">
        <v>0.144340206868698</v>
      </c>
      <c r="J11" s="19" t="n">
        <v>0.224739697415455</v>
      </c>
      <c r="K11" s="19" t="n">
        <v>0.195603180162753</v>
      </c>
      <c r="L11" s="19" t="n">
        <v>0.25821120036345</v>
      </c>
      <c r="M11" s="19"/>
      <c r="N11" s="19" t="n">
        <v>0.157929785094533</v>
      </c>
      <c r="O11" s="19" t="n">
        <v>0.207222722500271</v>
      </c>
      <c r="P11" s="19" t="n">
        <v>0.280862298965334</v>
      </c>
      <c r="Q11" s="19" t="n">
        <v>0.245907203179285</v>
      </c>
      <c r="R11" s="19" t="n">
        <v>0.120930708095174</v>
      </c>
      <c r="S11" s="19"/>
      <c r="T11" s="19" t="n">
        <v>0.324221894272006</v>
      </c>
      <c r="U11" s="19" t="n">
        <v>0.240553261463081</v>
      </c>
      <c r="V11" s="19" t="n">
        <v>0.124924193773955</v>
      </c>
      <c r="W11" s="19" t="n">
        <v>0.197347826023011</v>
      </c>
      <c r="X11" s="19"/>
      <c r="Y11" s="19" t="n">
        <v>0.179901968713205</v>
      </c>
      <c r="Z11" s="19" t="n">
        <v>0.23805610372423</v>
      </c>
      <c r="AA11" s="19" t="n">
        <v>0.254525996125461</v>
      </c>
      <c r="AB11" s="19" t="n">
        <v>0.293393877975177</v>
      </c>
      <c r="AC11" s="19" t="n">
        <v>0.294950419021325</v>
      </c>
      <c r="AD11" s="19" t="n">
        <v>0.339760375617052</v>
      </c>
      <c r="AE11" s="19"/>
      <c r="AF11" s="19" t="n">
        <v>0.199179077635424</v>
      </c>
      <c r="AG11" s="19"/>
      <c r="AH11" s="19" t="n">
        <v>0.206504200323564</v>
      </c>
      <c r="AI11" s="19"/>
      <c r="AJ11" s="19" t="n">
        <v>0.20126041598147</v>
      </c>
      <c r="AK11" s="19" t="n">
        <v>0.20585673007407</v>
      </c>
      <c r="AL11" s="19" t="n">
        <v>0.233801947475153</v>
      </c>
    </row>
    <row r="12">
      <c r="B12" s="20" t="s">
        <v>135</v>
      </c>
      <c r="C12" s="19" t="n">
        <v>0.0276790497324179</v>
      </c>
      <c r="D12" s="19" t="n">
        <v>0.0289456418262979</v>
      </c>
      <c r="E12" s="19" t="n">
        <v>0.0259244172776359</v>
      </c>
      <c r="F12" s="19"/>
      <c r="G12" s="19" t="n">
        <v>0.0320189608843289</v>
      </c>
      <c r="H12" s="19" t="n">
        <v>0.00637371322893825</v>
      </c>
      <c r="I12" s="19" t="n">
        <v>0.0539285664137386</v>
      </c>
      <c r="J12" s="19" t="n">
        <v>0</v>
      </c>
      <c r="K12" s="19" t="n">
        <v>0.0297063409789208</v>
      </c>
      <c r="L12" s="19" t="n">
        <v>0.0514540990884864</v>
      </c>
      <c r="M12" s="19"/>
      <c r="N12" s="19" t="n">
        <v>0.065599886937018</v>
      </c>
      <c r="O12" s="19" t="n">
        <v>0.0162790569866527</v>
      </c>
      <c r="P12" s="19" t="n">
        <v>0.0144129550105302</v>
      </c>
      <c r="Q12" s="19" t="n">
        <v>0.0149670626840551</v>
      </c>
      <c r="R12" s="19" t="n">
        <v>0.052506750703485</v>
      </c>
      <c r="S12" s="19"/>
      <c r="T12" s="19" t="n">
        <v>0</v>
      </c>
      <c r="U12" s="19" t="n">
        <v>0.0164515625929073</v>
      </c>
      <c r="V12" s="19" t="n">
        <v>0.0609928923365448</v>
      </c>
      <c r="W12" s="19" t="n">
        <v>0.0323126792343953</v>
      </c>
      <c r="X12" s="19"/>
      <c r="Y12" s="19" t="n">
        <v>0.0275451695925282</v>
      </c>
      <c r="Z12" s="19" t="n">
        <v>0.0357660856530053</v>
      </c>
      <c r="AA12" s="19" t="n">
        <v>0.0440318086581159</v>
      </c>
      <c r="AB12" s="19" t="n">
        <v>0</v>
      </c>
      <c r="AC12" s="19" t="n">
        <v>0</v>
      </c>
      <c r="AD12" s="19" t="n">
        <v>0</v>
      </c>
      <c r="AE12" s="19"/>
      <c r="AF12" s="19" t="n">
        <v>0.0258364631499557</v>
      </c>
      <c r="AG12" s="19"/>
      <c r="AH12" s="19" t="n">
        <v>0.0221039313388704</v>
      </c>
      <c r="AI12" s="19"/>
      <c r="AJ12" s="19" t="n">
        <v>0.0357835308401379</v>
      </c>
      <c r="AK12" s="19" t="n">
        <v>0.0269336917764157</v>
      </c>
      <c r="AL12" s="19" t="n">
        <v>0.0177655875892821</v>
      </c>
    </row>
    <row r="13">
      <c r="B13" s="20" t="s">
        <v>136</v>
      </c>
      <c r="C13" s="19" t="n">
        <v>0.00505440639830474</v>
      </c>
      <c r="D13" s="19" t="n">
        <v>0.005994094376964</v>
      </c>
      <c r="E13" s="19" t="n">
        <v>0.00365627896014334</v>
      </c>
      <c r="F13" s="19"/>
      <c r="G13" s="19" t="n">
        <v>0.013201496582721</v>
      </c>
      <c r="H13" s="19" t="n">
        <v>0.0153779777728588</v>
      </c>
      <c r="I13" s="19" t="n">
        <v>0</v>
      </c>
      <c r="J13" s="19" t="n">
        <v>0</v>
      </c>
      <c r="K13" s="19" t="n">
        <v>0</v>
      </c>
      <c r="L13" s="19" t="n">
        <v>0</v>
      </c>
      <c r="M13" s="19"/>
      <c r="N13" s="19" t="n">
        <v>0</v>
      </c>
      <c r="O13" s="19" t="n">
        <v>0</v>
      </c>
      <c r="P13" s="19" t="n">
        <v>0.0148211099677915</v>
      </c>
      <c r="Q13" s="19" t="n">
        <v>0</v>
      </c>
      <c r="R13" s="19" t="n">
        <v>0.00609076360512089</v>
      </c>
      <c r="S13" s="19"/>
      <c r="T13" s="19" t="n">
        <v>0.0231246283206229</v>
      </c>
      <c r="U13" s="19" t="n">
        <v>0</v>
      </c>
      <c r="V13" s="19" t="n">
        <v>0.0254277635045623</v>
      </c>
      <c r="W13" s="19" t="n">
        <v>0</v>
      </c>
      <c r="X13" s="19"/>
      <c r="Y13" s="19" t="n">
        <v>0.0054395778219793</v>
      </c>
      <c r="Z13" s="19" t="n">
        <v>0</v>
      </c>
      <c r="AA13" s="19" t="n">
        <v>0</v>
      </c>
      <c r="AB13" s="19" t="n">
        <v>0</v>
      </c>
      <c r="AC13" s="19" t="n">
        <v>0.0346576631167269</v>
      </c>
      <c r="AD13" s="19" t="n">
        <v>0</v>
      </c>
      <c r="AE13" s="19"/>
      <c r="AF13" s="19" t="n">
        <v>0.00539346286139411</v>
      </c>
      <c r="AG13" s="19"/>
      <c r="AH13" s="19" t="n">
        <v>0.00368073702380277</v>
      </c>
      <c r="AI13" s="19"/>
      <c r="AJ13" s="19" t="n">
        <v>0.0282380515300478</v>
      </c>
      <c r="AK13" s="19" t="n">
        <v>0</v>
      </c>
      <c r="AL13" s="19" t="n">
        <v>0</v>
      </c>
    </row>
    <row r="14">
      <c r="B14" s="20" t="s">
        <v>56</v>
      </c>
      <c r="C14" s="21" t="n">
        <v>0.038157966902568</v>
      </c>
      <c r="D14" s="21" t="n">
        <v>0.0216722457522653</v>
      </c>
      <c r="E14" s="21" t="n">
        <v>0.0634759417524671</v>
      </c>
      <c r="F14" s="21"/>
      <c r="G14" s="21" t="n">
        <v>0.0693269221863067</v>
      </c>
      <c r="H14" s="21" t="n">
        <v>0.00586365197103303</v>
      </c>
      <c r="I14" s="21" t="n">
        <v>0.0195052913227076</v>
      </c>
      <c r="J14" s="21" t="n">
        <v>0.0335976695109704</v>
      </c>
      <c r="K14" s="21" t="n">
        <v>0.0996986603060827</v>
      </c>
      <c r="L14" s="21" t="n">
        <v>0.0535130864314819</v>
      </c>
      <c r="M14" s="21"/>
      <c r="N14" s="21" t="n">
        <v>0</v>
      </c>
      <c r="O14" s="21" t="n">
        <v>0.0499249351421139</v>
      </c>
      <c r="P14" s="21" t="n">
        <v>0.0334015090924272</v>
      </c>
      <c r="Q14" s="21" t="n">
        <v>0.0749964126242006</v>
      </c>
      <c r="R14" s="21" t="n">
        <v>0.0146243554322295</v>
      </c>
      <c r="S14" s="21"/>
      <c r="T14" s="21" t="n">
        <v>0.0481273923023895</v>
      </c>
      <c r="U14" s="21" t="n">
        <v>0.0270519412313868</v>
      </c>
      <c r="V14" s="21" t="n">
        <v>0</v>
      </c>
      <c r="W14" s="21" t="n">
        <v>0.0279296506937819</v>
      </c>
      <c r="X14" s="21"/>
      <c r="Y14" s="21" t="n">
        <v>0.026440239501923</v>
      </c>
      <c r="Z14" s="21" t="n">
        <v>0</v>
      </c>
      <c r="AA14" s="21" t="n">
        <v>0.0457937856108237</v>
      </c>
      <c r="AB14" s="21" t="n">
        <v>0.071679776969818</v>
      </c>
      <c r="AC14" s="21" t="n">
        <v>0.214962235838955</v>
      </c>
      <c r="AD14" s="21" t="n">
        <v>0</v>
      </c>
      <c r="AE14" s="21"/>
      <c r="AF14" s="21" t="n">
        <v>0.0243877870858514</v>
      </c>
      <c r="AG14" s="21"/>
      <c r="AH14" s="21" t="n">
        <v>0.0360034680583785</v>
      </c>
      <c r="AI14" s="21"/>
      <c r="AJ14" s="21" t="n">
        <v>0.0393520019161918</v>
      </c>
      <c r="AK14" s="21" t="n">
        <v>0.03450983147075</v>
      </c>
      <c r="AL14" s="21" t="n">
        <v>0.0649145008023055</v>
      </c>
    </row>
    <row r="15">
      <c r="B15" s="18" t="s">
        <v>151</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154</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362</v>
      </c>
      <c r="D7" s="11" t="n">
        <v>202</v>
      </c>
      <c r="E7" s="11" t="n">
        <v>159</v>
      </c>
      <c r="F7" s="11"/>
      <c r="G7" s="11" t="n">
        <v>30</v>
      </c>
      <c r="H7" s="11" t="n">
        <v>67</v>
      </c>
      <c r="I7" s="11" t="n">
        <v>99</v>
      </c>
      <c r="J7" s="11" t="n">
        <v>65</v>
      </c>
      <c r="K7" s="11" t="n">
        <v>49</v>
      </c>
      <c r="L7" s="11" t="n">
        <v>52</v>
      </c>
      <c r="M7" s="11"/>
      <c r="N7" s="11" t="n">
        <v>19</v>
      </c>
      <c r="O7" s="11" t="n">
        <v>79</v>
      </c>
      <c r="P7" s="11" t="n">
        <v>62</v>
      </c>
      <c r="Q7" s="11" t="n">
        <v>94</v>
      </c>
      <c r="R7" s="11" t="n">
        <v>108</v>
      </c>
      <c r="S7" s="11"/>
      <c r="T7" s="11" t="n">
        <v>24</v>
      </c>
      <c r="U7" s="11" t="n">
        <v>87</v>
      </c>
      <c r="V7" s="11" t="n">
        <v>56</v>
      </c>
      <c r="W7" s="11" t="n">
        <v>161</v>
      </c>
      <c r="X7" s="11"/>
      <c r="Y7" s="11" t="n">
        <v>230</v>
      </c>
      <c r="Z7" s="11" t="n">
        <v>26</v>
      </c>
      <c r="AA7" s="11" t="n">
        <v>62</v>
      </c>
      <c r="AB7" s="11" t="n">
        <v>23</v>
      </c>
      <c r="AC7" s="11" t="n">
        <v>16</v>
      </c>
      <c r="AD7" s="11" t="n">
        <v>2</v>
      </c>
      <c r="AE7" s="11"/>
      <c r="AF7" s="11" t="n">
        <v>247</v>
      </c>
      <c r="AG7" s="11"/>
      <c r="AH7" s="11" t="n">
        <v>354</v>
      </c>
      <c r="AI7" s="11"/>
      <c r="AJ7" s="11" t="n">
        <v>99</v>
      </c>
      <c r="AK7" s="11" t="n">
        <v>202</v>
      </c>
      <c r="AL7" s="11" t="n">
        <v>61</v>
      </c>
    </row>
    <row r="8" ht="30" customHeight="1">
      <c r="B8" s="12" t="s">
        <v>20</v>
      </c>
      <c r="C8" s="12" t="n">
        <v>400</v>
      </c>
      <c r="D8" s="12" t="n">
        <v>241</v>
      </c>
      <c r="E8" s="12" t="n">
        <v>158</v>
      </c>
      <c r="F8" s="12"/>
      <c r="G8" s="12" t="n">
        <v>44</v>
      </c>
      <c r="H8" s="12" t="n">
        <v>94</v>
      </c>
      <c r="I8" s="12" t="n">
        <v>90</v>
      </c>
      <c r="J8" s="12" t="n">
        <v>71</v>
      </c>
      <c r="K8" s="12" t="n">
        <v>46</v>
      </c>
      <c r="L8" s="12" t="n">
        <v>56</v>
      </c>
      <c r="M8" s="12"/>
      <c r="N8" s="12" t="n">
        <v>28</v>
      </c>
      <c r="O8" s="12" t="n">
        <v>113</v>
      </c>
      <c r="P8" s="12" t="n">
        <v>97</v>
      </c>
      <c r="Q8" s="12" t="n">
        <v>66</v>
      </c>
      <c r="R8" s="12" t="n">
        <v>95</v>
      </c>
      <c r="S8" s="12"/>
      <c r="T8" s="12" t="n">
        <v>25</v>
      </c>
      <c r="U8" s="12" t="n">
        <v>92</v>
      </c>
      <c r="V8" s="12" t="n">
        <v>57</v>
      </c>
      <c r="W8" s="12" t="n">
        <v>189</v>
      </c>
      <c r="X8" s="12"/>
      <c r="Y8" s="12" t="n">
        <v>266</v>
      </c>
      <c r="Z8" s="12" t="n">
        <v>25</v>
      </c>
      <c r="AA8" s="12" t="n">
        <v>65</v>
      </c>
      <c r="AB8" s="12" t="n">
        <v>24</v>
      </c>
      <c r="AC8" s="12" t="n">
        <v>17</v>
      </c>
      <c r="AD8" s="12" t="n">
        <v>3</v>
      </c>
      <c r="AE8" s="12"/>
      <c r="AF8" s="12" t="n">
        <v>268</v>
      </c>
      <c r="AG8" s="12"/>
      <c r="AH8" s="12" t="n">
        <v>392</v>
      </c>
      <c r="AI8" s="12"/>
      <c r="AJ8" s="12" t="n">
        <v>72</v>
      </c>
      <c r="AK8" s="12" t="n">
        <v>292</v>
      </c>
      <c r="AL8" s="12" t="n">
        <v>37</v>
      </c>
    </row>
    <row r="9">
      <c r="B9" s="20" t="s">
        <v>132</v>
      </c>
      <c r="C9" s="19" t="n">
        <v>0.317918788838603</v>
      </c>
      <c r="D9" s="19" t="n">
        <v>0.321207432422331</v>
      </c>
      <c r="E9" s="19" t="n">
        <v>0.314894537696318</v>
      </c>
      <c r="F9" s="19"/>
      <c r="G9" s="19" t="n">
        <v>0.292187217403316</v>
      </c>
      <c r="H9" s="19" t="n">
        <v>0.386179138178437</v>
      </c>
      <c r="I9" s="19" t="n">
        <v>0.346872584790703</v>
      </c>
      <c r="J9" s="19" t="n">
        <v>0.406427321317951</v>
      </c>
      <c r="K9" s="19" t="n">
        <v>0.222142135193098</v>
      </c>
      <c r="L9" s="19" t="n">
        <v>0.141448771708594</v>
      </c>
      <c r="M9" s="19"/>
      <c r="N9" s="19" t="n">
        <v>0.417028076494709</v>
      </c>
      <c r="O9" s="19" t="n">
        <v>0.333561013016355</v>
      </c>
      <c r="P9" s="19" t="n">
        <v>0.277088605242755</v>
      </c>
      <c r="Q9" s="19" t="n">
        <v>0.303876957965919</v>
      </c>
      <c r="R9" s="19" t="n">
        <v>0.321557240981015</v>
      </c>
      <c r="S9" s="19"/>
      <c r="T9" s="19" t="n">
        <v>0.191098830030656</v>
      </c>
      <c r="U9" s="19" t="n">
        <v>0.221594880477709</v>
      </c>
      <c r="V9" s="19" t="n">
        <v>0.234784713896083</v>
      </c>
      <c r="W9" s="19" t="n">
        <v>0.44277367083878</v>
      </c>
      <c r="X9" s="19"/>
      <c r="Y9" s="19" t="n">
        <v>0.385871060523705</v>
      </c>
      <c r="Z9" s="19" t="n">
        <v>0.332547972485769</v>
      </c>
      <c r="AA9" s="19" t="n">
        <v>0.130620025610312</v>
      </c>
      <c r="AB9" s="19" t="n">
        <v>0.333694271006554</v>
      </c>
      <c r="AC9" s="19" t="n">
        <v>0</v>
      </c>
      <c r="AD9" s="19" t="n">
        <v>0</v>
      </c>
      <c r="AE9" s="19"/>
      <c r="AF9" s="19" t="n">
        <v>0.327778649857241</v>
      </c>
      <c r="AG9" s="19"/>
      <c r="AH9" s="19" t="n">
        <v>0.324341779264224</v>
      </c>
      <c r="AI9" s="19"/>
      <c r="AJ9" s="19" t="n">
        <v>0.250469273758372</v>
      </c>
      <c r="AK9" s="19" t="n">
        <v>0.351359501109291</v>
      </c>
      <c r="AL9" s="19" t="n">
        <v>0.183212612412533</v>
      </c>
    </row>
    <row r="10">
      <c r="B10" s="20" t="s">
        <v>133</v>
      </c>
      <c r="C10" s="19" t="n">
        <v>0.421694761445435</v>
      </c>
      <c r="D10" s="19" t="n">
        <v>0.451582576923869</v>
      </c>
      <c r="E10" s="19" t="n">
        <v>0.372625401839763</v>
      </c>
      <c r="F10" s="19"/>
      <c r="G10" s="19" t="n">
        <v>0.456743826182823</v>
      </c>
      <c r="H10" s="19" t="n">
        <v>0.403826176427724</v>
      </c>
      <c r="I10" s="19" t="n">
        <v>0.380653620216405</v>
      </c>
      <c r="J10" s="19" t="n">
        <v>0.434735628433114</v>
      </c>
      <c r="K10" s="19" t="n">
        <v>0.42885754401265</v>
      </c>
      <c r="L10" s="19" t="n">
        <v>0.468240816335484</v>
      </c>
      <c r="M10" s="19"/>
      <c r="N10" s="19" t="n">
        <v>0.475040160123649</v>
      </c>
      <c r="O10" s="19" t="n">
        <v>0.400562638847479</v>
      </c>
      <c r="P10" s="19" t="n">
        <v>0.370262349652682</v>
      </c>
      <c r="Q10" s="19" t="n">
        <v>0.40098569692521</v>
      </c>
      <c r="R10" s="19" t="n">
        <v>0.498255932037415</v>
      </c>
      <c r="S10" s="19"/>
      <c r="T10" s="19" t="n">
        <v>0.440030629195459</v>
      </c>
      <c r="U10" s="19" t="n">
        <v>0.458276506966719</v>
      </c>
      <c r="V10" s="19" t="n">
        <v>0.526110389107011</v>
      </c>
      <c r="W10" s="19" t="n">
        <v>0.387351709381554</v>
      </c>
      <c r="X10" s="19"/>
      <c r="Y10" s="19" t="n">
        <v>0.415935437710008</v>
      </c>
      <c r="Z10" s="19" t="n">
        <v>0.335285897543866</v>
      </c>
      <c r="AA10" s="19" t="n">
        <v>0.516090983475386</v>
      </c>
      <c r="AB10" s="19" t="n">
        <v>0.254519547485886</v>
      </c>
      <c r="AC10" s="19" t="n">
        <v>0.456172739074004</v>
      </c>
      <c r="AD10" s="19" t="n">
        <v>0.660239624382948</v>
      </c>
      <c r="AE10" s="19"/>
      <c r="AF10" s="19" t="n">
        <v>0.424400583413608</v>
      </c>
      <c r="AG10" s="19"/>
      <c r="AH10" s="19" t="n">
        <v>0.422215883177194</v>
      </c>
      <c r="AI10" s="19"/>
      <c r="AJ10" s="19" t="n">
        <v>0.527779396709244</v>
      </c>
      <c r="AK10" s="19" t="n">
        <v>0.395446732266891</v>
      </c>
      <c r="AL10" s="19" t="n">
        <v>0.423446726329667</v>
      </c>
    </row>
    <row r="11">
      <c r="B11" s="20" t="s">
        <v>134</v>
      </c>
      <c r="C11" s="19" t="n">
        <v>0.179637746659971</v>
      </c>
      <c r="D11" s="19" t="n">
        <v>0.155926435132085</v>
      </c>
      <c r="E11" s="19" t="n">
        <v>0.216828983147672</v>
      </c>
      <c r="F11" s="19"/>
      <c r="G11" s="19" t="n">
        <v>0.13520225445285</v>
      </c>
      <c r="H11" s="19" t="n">
        <v>0.144237992724573</v>
      </c>
      <c r="I11" s="19" t="n">
        <v>0.182580435088688</v>
      </c>
      <c r="J11" s="19" t="n">
        <v>0.125239380737964</v>
      </c>
      <c r="K11" s="19" t="n">
        <v>0.182927488116582</v>
      </c>
      <c r="L11" s="19" t="n">
        <v>0.33679732552444</v>
      </c>
      <c r="M11" s="19"/>
      <c r="N11" s="19" t="n">
        <v>0.107931763381642</v>
      </c>
      <c r="O11" s="19" t="n">
        <v>0.14263898944299</v>
      </c>
      <c r="P11" s="19" t="n">
        <v>0.288915979592656</v>
      </c>
      <c r="Q11" s="19" t="n">
        <v>0.173870428421163</v>
      </c>
      <c r="R11" s="19" t="n">
        <v>0.137008472313533</v>
      </c>
      <c r="S11" s="19"/>
      <c r="T11" s="19" t="n">
        <v>0.320743148471495</v>
      </c>
      <c r="U11" s="19" t="n">
        <v>0.198797452882588</v>
      </c>
      <c r="V11" s="19" t="n">
        <v>0.127087292174652</v>
      </c>
      <c r="W11" s="19" t="n">
        <v>0.141944969085885</v>
      </c>
      <c r="X11" s="19"/>
      <c r="Y11" s="19" t="n">
        <v>0.138677985275284</v>
      </c>
      <c r="Z11" s="19" t="n">
        <v>0.157144321416489</v>
      </c>
      <c r="AA11" s="19" t="n">
        <v>0.280167435290365</v>
      </c>
      <c r="AB11" s="19" t="n">
        <v>0.340106404537741</v>
      </c>
      <c r="AC11" s="19" t="n">
        <v>0.206684937484738</v>
      </c>
      <c r="AD11" s="19" t="n">
        <v>0.339760375617052</v>
      </c>
      <c r="AE11" s="19"/>
      <c r="AF11" s="19" t="n">
        <v>0.184111581685533</v>
      </c>
      <c r="AG11" s="19"/>
      <c r="AH11" s="19" t="n">
        <v>0.178692523079931</v>
      </c>
      <c r="AI11" s="19"/>
      <c r="AJ11" s="19" t="n">
        <v>0.142641638217685</v>
      </c>
      <c r="AK11" s="19" t="n">
        <v>0.174466149368696</v>
      </c>
      <c r="AL11" s="19" t="n">
        <v>0.293267446237797</v>
      </c>
    </row>
    <row r="12">
      <c r="B12" s="20" t="s">
        <v>135</v>
      </c>
      <c r="C12" s="19" t="n">
        <v>0.0225513098666016</v>
      </c>
      <c r="D12" s="19" t="n">
        <v>0.0296824492616711</v>
      </c>
      <c r="E12" s="19" t="n">
        <v>0.0118427638307595</v>
      </c>
      <c r="F12" s="19"/>
      <c r="G12" s="19" t="n">
        <v>0.0465397797747043</v>
      </c>
      <c r="H12" s="19" t="n">
        <v>0.0284218484967962</v>
      </c>
      <c r="I12" s="19" t="n">
        <v>0.0435416043780334</v>
      </c>
      <c r="J12" s="19" t="n">
        <v>0</v>
      </c>
      <c r="K12" s="19" t="n">
        <v>0.00857861778266686</v>
      </c>
      <c r="L12" s="19" t="n">
        <v>0</v>
      </c>
      <c r="M12" s="19"/>
      <c r="N12" s="19" t="n">
        <v>0</v>
      </c>
      <c r="O12" s="19" t="n">
        <v>0.0413994101691486</v>
      </c>
      <c r="P12" s="19" t="n">
        <v>0</v>
      </c>
      <c r="Q12" s="19" t="n">
        <v>0.0244235730447188</v>
      </c>
      <c r="R12" s="19" t="n">
        <v>0.0285539992358074</v>
      </c>
      <c r="S12" s="19"/>
      <c r="T12" s="19" t="n">
        <v>0</v>
      </c>
      <c r="U12" s="19" t="n">
        <v>0.0390321744393335</v>
      </c>
      <c r="V12" s="19" t="n">
        <v>0.0599794211075441</v>
      </c>
      <c r="W12" s="19" t="n">
        <v>0</v>
      </c>
      <c r="X12" s="19"/>
      <c r="Y12" s="19" t="n">
        <v>0.0128309644209651</v>
      </c>
      <c r="Z12" s="19" t="n">
        <v>0.14067304842688</v>
      </c>
      <c r="AA12" s="19" t="n">
        <v>0</v>
      </c>
      <c r="AB12" s="19" t="n">
        <v>0</v>
      </c>
      <c r="AC12" s="19" t="n">
        <v>0.122180087602303</v>
      </c>
      <c r="AD12" s="19" t="n">
        <v>0</v>
      </c>
      <c r="AE12" s="19"/>
      <c r="AF12" s="19" t="n">
        <v>0.0159848800064495</v>
      </c>
      <c r="AG12" s="19"/>
      <c r="AH12" s="19" t="n">
        <v>0.0183020587421339</v>
      </c>
      <c r="AI12" s="19"/>
      <c r="AJ12" s="19" t="n">
        <v>0.0397576893985065</v>
      </c>
      <c r="AK12" s="19" t="n">
        <v>0.0167487244095745</v>
      </c>
      <c r="AL12" s="19" t="n">
        <v>0.0351587142176985</v>
      </c>
    </row>
    <row r="13">
      <c r="B13" s="20" t="s">
        <v>136</v>
      </c>
      <c r="C13" s="19" t="n">
        <v>0.0119951858397315</v>
      </c>
      <c r="D13" s="19" t="n">
        <v>0.0199288605077782</v>
      </c>
      <c r="E13" s="19" t="n">
        <v>0</v>
      </c>
      <c r="F13" s="19"/>
      <c r="G13" s="19" t="n">
        <v>0</v>
      </c>
      <c r="H13" s="19" t="n">
        <v>0.0314711922014364</v>
      </c>
      <c r="I13" s="19" t="n">
        <v>0.0204853291810298</v>
      </c>
      <c r="J13" s="19" t="n">
        <v>0</v>
      </c>
      <c r="K13" s="19" t="n">
        <v>0</v>
      </c>
      <c r="L13" s="19" t="n">
        <v>0</v>
      </c>
      <c r="M13" s="19"/>
      <c r="N13" s="19" t="n">
        <v>0</v>
      </c>
      <c r="O13" s="19" t="n">
        <v>0.0162790569866527</v>
      </c>
      <c r="P13" s="19" t="n">
        <v>0.0303315564194808</v>
      </c>
      <c r="Q13" s="19" t="n">
        <v>0</v>
      </c>
      <c r="R13" s="19" t="n">
        <v>0</v>
      </c>
      <c r="S13" s="19"/>
      <c r="T13" s="19" t="n">
        <v>0</v>
      </c>
      <c r="U13" s="19" t="n">
        <v>0.0201314496981788</v>
      </c>
      <c r="V13" s="19" t="n">
        <v>0.0520381837147097</v>
      </c>
      <c r="W13" s="19" t="n">
        <v>0</v>
      </c>
      <c r="X13" s="19"/>
      <c r="Y13" s="19" t="n">
        <v>0.0180852320330559</v>
      </c>
      <c r="Z13" s="19" t="n">
        <v>0</v>
      </c>
      <c r="AA13" s="19" t="n">
        <v>0</v>
      </c>
      <c r="AB13" s="19" t="n">
        <v>0</v>
      </c>
      <c r="AC13" s="19" t="n">
        <v>0</v>
      </c>
      <c r="AD13" s="19" t="n">
        <v>0</v>
      </c>
      <c r="AE13" s="19"/>
      <c r="AF13" s="19" t="n">
        <v>0.0179319113545634</v>
      </c>
      <c r="AG13" s="19"/>
      <c r="AH13" s="19" t="n">
        <v>0.012237527489571</v>
      </c>
      <c r="AI13" s="19"/>
      <c r="AJ13" s="19" t="n">
        <v>0</v>
      </c>
      <c r="AK13" s="19" t="n">
        <v>0.016442411639817</v>
      </c>
      <c r="AL13" s="19" t="n">
        <v>0</v>
      </c>
    </row>
    <row r="14">
      <c r="B14" s="20" t="s">
        <v>56</v>
      </c>
      <c r="C14" s="21" t="n">
        <v>0.0462022073496579</v>
      </c>
      <c r="D14" s="21" t="n">
        <v>0.0216722457522653</v>
      </c>
      <c r="E14" s="21" t="n">
        <v>0.0838083134854876</v>
      </c>
      <c r="F14" s="21"/>
      <c r="G14" s="21" t="n">
        <v>0.0693269221863067</v>
      </c>
      <c r="H14" s="21" t="n">
        <v>0.00586365197103303</v>
      </c>
      <c r="I14" s="21" t="n">
        <v>0.0258664263451407</v>
      </c>
      <c r="J14" s="21" t="n">
        <v>0.0335976695109704</v>
      </c>
      <c r="K14" s="21" t="n">
        <v>0.157494214895002</v>
      </c>
      <c r="L14" s="21" t="n">
        <v>0.0535130864314819</v>
      </c>
      <c r="M14" s="21"/>
      <c r="N14" s="21" t="n">
        <v>0</v>
      </c>
      <c r="O14" s="21" t="n">
        <v>0.0655588915373746</v>
      </c>
      <c r="P14" s="21" t="n">
        <v>0.0334015090924272</v>
      </c>
      <c r="Q14" s="21" t="n">
        <v>0.0968433436429898</v>
      </c>
      <c r="R14" s="21" t="n">
        <v>0.0146243554322295</v>
      </c>
      <c r="S14" s="21"/>
      <c r="T14" s="21" t="n">
        <v>0.0481273923023895</v>
      </c>
      <c r="U14" s="21" t="n">
        <v>0.0621675355354715</v>
      </c>
      <c r="V14" s="21" t="n">
        <v>0</v>
      </c>
      <c r="W14" s="21" t="n">
        <v>0.0279296506937819</v>
      </c>
      <c r="X14" s="21"/>
      <c r="Y14" s="21" t="n">
        <v>0.0285993200369817</v>
      </c>
      <c r="Z14" s="21" t="n">
        <v>0.0343487601269969</v>
      </c>
      <c r="AA14" s="21" t="n">
        <v>0.0731215556239369</v>
      </c>
      <c r="AB14" s="21" t="n">
        <v>0.071679776969818</v>
      </c>
      <c r="AC14" s="21" t="n">
        <v>0.214962235838955</v>
      </c>
      <c r="AD14" s="21" t="n">
        <v>0</v>
      </c>
      <c r="AE14" s="21"/>
      <c r="AF14" s="21" t="n">
        <v>0.0297923936826044</v>
      </c>
      <c r="AG14" s="21"/>
      <c r="AH14" s="21" t="n">
        <v>0.0442102282469464</v>
      </c>
      <c r="AI14" s="21"/>
      <c r="AJ14" s="21" t="n">
        <v>0.0393520019161918</v>
      </c>
      <c r="AK14" s="21" t="n">
        <v>0.0455364812057305</v>
      </c>
      <c r="AL14" s="21" t="n">
        <v>0.0649145008023055</v>
      </c>
    </row>
    <row r="15">
      <c r="B15" s="18" t="s">
        <v>151</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155</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362</v>
      </c>
      <c r="D7" s="11" t="n">
        <v>202</v>
      </c>
      <c r="E7" s="11" t="n">
        <v>159</v>
      </c>
      <c r="F7" s="11"/>
      <c r="G7" s="11" t="n">
        <v>30</v>
      </c>
      <c r="H7" s="11" t="n">
        <v>67</v>
      </c>
      <c r="I7" s="11" t="n">
        <v>99</v>
      </c>
      <c r="J7" s="11" t="n">
        <v>65</v>
      </c>
      <c r="K7" s="11" t="n">
        <v>49</v>
      </c>
      <c r="L7" s="11" t="n">
        <v>52</v>
      </c>
      <c r="M7" s="11"/>
      <c r="N7" s="11" t="n">
        <v>19</v>
      </c>
      <c r="O7" s="11" t="n">
        <v>79</v>
      </c>
      <c r="P7" s="11" t="n">
        <v>62</v>
      </c>
      <c r="Q7" s="11" t="n">
        <v>94</v>
      </c>
      <c r="R7" s="11" t="n">
        <v>108</v>
      </c>
      <c r="S7" s="11"/>
      <c r="T7" s="11" t="n">
        <v>24</v>
      </c>
      <c r="U7" s="11" t="n">
        <v>87</v>
      </c>
      <c r="V7" s="11" t="n">
        <v>56</v>
      </c>
      <c r="W7" s="11" t="n">
        <v>161</v>
      </c>
      <c r="X7" s="11"/>
      <c r="Y7" s="11" t="n">
        <v>230</v>
      </c>
      <c r="Z7" s="11" t="n">
        <v>26</v>
      </c>
      <c r="AA7" s="11" t="n">
        <v>62</v>
      </c>
      <c r="AB7" s="11" t="n">
        <v>23</v>
      </c>
      <c r="AC7" s="11" t="n">
        <v>16</v>
      </c>
      <c r="AD7" s="11" t="n">
        <v>2</v>
      </c>
      <c r="AE7" s="11"/>
      <c r="AF7" s="11" t="n">
        <v>247</v>
      </c>
      <c r="AG7" s="11"/>
      <c r="AH7" s="11" t="n">
        <v>354</v>
      </c>
      <c r="AI7" s="11"/>
      <c r="AJ7" s="11" t="n">
        <v>99</v>
      </c>
      <c r="AK7" s="11" t="n">
        <v>202</v>
      </c>
      <c r="AL7" s="11" t="n">
        <v>61</v>
      </c>
    </row>
    <row r="8" ht="30" customHeight="1">
      <c r="B8" s="12" t="s">
        <v>20</v>
      </c>
      <c r="C8" s="12" t="n">
        <v>400</v>
      </c>
      <c r="D8" s="12" t="n">
        <v>241</v>
      </c>
      <c r="E8" s="12" t="n">
        <v>158</v>
      </c>
      <c r="F8" s="12"/>
      <c r="G8" s="12" t="n">
        <v>44</v>
      </c>
      <c r="H8" s="12" t="n">
        <v>94</v>
      </c>
      <c r="I8" s="12" t="n">
        <v>90</v>
      </c>
      <c r="J8" s="12" t="n">
        <v>71</v>
      </c>
      <c r="K8" s="12" t="n">
        <v>46</v>
      </c>
      <c r="L8" s="12" t="n">
        <v>56</v>
      </c>
      <c r="M8" s="12"/>
      <c r="N8" s="12" t="n">
        <v>28</v>
      </c>
      <c r="O8" s="12" t="n">
        <v>113</v>
      </c>
      <c r="P8" s="12" t="n">
        <v>97</v>
      </c>
      <c r="Q8" s="12" t="n">
        <v>66</v>
      </c>
      <c r="R8" s="12" t="n">
        <v>95</v>
      </c>
      <c r="S8" s="12"/>
      <c r="T8" s="12" t="n">
        <v>25</v>
      </c>
      <c r="U8" s="12" t="n">
        <v>92</v>
      </c>
      <c r="V8" s="12" t="n">
        <v>57</v>
      </c>
      <c r="W8" s="12" t="n">
        <v>189</v>
      </c>
      <c r="X8" s="12"/>
      <c r="Y8" s="12" t="n">
        <v>266</v>
      </c>
      <c r="Z8" s="12" t="n">
        <v>25</v>
      </c>
      <c r="AA8" s="12" t="n">
        <v>65</v>
      </c>
      <c r="AB8" s="12" t="n">
        <v>24</v>
      </c>
      <c r="AC8" s="12" t="n">
        <v>17</v>
      </c>
      <c r="AD8" s="12" t="n">
        <v>3</v>
      </c>
      <c r="AE8" s="12"/>
      <c r="AF8" s="12" t="n">
        <v>268</v>
      </c>
      <c r="AG8" s="12"/>
      <c r="AH8" s="12" t="n">
        <v>392</v>
      </c>
      <c r="AI8" s="12"/>
      <c r="AJ8" s="12" t="n">
        <v>72</v>
      </c>
      <c r="AK8" s="12" t="n">
        <v>292</v>
      </c>
      <c r="AL8" s="12" t="n">
        <v>37</v>
      </c>
    </row>
    <row r="9">
      <c r="B9" s="20" t="s">
        <v>132</v>
      </c>
      <c r="C9" s="19" t="n">
        <v>0.324927652314238</v>
      </c>
      <c r="D9" s="19" t="n">
        <v>0.355173495614732</v>
      </c>
      <c r="E9" s="19" t="n">
        <v>0.280935846241793</v>
      </c>
      <c r="F9" s="19"/>
      <c r="G9" s="19" t="n">
        <v>0.241746975968244</v>
      </c>
      <c r="H9" s="19" t="n">
        <v>0.383946164546216</v>
      </c>
      <c r="I9" s="19" t="n">
        <v>0.408841353333632</v>
      </c>
      <c r="J9" s="19" t="n">
        <v>0.364624081019202</v>
      </c>
      <c r="K9" s="19" t="n">
        <v>0.222142135193098</v>
      </c>
      <c r="L9" s="19" t="n">
        <v>0.188556521375463</v>
      </c>
      <c r="M9" s="19"/>
      <c r="N9" s="19" t="n">
        <v>0.474043235900256</v>
      </c>
      <c r="O9" s="19" t="n">
        <v>0.30575301339705</v>
      </c>
      <c r="P9" s="19" t="n">
        <v>0.21434555465621</v>
      </c>
      <c r="Q9" s="19" t="n">
        <v>0.322515080686805</v>
      </c>
      <c r="R9" s="19" t="n">
        <v>0.418682960591376</v>
      </c>
      <c r="S9" s="19"/>
      <c r="T9" s="19" t="n">
        <v>0.372595800833272</v>
      </c>
      <c r="U9" s="19" t="n">
        <v>0.236186818694927</v>
      </c>
      <c r="V9" s="19" t="n">
        <v>0.258019150905718</v>
      </c>
      <c r="W9" s="19" t="n">
        <v>0.419509641609974</v>
      </c>
      <c r="X9" s="19"/>
      <c r="Y9" s="19" t="n">
        <v>0.38333914997324</v>
      </c>
      <c r="Z9" s="19" t="n">
        <v>0.240617681641541</v>
      </c>
      <c r="AA9" s="19" t="n">
        <v>0.188625593702974</v>
      </c>
      <c r="AB9" s="19" t="n">
        <v>0.333694271006554</v>
      </c>
      <c r="AC9" s="19" t="n">
        <v>0.122923144653314</v>
      </c>
      <c r="AD9" s="19" t="n">
        <v>0</v>
      </c>
      <c r="AE9" s="19"/>
      <c r="AF9" s="19" t="n">
        <v>0.297261390925901</v>
      </c>
      <c r="AG9" s="19"/>
      <c r="AH9" s="19" t="n">
        <v>0.326451765481669</v>
      </c>
      <c r="AI9" s="19"/>
      <c r="AJ9" s="19" t="n">
        <v>0.216882234384642</v>
      </c>
      <c r="AK9" s="19" t="n">
        <v>0.367512910516559</v>
      </c>
      <c r="AL9" s="19" t="n">
        <v>0.196727563768525</v>
      </c>
    </row>
    <row r="10">
      <c r="B10" s="20" t="s">
        <v>133</v>
      </c>
      <c r="C10" s="19" t="n">
        <v>0.407268891959003</v>
      </c>
      <c r="D10" s="19" t="n">
        <v>0.38997034626261</v>
      </c>
      <c r="E10" s="19" t="n">
        <v>0.429896439055362</v>
      </c>
      <c r="F10" s="19"/>
      <c r="G10" s="19" t="n">
        <v>0.531638726577818</v>
      </c>
      <c r="H10" s="19" t="n">
        <v>0.391580596390714</v>
      </c>
      <c r="I10" s="19" t="n">
        <v>0.308861838314269</v>
      </c>
      <c r="J10" s="19" t="n">
        <v>0.382292218788018</v>
      </c>
      <c r="K10" s="19" t="n">
        <v>0.433744151629416</v>
      </c>
      <c r="L10" s="19" t="n">
        <v>0.50542463480147</v>
      </c>
      <c r="M10" s="19"/>
      <c r="N10" s="19" t="n">
        <v>0.213981830771809</v>
      </c>
      <c r="O10" s="19" t="n">
        <v>0.36715404279915</v>
      </c>
      <c r="P10" s="19" t="n">
        <v>0.52187385643258</v>
      </c>
      <c r="Q10" s="19" t="n">
        <v>0.390703271981637</v>
      </c>
      <c r="R10" s="19" t="n">
        <v>0.406408834590851</v>
      </c>
      <c r="S10" s="19"/>
      <c r="T10" s="19" t="n">
        <v>0.210000432352966</v>
      </c>
      <c r="U10" s="19" t="n">
        <v>0.499883147040932</v>
      </c>
      <c r="V10" s="19" t="n">
        <v>0.496690304679079</v>
      </c>
      <c r="W10" s="19" t="n">
        <v>0.373971578752867</v>
      </c>
      <c r="X10" s="19"/>
      <c r="Y10" s="19" t="n">
        <v>0.393169417106216</v>
      </c>
      <c r="Z10" s="19" t="n">
        <v>0.496591182091484</v>
      </c>
      <c r="AA10" s="19" t="n">
        <v>0.502080673121851</v>
      </c>
      <c r="AB10" s="19" t="n">
        <v>0.217593569456949</v>
      </c>
      <c r="AC10" s="19" t="n">
        <v>0.33324959442069</v>
      </c>
      <c r="AD10" s="19" t="n">
        <v>0.660239624382948</v>
      </c>
      <c r="AE10" s="19"/>
      <c r="AF10" s="19" t="n">
        <v>0.449483593234323</v>
      </c>
      <c r="AG10" s="19"/>
      <c r="AH10" s="19" t="n">
        <v>0.414495762374028</v>
      </c>
      <c r="AI10" s="19"/>
      <c r="AJ10" s="19" t="n">
        <v>0.485654643726106</v>
      </c>
      <c r="AK10" s="19" t="n">
        <v>0.385691037172821</v>
      </c>
      <c r="AL10" s="19" t="n">
        <v>0.425974054962155</v>
      </c>
    </row>
    <row r="11">
      <c r="B11" s="20" t="s">
        <v>134</v>
      </c>
      <c r="C11" s="19" t="n">
        <v>0.203748089992449</v>
      </c>
      <c r="D11" s="19" t="n">
        <v>0.195431808037609</v>
      </c>
      <c r="E11" s="19" t="n">
        <v>0.217668262551407</v>
      </c>
      <c r="F11" s="19"/>
      <c r="G11" s="19" t="n">
        <v>0.212093478563562</v>
      </c>
      <c r="H11" s="19" t="n">
        <v>0.150008726115944</v>
      </c>
      <c r="I11" s="19" t="n">
        <v>0.228133636160839</v>
      </c>
      <c r="J11" s="19" t="n">
        <v>0.21948603068181</v>
      </c>
      <c r="K11" s="19" t="n">
        <v>0.174436516212031</v>
      </c>
      <c r="L11" s="19" t="n">
        <v>0.252505757391584</v>
      </c>
      <c r="M11" s="19"/>
      <c r="N11" s="19" t="n">
        <v>0.311974933327935</v>
      </c>
      <c r="O11" s="19" t="n">
        <v>0.265387595713293</v>
      </c>
      <c r="P11" s="19" t="n">
        <v>0.170019079150518</v>
      </c>
      <c r="Q11" s="19" t="n">
        <v>0.195611653443976</v>
      </c>
      <c r="R11" s="19" t="n">
        <v>0.138429308401295</v>
      </c>
      <c r="S11" s="19"/>
      <c r="T11" s="19" t="n">
        <v>0.34840054873499</v>
      </c>
      <c r="U11" s="19" t="n">
        <v>0.149180693318343</v>
      </c>
      <c r="V11" s="19" t="n">
        <v>0.190978937479503</v>
      </c>
      <c r="W11" s="19" t="n">
        <v>0.178589128943378</v>
      </c>
      <c r="X11" s="19"/>
      <c r="Y11" s="19" t="n">
        <v>0.173826779207511</v>
      </c>
      <c r="Z11" s="19" t="n">
        <v>0.131136717357839</v>
      </c>
      <c r="AA11" s="19" t="n">
        <v>0.221388335734543</v>
      </c>
      <c r="AB11" s="19" t="n">
        <v>0.377032382566679</v>
      </c>
      <c r="AC11" s="19" t="n">
        <v>0.472746550402667</v>
      </c>
      <c r="AD11" s="19" t="n">
        <v>0.339760375617052</v>
      </c>
      <c r="AE11" s="19"/>
      <c r="AF11" s="19" t="n">
        <v>0.219615340415956</v>
      </c>
      <c r="AG11" s="19"/>
      <c r="AH11" s="19" t="n">
        <v>0.196628393822256</v>
      </c>
      <c r="AI11" s="19"/>
      <c r="AJ11" s="19" t="n">
        <v>0.189459575344069</v>
      </c>
      <c r="AK11" s="19" t="n">
        <v>0.198093803109959</v>
      </c>
      <c r="AL11" s="19" t="n">
        <v>0.27679672759163</v>
      </c>
    </row>
    <row r="12">
      <c r="B12" s="20" t="s">
        <v>135</v>
      </c>
      <c r="C12" s="19" t="n">
        <v>0.0238660147389001</v>
      </c>
      <c r="D12" s="19" t="n">
        <v>0.0317580099558197</v>
      </c>
      <c r="E12" s="19" t="n">
        <v>0.0120081285099892</v>
      </c>
      <c r="F12" s="19"/>
      <c r="G12" s="19" t="n">
        <v>0</v>
      </c>
      <c r="H12" s="19" t="n">
        <v>0.0532228832032334</v>
      </c>
      <c r="I12" s="19" t="n">
        <v>0.0346578808685523</v>
      </c>
      <c r="J12" s="19" t="n">
        <v>0</v>
      </c>
      <c r="K12" s="19" t="n">
        <v>0.0312663761565893</v>
      </c>
      <c r="L12" s="19" t="n">
        <v>0</v>
      </c>
      <c r="M12" s="19"/>
      <c r="N12" s="19" t="n">
        <v>0</v>
      </c>
      <c r="O12" s="19" t="n">
        <v>0.0173452554783786</v>
      </c>
      <c r="P12" s="19" t="n">
        <v>0.0455388907004737</v>
      </c>
      <c r="Q12" s="19" t="n">
        <v>0.0161735812633813</v>
      </c>
      <c r="R12" s="19" t="n">
        <v>0.0218545409842475</v>
      </c>
      <c r="S12" s="19"/>
      <c r="T12" s="19" t="n">
        <v>0.0208758257763813</v>
      </c>
      <c r="U12" s="19" t="n">
        <v>0.0683637118347769</v>
      </c>
      <c r="V12" s="19" t="n">
        <v>0.0288838434311373</v>
      </c>
      <c r="W12" s="19" t="n">
        <v>0</v>
      </c>
      <c r="X12" s="19"/>
      <c r="Y12" s="19" t="n">
        <v>0.0177848363891304</v>
      </c>
      <c r="Z12" s="19" t="n">
        <v>0.131654418909135</v>
      </c>
      <c r="AA12" s="19" t="n">
        <v>0.0147838418166951</v>
      </c>
      <c r="AB12" s="19" t="n">
        <v>0</v>
      </c>
      <c r="AC12" s="19" t="n">
        <v>0</v>
      </c>
      <c r="AD12" s="19" t="n">
        <v>0</v>
      </c>
      <c r="AE12" s="19"/>
      <c r="AF12" s="19" t="n">
        <v>0.00925188833796835</v>
      </c>
      <c r="AG12" s="19"/>
      <c r="AH12" s="19" t="n">
        <v>0.0243481856251371</v>
      </c>
      <c r="AI12" s="19"/>
      <c r="AJ12" s="19" t="n">
        <v>0.0484951590193432</v>
      </c>
      <c r="AK12" s="19" t="n">
        <v>0.016353355411691</v>
      </c>
      <c r="AL12" s="19" t="n">
        <v>0.0355871528753856</v>
      </c>
    </row>
    <row r="13">
      <c r="B13" s="20" t="s">
        <v>136</v>
      </c>
      <c r="C13" s="19" t="n">
        <v>0</v>
      </c>
      <c r="D13" s="19" t="n">
        <v>0</v>
      </c>
      <c r="E13" s="19" t="n">
        <v>0</v>
      </c>
      <c r="F13" s="19"/>
      <c r="G13" s="19" t="n">
        <v>0</v>
      </c>
      <c r="H13" s="19" t="n">
        <v>0</v>
      </c>
      <c r="I13" s="19" t="n">
        <v>0</v>
      </c>
      <c r="J13" s="19" t="n">
        <v>0</v>
      </c>
      <c r="K13" s="19" t="n">
        <v>0</v>
      </c>
      <c r="L13" s="19" t="n">
        <v>0</v>
      </c>
      <c r="M13" s="19"/>
      <c r="N13" s="19" t="n">
        <v>0</v>
      </c>
      <c r="O13" s="19" t="n">
        <v>0</v>
      </c>
      <c r="P13" s="19" t="n">
        <v>0</v>
      </c>
      <c r="Q13" s="19" t="n">
        <v>0</v>
      </c>
      <c r="R13" s="19" t="n">
        <v>0</v>
      </c>
      <c r="S13" s="19"/>
      <c r="T13" s="19" t="n">
        <v>0</v>
      </c>
      <c r="U13" s="19" t="n">
        <v>0</v>
      </c>
      <c r="V13" s="19" t="n">
        <v>0</v>
      </c>
      <c r="W13" s="19" t="n">
        <v>0</v>
      </c>
      <c r="X13" s="19"/>
      <c r="Y13" s="19" t="n">
        <v>0</v>
      </c>
      <c r="Z13" s="19" t="n">
        <v>0</v>
      </c>
      <c r="AA13" s="19" t="n">
        <v>0</v>
      </c>
      <c r="AB13" s="19" t="n">
        <v>0</v>
      </c>
      <c r="AC13" s="19" t="n">
        <v>0</v>
      </c>
      <c r="AD13" s="19" t="n">
        <v>0</v>
      </c>
      <c r="AE13" s="19"/>
      <c r="AF13" s="19" t="n">
        <v>0</v>
      </c>
      <c r="AG13" s="19"/>
      <c r="AH13" s="19" t="n">
        <v>0</v>
      </c>
      <c r="AI13" s="19"/>
      <c r="AJ13" s="19" t="n">
        <v>0</v>
      </c>
      <c r="AK13" s="19" t="n">
        <v>0</v>
      </c>
      <c r="AL13" s="19" t="n">
        <v>0</v>
      </c>
    </row>
    <row r="14">
      <c r="B14" s="20" t="s">
        <v>56</v>
      </c>
      <c r="C14" s="21" t="n">
        <v>0.0401893509954097</v>
      </c>
      <c r="D14" s="21" t="n">
        <v>0.0276663401292293</v>
      </c>
      <c r="E14" s="21" t="n">
        <v>0.059491323641449</v>
      </c>
      <c r="F14" s="21"/>
      <c r="G14" s="21" t="n">
        <v>0.0145208188903754</v>
      </c>
      <c r="H14" s="21" t="n">
        <v>0.0212416297438919</v>
      </c>
      <c r="I14" s="21" t="n">
        <v>0.0195052913227076</v>
      </c>
      <c r="J14" s="21" t="n">
        <v>0.0335976695109704</v>
      </c>
      <c r="K14" s="21" t="n">
        <v>0.138410820808865</v>
      </c>
      <c r="L14" s="21" t="n">
        <v>0.0535130864314819</v>
      </c>
      <c r="M14" s="21"/>
      <c r="N14" s="21" t="n">
        <v>0</v>
      </c>
      <c r="O14" s="21" t="n">
        <v>0.0443600926121278</v>
      </c>
      <c r="P14" s="21" t="n">
        <v>0.0482226190602187</v>
      </c>
      <c r="Q14" s="21" t="n">
        <v>0.0749964126242006</v>
      </c>
      <c r="R14" s="21" t="n">
        <v>0.0146243554322295</v>
      </c>
      <c r="S14" s="21"/>
      <c r="T14" s="21" t="n">
        <v>0.0481273923023895</v>
      </c>
      <c r="U14" s="21" t="n">
        <v>0.0463856291110205</v>
      </c>
      <c r="V14" s="21" t="n">
        <v>0.0254277635045623</v>
      </c>
      <c r="W14" s="21" t="n">
        <v>0.0279296506937819</v>
      </c>
      <c r="X14" s="21"/>
      <c r="Y14" s="21" t="n">
        <v>0.0318798173239023</v>
      </c>
      <c r="Z14" s="21" t="n">
        <v>0</v>
      </c>
      <c r="AA14" s="21" t="n">
        <v>0.0731215556239369</v>
      </c>
      <c r="AB14" s="21" t="n">
        <v>0.071679776969818</v>
      </c>
      <c r="AC14" s="21" t="n">
        <v>0.0710807105233293</v>
      </c>
      <c r="AD14" s="21" t="n">
        <v>0</v>
      </c>
      <c r="AE14" s="21"/>
      <c r="AF14" s="21" t="n">
        <v>0.0243877870858514</v>
      </c>
      <c r="AG14" s="21"/>
      <c r="AH14" s="21" t="n">
        <v>0.0380758926969103</v>
      </c>
      <c r="AI14" s="21"/>
      <c r="AJ14" s="21" t="n">
        <v>0.05950838752584</v>
      </c>
      <c r="AK14" s="21" t="n">
        <v>0.0323488937889693</v>
      </c>
      <c r="AL14" s="21" t="n">
        <v>0.0649145008023055</v>
      </c>
    </row>
    <row r="15">
      <c r="B15" s="18" t="s">
        <v>151</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156</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362</v>
      </c>
      <c r="D7" s="11" t="n">
        <v>202</v>
      </c>
      <c r="E7" s="11" t="n">
        <v>159</v>
      </c>
      <c r="F7" s="11"/>
      <c r="G7" s="11" t="n">
        <v>30</v>
      </c>
      <c r="H7" s="11" t="n">
        <v>67</v>
      </c>
      <c r="I7" s="11" t="n">
        <v>99</v>
      </c>
      <c r="J7" s="11" t="n">
        <v>65</v>
      </c>
      <c r="K7" s="11" t="n">
        <v>49</v>
      </c>
      <c r="L7" s="11" t="n">
        <v>52</v>
      </c>
      <c r="M7" s="11"/>
      <c r="N7" s="11" t="n">
        <v>19</v>
      </c>
      <c r="O7" s="11" t="n">
        <v>79</v>
      </c>
      <c r="P7" s="11" t="n">
        <v>62</v>
      </c>
      <c r="Q7" s="11" t="n">
        <v>94</v>
      </c>
      <c r="R7" s="11" t="n">
        <v>108</v>
      </c>
      <c r="S7" s="11"/>
      <c r="T7" s="11" t="n">
        <v>24</v>
      </c>
      <c r="U7" s="11" t="n">
        <v>87</v>
      </c>
      <c r="V7" s="11" t="n">
        <v>56</v>
      </c>
      <c r="W7" s="11" t="n">
        <v>161</v>
      </c>
      <c r="X7" s="11"/>
      <c r="Y7" s="11" t="n">
        <v>230</v>
      </c>
      <c r="Z7" s="11" t="n">
        <v>26</v>
      </c>
      <c r="AA7" s="11" t="n">
        <v>62</v>
      </c>
      <c r="AB7" s="11" t="n">
        <v>23</v>
      </c>
      <c r="AC7" s="11" t="n">
        <v>16</v>
      </c>
      <c r="AD7" s="11" t="n">
        <v>2</v>
      </c>
      <c r="AE7" s="11"/>
      <c r="AF7" s="11" t="n">
        <v>247</v>
      </c>
      <c r="AG7" s="11"/>
      <c r="AH7" s="11" t="n">
        <v>354</v>
      </c>
      <c r="AI7" s="11"/>
      <c r="AJ7" s="11" t="n">
        <v>99</v>
      </c>
      <c r="AK7" s="11" t="n">
        <v>202</v>
      </c>
      <c r="AL7" s="11" t="n">
        <v>61</v>
      </c>
    </row>
    <row r="8" ht="30" customHeight="1">
      <c r="B8" s="12" t="s">
        <v>20</v>
      </c>
      <c r="C8" s="12" t="n">
        <v>400</v>
      </c>
      <c r="D8" s="12" t="n">
        <v>241</v>
      </c>
      <c r="E8" s="12" t="n">
        <v>158</v>
      </c>
      <c r="F8" s="12"/>
      <c r="G8" s="12" t="n">
        <v>44</v>
      </c>
      <c r="H8" s="12" t="n">
        <v>94</v>
      </c>
      <c r="I8" s="12" t="n">
        <v>90</v>
      </c>
      <c r="J8" s="12" t="n">
        <v>71</v>
      </c>
      <c r="K8" s="12" t="n">
        <v>46</v>
      </c>
      <c r="L8" s="12" t="n">
        <v>56</v>
      </c>
      <c r="M8" s="12"/>
      <c r="N8" s="12" t="n">
        <v>28</v>
      </c>
      <c r="O8" s="12" t="n">
        <v>113</v>
      </c>
      <c r="P8" s="12" t="n">
        <v>97</v>
      </c>
      <c r="Q8" s="12" t="n">
        <v>66</v>
      </c>
      <c r="R8" s="12" t="n">
        <v>95</v>
      </c>
      <c r="S8" s="12"/>
      <c r="T8" s="12" t="n">
        <v>25</v>
      </c>
      <c r="U8" s="12" t="n">
        <v>92</v>
      </c>
      <c r="V8" s="12" t="n">
        <v>57</v>
      </c>
      <c r="W8" s="12" t="n">
        <v>189</v>
      </c>
      <c r="X8" s="12"/>
      <c r="Y8" s="12" t="n">
        <v>266</v>
      </c>
      <c r="Z8" s="12" t="n">
        <v>25</v>
      </c>
      <c r="AA8" s="12" t="n">
        <v>65</v>
      </c>
      <c r="AB8" s="12" t="n">
        <v>24</v>
      </c>
      <c r="AC8" s="12" t="n">
        <v>17</v>
      </c>
      <c r="AD8" s="12" t="n">
        <v>3</v>
      </c>
      <c r="AE8" s="12"/>
      <c r="AF8" s="12" t="n">
        <v>268</v>
      </c>
      <c r="AG8" s="12"/>
      <c r="AH8" s="12" t="n">
        <v>392</v>
      </c>
      <c r="AI8" s="12"/>
      <c r="AJ8" s="12" t="n">
        <v>72</v>
      </c>
      <c r="AK8" s="12" t="n">
        <v>292</v>
      </c>
      <c r="AL8" s="12" t="n">
        <v>37</v>
      </c>
    </row>
    <row r="9">
      <c r="B9" s="20" t="s">
        <v>132</v>
      </c>
      <c r="C9" s="19" t="n">
        <v>0.312242842341097</v>
      </c>
      <c r="D9" s="19" t="n">
        <v>0.319767871462783</v>
      </c>
      <c r="E9" s="19" t="n">
        <v>0.302738259882551</v>
      </c>
      <c r="F9" s="19"/>
      <c r="G9" s="19" t="n">
        <v>0.469040387158985</v>
      </c>
      <c r="H9" s="19" t="n">
        <v>0.295431670131827</v>
      </c>
      <c r="I9" s="19" t="n">
        <v>0.316649693632654</v>
      </c>
      <c r="J9" s="19" t="n">
        <v>0.389666864361851</v>
      </c>
      <c r="K9" s="19" t="n">
        <v>0.241570949832597</v>
      </c>
      <c r="L9" s="19" t="n">
        <v>0.168799829596907</v>
      </c>
      <c r="M9" s="19"/>
      <c r="N9" s="19" t="n">
        <v>0.065599886937018</v>
      </c>
      <c r="O9" s="19" t="n">
        <v>0.405977300267027</v>
      </c>
      <c r="P9" s="19" t="n">
        <v>0.298207449666724</v>
      </c>
      <c r="Q9" s="19" t="n">
        <v>0.220706965234392</v>
      </c>
      <c r="R9" s="19" t="n">
        <v>0.351608203080353</v>
      </c>
      <c r="S9" s="19"/>
      <c r="T9" s="19" t="n">
        <v>0.253949236677327</v>
      </c>
      <c r="U9" s="19" t="n">
        <v>0.272442968192355</v>
      </c>
      <c r="V9" s="19" t="n">
        <v>0.346799240279105</v>
      </c>
      <c r="W9" s="19" t="n">
        <v>0.359875497311022</v>
      </c>
      <c r="X9" s="19"/>
      <c r="Y9" s="19" t="n">
        <v>0.357381440363715</v>
      </c>
      <c r="Z9" s="19" t="n">
        <v>0.296194811378946</v>
      </c>
      <c r="AA9" s="19" t="n">
        <v>0.186502660597525</v>
      </c>
      <c r="AB9" s="19" t="n">
        <v>0.333694271006554</v>
      </c>
      <c r="AC9" s="19" t="n">
        <v>0.155107673068441</v>
      </c>
      <c r="AD9" s="19" t="n">
        <v>0</v>
      </c>
      <c r="AE9" s="19"/>
      <c r="AF9" s="19" t="n">
        <v>0.303595944701115</v>
      </c>
      <c r="AG9" s="19"/>
      <c r="AH9" s="19" t="n">
        <v>0.314940145456703</v>
      </c>
      <c r="AI9" s="19"/>
      <c r="AJ9" s="19" t="n">
        <v>0.275998891013884</v>
      </c>
      <c r="AK9" s="19" t="n">
        <v>0.334882408453096</v>
      </c>
      <c r="AL9" s="19" t="n">
        <v>0.202614907226885</v>
      </c>
    </row>
    <row r="10">
      <c r="B10" s="20" t="s">
        <v>133</v>
      </c>
      <c r="C10" s="19" t="n">
        <v>0.380229897435158</v>
      </c>
      <c r="D10" s="19" t="n">
        <v>0.412671028052989</v>
      </c>
      <c r="E10" s="19" t="n">
        <v>0.327017965415811</v>
      </c>
      <c r="F10" s="19"/>
      <c r="G10" s="19" t="n">
        <v>0.215483814531696</v>
      </c>
      <c r="H10" s="19" t="n">
        <v>0.378516860168252</v>
      </c>
      <c r="I10" s="19" t="n">
        <v>0.456947854747946</v>
      </c>
      <c r="J10" s="19" t="n">
        <v>0.349717011993409</v>
      </c>
      <c r="K10" s="19" t="n">
        <v>0.377647505597251</v>
      </c>
      <c r="L10" s="19" t="n">
        <v>0.429963867749658</v>
      </c>
      <c r="M10" s="19"/>
      <c r="N10" s="19" t="n">
        <v>0.472813186525747</v>
      </c>
      <c r="O10" s="19" t="n">
        <v>0.345542551803673</v>
      </c>
      <c r="P10" s="19" t="n">
        <v>0.32263460654909</v>
      </c>
      <c r="Q10" s="19" t="n">
        <v>0.451206862296732</v>
      </c>
      <c r="R10" s="19" t="n">
        <v>0.403777819000545</v>
      </c>
      <c r="S10" s="19"/>
      <c r="T10" s="19" t="n">
        <v>0.292678900273541</v>
      </c>
      <c r="U10" s="19" t="n">
        <v>0.380477585576246</v>
      </c>
      <c r="V10" s="19" t="n">
        <v>0.38709415442028</v>
      </c>
      <c r="W10" s="19" t="n">
        <v>0.403750082307398</v>
      </c>
      <c r="X10" s="19"/>
      <c r="Y10" s="19" t="n">
        <v>0.374574724108827</v>
      </c>
      <c r="Z10" s="19" t="n">
        <v>0.35753124511423</v>
      </c>
      <c r="AA10" s="19" t="n">
        <v>0.440414478488253</v>
      </c>
      <c r="AB10" s="19" t="n">
        <v>0.214764176918677</v>
      </c>
      <c r="AC10" s="19" t="n">
        <v>0.381660301926637</v>
      </c>
      <c r="AD10" s="19" t="n">
        <v>1</v>
      </c>
      <c r="AE10" s="19"/>
      <c r="AF10" s="19" t="n">
        <v>0.404586157862811</v>
      </c>
      <c r="AG10" s="19"/>
      <c r="AH10" s="19" t="n">
        <v>0.379060607455788</v>
      </c>
      <c r="AI10" s="19"/>
      <c r="AJ10" s="19" t="n">
        <v>0.400419084126903</v>
      </c>
      <c r="AK10" s="19" t="n">
        <v>0.358276471951355</v>
      </c>
      <c r="AL10" s="19" t="n">
        <v>0.515799303075593</v>
      </c>
    </row>
    <row r="11">
      <c r="B11" s="20" t="s">
        <v>134</v>
      </c>
      <c r="C11" s="19" t="n">
        <v>0.216122425664977</v>
      </c>
      <c r="D11" s="19" t="n">
        <v>0.189369530517764</v>
      </c>
      <c r="E11" s="19" t="n">
        <v>0.258168059520129</v>
      </c>
      <c r="F11" s="19"/>
      <c r="G11" s="19" t="n">
        <v>0.180621738097135</v>
      </c>
      <c r="H11" s="19" t="n">
        <v>0.225922385388493</v>
      </c>
      <c r="I11" s="19" t="n">
        <v>0.193939252245014</v>
      </c>
      <c r="J11" s="19" t="n">
        <v>0.202143374964397</v>
      </c>
      <c r="K11" s="19" t="n">
        <v>0.212963549895104</v>
      </c>
      <c r="L11" s="19" t="n">
        <v>0.284107265476209</v>
      </c>
      <c r="M11" s="19"/>
      <c r="N11" s="19" t="n">
        <v>0.461586926537235</v>
      </c>
      <c r="O11" s="19" t="n">
        <v>0.144840063688697</v>
      </c>
      <c r="P11" s="19" t="n">
        <v>0.268576223969365</v>
      </c>
      <c r="Q11" s="19" t="n">
        <v>0.212975493700646</v>
      </c>
      <c r="R11" s="19" t="n">
        <v>0.17692030374157</v>
      </c>
      <c r="S11" s="19"/>
      <c r="T11" s="19" t="n">
        <v>0.334623192760264</v>
      </c>
      <c r="U11" s="19" t="n">
        <v>0.245609398778539</v>
      </c>
      <c r="V11" s="19" t="n">
        <v>0.227817427276735</v>
      </c>
      <c r="W11" s="19" t="n">
        <v>0.171012842776251</v>
      </c>
      <c r="X11" s="19"/>
      <c r="Y11" s="19" t="n">
        <v>0.206067925803507</v>
      </c>
      <c r="Z11" s="19" t="n">
        <v>0.200815869248008</v>
      </c>
      <c r="AA11" s="19" t="n">
        <v>0.245522000736074</v>
      </c>
      <c r="AB11" s="19" t="n">
        <v>0.379861775104951</v>
      </c>
      <c r="AC11" s="19" t="n">
        <v>0.0762425147979559</v>
      </c>
      <c r="AD11" s="19" t="n">
        <v>0</v>
      </c>
      <c r="AE11" s="19"/>
      <c r="AF11" s="19" t="n">
        <v>0.216120816618543</v>
      </c>
      <c r="AG11" s="19"/>
      <c r="AH11" s="19" t="n">
        <v>0.217102616228407</v>
      </c>
      <c r="AI11" s="19"/>
      <c r="AJ11" s="19" t="n">
        <v>0.201263941927909</v>
      </c>
      <c r="AK11" s="19" t="n">
        <v>0.220581608678348</v>
      </c>
      <c r="AL11" s="19" t="n">
        <v>0.209634300587295</v>
      </c>
    </row>
    <row r="12">
      <c r="B12" s="20" t="s">
        <v>135</v>
      </c>
      <c r="C12" s="19" t="n">
        <v>0.0327593266820902</v>
      </c>
      <c r="D12" s="19" t="n">
        <v>0.0283016413093724</v>
      </c>
      <c r="E12" s="19" t="n">
        <v>0.0397449136589515</v>
      </c>
      <c r="F12" s="19"/>
      <c r="G12" s="19" t="n">
        <v>0.0548061032959313</v>
      </c>
      <c r="H12" s="19" t="n">
        <v>0.0649330740166009</v>
      </c>
      <c r="I12" s="19" t="n">
        <v>0.012957908051679</v>
      </c>
      <c r="J12" s="19" t="n">
        <v>0</v>
      </c>
      <c r="K12" s="19" t="n">
        <v>0.0103237797800453</v>
      </c>
      <c r="L12" s="19" t="n">
        <v>0.0535130864314819</v>
      </c>
      <c r="M12" s="19"/>
      <c r="N12" s="19" t="n">
        <v>0</v>
      </c>
      <c r="O12" s="19" t="n">
        <v>0.0211987989252468</v>
      </c>
      <c r="P12" s="19" t="n">
        <v>0.0590321686937169</v>
      </c>
      <c r="Q12" s="19" t="n">
        <v>0.0178847213518133</v>
      </c>
      <c r="R12" s="19" t="n">
        <v>0.0396812799821309</v>
      </c>
      <c r="S12" s="19"/>
      <c r="T12" s="19" t="n">
        <v>0</v>
      </c>
      <c r="U12" s="19" t="n">
        <v>0.029804393975403</v>
      </c>
      <c r="V12" s="19" t="n">
        <v>0.0382891780238803</v>
      </c>
      <c r="W12" s="19" t="n">
        <v>0.030697427634913</v>
      </c>
      <c r="X12" s="19"/>
      <c r="Y12" s="19" t="n">
        <v>0.0239390409501224</v>
      </c>
      <c r="Z12" s="19" t="n">
        <v>0.0543481593484974</v>
      </c>
      <c r="AA12" s="19" t="n">
        <v>0.0457937856108237</v>
      </c>
      <c r="AB12" s="19" t="n">
        <v>0</v>
      </c>
      <c r="AC12" s="19" t="n">
        <v>0.143881525315626</v>
      </c>
      <c r="AD12" s="19" t="n">
        <v>0</v>
      </c>
      <c r="AE12" s="19"/>
      <c r="AF12" s="19" t="n">
        <v>0.0259541403736317</v>
      </c>
      <c r="AG12" s="19"/>
      <c r="AH12" s="19" t="n">
        <v>0.0334211713072459</v>
      </c>
      <c r="AI12" s="19"/>
      <c r="AJ12" s="19" t="n">
        <v>0.0366912559355202</v>
      </c>
      <c r="AK12" s="19" t="n">
        <v>0.0350200994694398</v>
      </c>
      <c r="AL12" s="19" t="n">
        <v>0.00703698830792209</v>
      </c>
    </row>
    <row r="13">
      <c r="B13" s="20" t="s">
        <v>136</v>
      </c>
      <c r="C13" s="19" t="n">
        <v>0.00650434808306335</v>
      </c>
      <c r="D13" s="19" t="n">
        <v>0.005994094376964</v>
      </c>
      <c r="E13" s="19" t="n">
        <v>0.00732110642516261</v>
      </c>
      <c r="F13" s="19"/>
      <c r="G13" s="19" t="n">
        <v>0</v>
      </c>
      <c r="H13" s="19" t="n">
        <v>0.0217516910017971</v>
      </c>
      <c r="I13" s="19" t="n">
        <v>0</v>
      </c>
      <c r="J13" s="19" t="n">
        <v>0</v>
      </c>
      <c r="K13" s="19" t="n">
        <v>0</v>
      </c>
      <c r="L13" s="19" t="n">
        <v>0.0101028643142613</v>
      </c>
      <c r="M13" s="19"/>
      <c r="N13" s="19" t="n">
        <v>0</v>
      </c>
      <c r="O13" s="19" t="n">
        <v>0.0127355370258504</v>
      </c>
      <c r="P13" s="19" t="n">
        <v>0</v>
      </c>
      <c r="Q13" s="19" t="n">
        <v>0.00903623118802557</v>
      </c>
      <c r="R13" s="19" t="n">
        <v>0.00589959249869774</v>
      </c>
      <c r="S13" s="19"/>
      <c r="T13" s="19" t="n">
        <v>0</v>
      </c>
      <c r="U13" s="19" t="n">
        <v>0.0157493657787065</v>
      </c>
      <c r="V13" s="19" t="n">
        <v>0</v>
      </c>
      <c r="W13" s="19" t="n">
        <v>0.00296763417836852</v>
      </c>
      <c r="X13" s="19"/>
      <c r="Y13" s="19" t="n">
        <v>0.00225454280373454</v>
      </c>
      <c r="Z13" s="19" t="n">
        <v>0.0567611547833217</v>
      </c>
      <c r="AA13" s="19" t="n">
        <v>0.00864551894338778</v>
      </c>
      <c r="AB13" s="19" t="n">
        <v>0</v>
      </c>
      <c r="AC13" s="19" t="n">
        <v>0</v>
      </c>
      <c r="AD13" s="19" t="n">
        <v>0</v>
      </c>
      <c r="AE13" s="19"/>
      <c r="AF13" s="19" t="n">
        <v>0.00209462459541371</v>
      </c>
      <c r="AG13" s="19"/>
      <c r="AH13" s="19" t="n">
        <v>0.00520629276379479</v>
      </c>
      <c r="AI13" s="19"/>
      <c r="AJ13" s="19" t="n">
        <v>0.0363386126609277</v>
      </c>
      <c r="AK13" s="19" t="n">
        <v>0</v>
      </c>
      <c r="AL13" s="19" t="n">
        <v>0</v>
      </c>
    </row>
    <row r="14">
      <c r="B14" s="20" t="s">
        <v>56</v>
      </c>
      <c r="C14" s="21" t="n">
        <v>0.0521411597936147</v>
      </c>
      <c r="D14" s="21" t="n">
        <v>0.0438958342801267</v>
      </c>
      <c r="E14" s="21" t="n">
        <v>0.0650096950973945</v>
      </c>
      <c r="F14" s="21"/>
      <c r="G14" s="21" t="n">
        <v>0.0800479569162522</v>
      </c>
      <c r="H14" s="21" t="n">
        <v>0.0134443192930293</v>
      </c>
      <c r="I14" s="21" t="n">
        <v>0.0195052913227076</v>
      </c>
      <c r="J14" s="21" t="n">
        <v>0.058472748680343</v>
      </c>
      <c r="K14" s="21" t="n">
        <v>0.157494214895002</v>
      </c>
      <c r="L14" s="21" t="n">
        <v>0.0535130864314819</v>
      </c>
      <c r="M14" s="21"/>
      <c r="N14" s="21" t="n">
        <v>0</v>
      </c>
      <c r="O14" s="21" t="n">
        <v>0.0697057482895053</v>
      </c>
      <c r="P14" s="21" t="n">
        <v>0.051549551121104</v>
      </c>
      <c r="Q14" s="21" t="n">
        <v>0.0881897262283906</v>
      </c>
      <c r="R14" s="21" t="n">
        <v>0.022112801696704</v>
      </c>
      <c r="S14" s="21"/>
      <c r="T14" s="21" t="n">
        <v>0.118748670288868</v>
      </c>
      <c r="U14" s="21" t="n">
        <v>0.0559162876987502</v>
      </c>
      <c r="V14" s="21" t="n">
        <v>0</v>
      </c>
      <c r="W14" s="21" t="n">
        <v>0.0316965157920469</v>
      </c>
      <c r="X14" s="21"/>
      <c r="Y14" s="21" t="n">
        <v>0.0357823259700944</v>
      </c>
      <c r="Z14" s="21" t="n">
        <v>0.0343487601269969</v>
      </c>
      <c r="AA14" s="21" t="n">
        <v>0.0731215556239369</v>
      </c>
      <c r="AB14" s="21" t="n">
        <v>0.071679776969818</v>
      </c>
      <c r="AC14" s="21" t="n">
        <v>0.24310798489134</v>
      </c>
      <c r="AD14" s="21" t="n">
        <v>0</v>
      </c>
      <c r="AE14" s="21"/>
      <c r="AF14" s="21" t="n">
        <v>0.0476483158484856</v>
      </c>
      <c r="AG14" s="21"/>
      <c r="AH14" s="21" t="n">
        <v>0.0502691667880606</v>
      </c>
      <c r="AI14" s="21"/>
      <c r="AJ14" s="21" t="n">
        <v>0.0492882143348556</v>
      </c>
      <c r="AK14" s="21" t="n">
        <v>0.051239411447761</v>
      </c>
      <c r="AL14" s="21" t="n">
        <v>0.0649145008023055</v>
      </c>
    </row>
    <row r="15">
      <c r="B15" s="18" t="s">
        <v>151</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157</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362</v>
      </c>
      <c r="D7" s="11" t="n">
        <v>202</v>
      </c>
      <c r="E7" s="11" t="n">
        <v>159</v>
      </c>
      <c r="F7" s="11"/>
      <c r="G7" s="11" t="n">
        <v>30</v>
      </c>
      <c r="H7" s="11" t="n">
        <v>67</v>
      </c>
      <c r="I7" s="11" t="n">
        <v>99</v>
      </c>
      <c r="J7" s="11" t="n">
        <v>65</v>
      </c>
      <c r="K7" s="11" t="n">
        <v>49</v>
      </c>
      <c r="L7" s="11" t="n">
        <v>52</v>
      </c>
      <c r="M7" s="11"/>
      <c r="N7" s="11" t="n">
        <v>19</v>
      </c>
      <c r="O7" s="11" t="n">
        <v>79</v>
      </c>
      <c r="P7" s="11" t="n">
        <v>62</v>
      </c>
      <c r="Q7" s="11" t="n">
        <v>94</v>
      </c>
      <c r="R7" s="11" t="n">
        <v>108</v>
      </c>
      <c r="S7" s="11"/>
      <c r="T7" s="11" t="n">
        <v>24</v>
      </c>
      <c r="U7" s="11" t="n">
        <v>87</v>
      </c>
      <c r="V7" s="11" t="n">
        <v>56</v>
      </c>
      <c r="W7" s="11" t="n">
        <v>161</v>
      </c>
      <c r="X7" s="11"/>
      <c r="Y7" s="11" t="n">
        <v>230</v>
      </c>
      <c r="Z7" s="11" t="n">
        <v>26</v>
      </c>
      <c r="AA7" s="11" t="n">
        <v>62</v>
      </c>
      <c r="AB7" s="11" t="n">
        <v>23</v>
      </c>
      <c r="AC7" s="11" t="n">
        <v>16</v>
      </c>
      <c r="AD7" s="11" t="n">
        <v>2</v>
      </c>
      <c r="AE7" s="11"/>
      <c r="AF7" s="11" t="n">
        <v>247</v>
      </c>
      <c r="AG7" s="11"/>
      <c r="AH7" s="11" t="n">
        <v>354</v>
      </c>
      <c r="AI7" s="11"/>
      <c r="AJ7" s="11" t="n">
        <v>99</v>
      </c>
      <c r="AK7" s="11" t="n">
        <v>202</v>
      </c>
      <c r="AL7" s="11" t="n">
        <v>61</v>
      </c>
    </row>
    <row r="8" ht="30" customHeight="1">
      <c r="B8" s="12" t="s">
        <v>20</v>
      </c>
      <c r="C8" s="12" t="n">
        <v>400</v>
      </c>
      <c r="D8" s="12" t="n">
        <v>241</v>
      </c>
      <c r="E8" s="12" t="n">
        <v>158</v>
      </c>
      <c r="F8" s="12"/>
      <c r="G8" s="12" t="n">
        <v>44</v>
      </c>
      <c r="H8" s="12" t="n">
        <v>94</v>
      </c>
      <c r="I8" s="12" t="n">
        <v>90</v>
      </c>
      <c r="J8" s="12" t="n">
        <v>71</v>
      </c>
      <c r="K8" s="12" t="n">
        <v>46</v>
      </c>
      <c r="L8" s="12" t="n">
        <v>56</v>
      </c>
      <c r="M8" s="12"/>
      <c r="N8" s="12" t="n">
        <v>28</v>
      </c>
      <c r="O8" s="12" t="n">
        <v>113</v>
      </c>
      <c r="P8" s="12" t="n">
        <v>97</v>
      </c>
      <c r="Q8" s="12" t="n">
        <v>66</v>
      </c>
      <c r="R8" s="12" t="n">
        <v>95</v>
      </c>
      <c r="S8" s="12"/>
      <c r="T8" s="12" t="n">
        <v>25</v>
      </c>
      <c r="U8" s="12" t="n">
        <v>92</v>
      </c>
      <c r="V8" s="12" t="n">
        <v>57</v>
      </c>
      <c r="W8" s="12" t="n">
        <v>189</v>
      </c>
      <c r="X8" s="12"/>
      <c r="Y8" s="12" t="n">
        <v>266</v>
      </c>
      <c r="Z8" s="12" t="n">
        <v>25</v>
      </c>
      <c r="AA8" s="12" t="n">
        <v>65</v>
      </c>
      <c r="AB8" s="12" t="n">
        <v>24</v>
      </c>
      <c r="AC8" s="12" t="n">
        <v>17</v>
      </c>
      <c r="AD8" s="12" t="n">
        <v>3</v>
      </c>
      <c r="AE8" s="12"/>
      <c r="AF8" s="12" t="n">
        <v>268</v>
      </c>
      <c r="AG8" s="12"/>
      <c r="AH8" s="12" t="n">
        <v>392</v>
      </c>
      <c r="AI8" s="12"/>
      <c r="AJ8" s="12" t="n">
        <v>72</v>
      </c>
      <c r="AK8" s="12" t="n">
        <v>292</v>
      </c>
      <c r="AL8" s="12" t="n">
        <v>37</v>
      </c>
    </row>
    <row r="9">
      <c r="B9" s="20" t="s">
        <v>132</v>
      </c>
      <c r="C9" s="19" t="n">
        <v>0.257801517352742</v>
      </c>
      <c r="D9" s="19" t="n">
        <v>0.259841700723904</v>
      </c>
      <c r="E9" s="19" t="n">
        <v>0.256302399821576</v>
      </c>
      <c r="F9" s="19"/>
      <c r="G9" s="19" t="n">
        <v>0.254518452714982</v>
      </c>
      <c r="H9" s="19" t="n">
        <v>0.271692767952137</v>
      </c>
      <c r="I9" s="19" t="n">
        <v>0.324001955580204</v>
      </c>
      <c r="J9" s="19" t="n">
        <v>0.298570866480309</v>
      </c>
      <c r="K9" s="19" t="n">
        <v>0.21165430386313</v>
      </c>
      <c r="L9" s="19" t="n">
        <v>0.115300316688741</v>
      </c>
      <c r="M9" s="19"/>
      <c r="N9" s="19" t="n">
        <v>0.133652394384632</v>
      </c>
      <c r="O9" s="19" t="n">
        <v>0.317892069343921</v>
      </c>
      <c r="P9" s="19" t="n">
        <v>0.157367056062888</v>
      </c>
      <c r="Q9" s="19" t="n">
        <v>0.188435899338805</v>
      </c>
      <c r="R9" s="19" t="n">
        <v>0.374146142743699</v>
      </c>
      <c r="S9" s="19"/>
      <c r="T9" s="19" t="n">
        <v>0.31641063464047</v>
      </c>
      <c r="U9" s="19" t="n">
        <v>0.189717298482281</v>
      </c>
      <c r="V9" s="19" t="n">
        <v>0.287028586962107</v>
      </c>
      <c r="W9" s="19" t="n">
        <v>0.298443713049801</v>
      </c>
      <c r="X9" s="19"/>
      <c r="Y9" s="19" t="n">
        <v>0.298742343936377</v>
      </c>
      <c r="Z9" s="19" t="n">
        <v>0.106517808425852</v>
      </c>
      <c r="AA9" s="19" t="n">
        <v>0.168173625257622</v>
      </c>
      <c r="AB9" s="19" t="n">
        <v>0.295522592546738</v>
      </c>
      <c r="AC9" s="19" t="n">
        <v>0.196544982749838</v>
      </c>
      <c r="AD9" s="19" t="n">
        <v>0</v>
      </c>
      <c r="AE9" s="19"/>
      <c r="AF9" s="19" t="n">
        <v>0.236163786803705</v>
      </c>
      <c r="AG9" s="19"/>
      <c r="AH9" s="19" t="n">
        <v>0.259398929170839</v>
      </c>
      <c r="AI9" s="19"/>
      <c r="AJ9" s="19" t="n">
        <v>0.229155381108686</v>
      </c>
      <c r="AK9" s="19" t="n">
        <v>0.26706530591736</v>
      </c>
      <c r="AL9" s="19" t="n">
        <v>0.239975401831628</v>
      </c>
    </row>
    <row r="10">
      <c r="B10" s="20" t="s">
        <v>133</v>
      </c>
      <c r="C10" s="19" t="n">
        <v>0.42932303019055</v>
      </c>
      <c r="D10" s="19" t="n">
        <v>0.470198126740767</v>
      </c>
      <c r="E10" s="19" t="n">
        <v>0.363585715867587</v>
      </c>
      <c r="F10" s="19"/>
      <c r="G10" s="19" t="n">
        <v>0.339007026923468</v>
      </c>
      <c r="H10" s="19" t="n">
        <v>0.401203745228131</v>
      </c>
      <c r="I10" s="19" t="n">
        <v>0.469874944207075</v>
      </c>
      <c r="J10" s="19" t="n">
        <v>0.478738218504584</v>
      </c>
      <c r="K10" s="19" t="n">
        <v>0.446296171095211</v>
      </c>
      <c r="L10" s="19" t="n">
        <v>0.405143972553152</v>
      </c>
      <c r="M10" s="19"/>
      <c r="N10" s="19" t="n">
        <v>0.632891239957574</v>
      </c>
      <c r="O10" s="19" t="n">
        <v>0.435989864739182</v>
      </c>
      <c r="P10" s="19" t="n">
        <v>0.332105270292426</v>
      </c>
      <c r="Q10" s="19" t="n">
        <v>0.46061667286037</v>
      </c>
      <c r="R10" s="19" t="n">
        <v>0.438953463094452</v>
      </c>
      <c r="S10" s="19"/>
      <c r="T10" s="19" t="n">
        <v>0.165341222437012</v>
      </c>
      <c r="U10" s="19" t="n">
        <v>0.483719181955952</v>
      </c>
      <c r="V10" s="19" t="n">
        <v>0.492904690367561</v>
      </c>
      <c r="W10" s="19" t="n">
        <v>0.451178142534699</v>
      </c>
      <c r="X10" s="19"/>
      <c r="Y10" s="19" t="n">
        <v>0.446699677409794</v>
      </c>
      <c r="Z10" s="19" t="n">
        <v>0.521124068374679</v>
      </c>
      <c r="AA10" s="19" t="n">
        <v>0.391721736108342</v>
      </c>
      <c r="AB10" s="19" t="n">
        <v>0.252935855378493</v>
      </c>
      <c r="AC10" s="19" t="n">
        <v>0.297749013723144</v>
      </c>
      <c r="AD10" s="19" t="n">
        <v>1</v>
      </c>
      <c r="AE10" s="19"/>
      <c r="AF10" s="19" t="n">
        <v>0.461304682888462</v>
      </c>
      <c r="AG10" s="19"/>
      <c r="AH10" s="19" t="n">
        <v>0.429191901214994</v>
      </c>
      <c r="AI10" s="19"/>
      <c r="AJ10" s="19" t="n">
        <v>0.408282800931092</v>
      </c>
      <c r="AK10" s="19" t="n">
        <v>0.424738131979071</v>
      </c>
      <c r="AL10" s="19" t="n">
        <v>0.50705421498616</v>
      </c>
    </row>
    <row r="11">
      <c r="B11" s="20" t="s">
        <v>134</v>
      </c>
      <c r="C11" s="19" t="n">
        <v>0.210782269209678</v>
      </c>
      <c r="D11" s="19" t="n">
        <v>0.172199148000202</v>
      </c>
      <c r="E11" s="19" t="n">
        <v>0.270792509854539</v>
      </c>
      <c r="F11" s="19"/>
      <c r="G11" s="19" t="n">
        <v>0.192891825540769</v>
      </c>
      <c r="H11" s="19" t="n">
        <v>0.238572336503521</v>
      </c>
      <c r="I11" s="19" t="n">
        <v>0.144856669930925</v>
      </c>
      <c r="J11" s="19" t="n">
        <v>0.165758770392517</v>
      </c>
      <c r="K11" s="19" t="n">
        <v>0.134659101691155</v>
      </c>
      <c r="L11" s="19" t="n">
        <v>0.405367006939513</v>
      </c>
      <c r="M11" s="19"/>
      <c r="N11" s="19" t="n">
        <v>0.186242802634224</v>
      </c>
      <c r="O11" s="19" t="n">
        <v>0.125258144572239</v>
      </c>
      <c r="P11" s="19" t="n">
        <v>0.388675934553044</v>
      </c>
      <c r="Q11" s="19" t="n">
        <v>0.237636338226368</v>
      </c>
      <c r="R11" s="19" t="n">
        <v>0.119015548877893</v>
      </c>
      <c r="S11" s="19"/>
      <c r="T11" s="19" t="n">
        <v>0.26159310708591</v>
      </c>
      <c r="U11" s="19" t="n">
        <v>0.24650493139426</v>
      </c>
      <c r="V11" s="19" t="n">
        <v>0.140098602172233</v>
      </c>
      <c r="W11" s="19" t="n">
        <v>0.185552442539201</v>
      </c>
      <c r="X11" s="19"/>
      <c r="Y11" s="19" t="n">
        <v>0.173024474525279</v>
      </c>
      <c r="Z11" s="19" t="n">
        <v>0.266912885656294</v>
      </c>
      <c r="AA11" s="19" t="n">
        <v>0.327923481613489</v>
      </c>
      <c r="AB11" s="19" t="n">
        <v>0.379861775104951</v>
      </c>
      <c r="AC11" s="19" t="n">
        <v>0.0840588302033253</v>
      </c>
      <c r="AD11" s="19" t="n">
        <v>0</v>
      </c>
      <c r="AE11" s="19"/>
      <c r="AF11" s="19" t="n">
        <v>0.217275176359177</v>
      </c>
      <c r="AG11" s="19"/>
      <c r="AH11" s="19" t="n">
        <v>0.21504075453535</v>
      </c>
      <c r="AI11" s="19"/>
      <c r="AJ11" s="19" t="n">
        <v>0.267555441330588</v>
      </c>
      <c r="AK11" s="19" t="n">
        <v>0.206924677938433</v>
      </c>
      <c r="AL11" s="19" t="n">
        <v>0.130461316442112</v>
      </c>
    </row>
    <row r="12">
      <c r="B12" s="20" t="s">
        <v>135</v>
      </c>
      <c r="C12" s="19" t="n">
        <v>0.0508032492860209</v>
      </c>
      <c r="D12" s="19" t="n">
        <v>0.0618136600472149</v>
      </c>
      <c r="E12" s="19" t="n">
        <v>0.0343688520727381</v>
      </c>
      <c r="F12" s="19"/>
      <c r="G12" s="19" t="n">
        <v>0.144255772634475</v>
      </c>
      <c r="H12" s="19" t="n">
        <v>0.0687131177942436</v>
      </c>
      <c r="I12" s="19" t="n">
        <v>0.0417611389590884</v>
      </c>
      <c r="J12" s="19" t="n">
        <v>0.012262321000629</v>
      </c>
      <c r="K12" s="19" t="n">
        <v>0.0387121605027827</v>
      </c>
      <c r="L12" s="19" t="n">
        <v>0.0206756173871126</v>
      </c>
      <c r="M12" s="19"/>
      <c r="N12" s="19" t="n">
        <v>0.0472135630235693</v>
      </c>
      <c r="O12" s="19" t="n">
        <v>0.0553010298072832</v>
      </c>
      <c r="P12" s="19" t="n">
        <v>0.060459460142088</v>
      </c>
      <c r="Q12" s="19" t="n">
        <v>0.0376449386560004</v>
      </c>
      <c r="R12" s="19" t="n">
        <v>0.0457720435872518</v>
      </c>
      <c r="S12" s="19"/>
      <c r="T12" s="19" t="n">
        <v>0.137906365547739</v>
      </c>
      <c r="U12" s="19" t="n">
        <v>0.0292576079896459</v>
      </c>
      <c r="V12" s="19" t="n">
        <v>0.0799681204980992</v>
      </c>
      <c r="W12" s="19" t="n">
        <v>0.033129186084252</v>
      </c>
      <c r="X12" s="19"/>
      <c r="Y12" s="19" t="n">
        <v>0.0471925412060801</v>
      </c>
      <c r="Z12" s="19" t="n">
        <v>0.105445237543174</v>
      </c>
      <c r="AA12" s="19" t="n">
        <v>0.017693144857364</v>
      </c>
      <c r="AB12" s="19" t="n">
        <v>0</v>
      </c>
      <c r="AC12" s="19" t="n">
        <v>0.206684937484738</v>
      </c>
      <c r="AD12" s="19" t="n">
        <v>0</v>
      </c>
      <c r="AE12" s="19"/>
      <c r="AF12" s="19" t="n">
        <v>0.0516884435875811</v>
      </c>
      <c r="AG12" s="19"/>
      <c r="AH12" s="19" t="n">
        <v>0.0469676716453877</v>
      </c>
      <c r="AI12" s="19"/>
      <c r="AJ12" s="19" t="n">
        <v>0.0180178783390635</v>
      </c>
      <c r="AK12" s="19" t="n">
        <v>0.0579956796651427</v>
      </c>
      <c r="AL12" s="19" t="n">
        <v>0.0575945659377953</v>
      </c>
    </row>
    <row r="13">
      <c r="B13" s="20" t="s">
        <v>136</v>
      </c>
      <c r="C13" s="19" t="n">
        <v>0.00177850995031895</v>
      </c>
      <c r="D13" s="19" t="n">
        <v>0.00295482514278373</v>
      </c>
      <c r="E13" s="19" t="n">
        <v>0</v>
      </c>
      <c r="F13" s="19"/>
      <c r="G13" s="19" t="n">
        <v>0</v>
      </c>
      <c r="H13" s="19" t="n">
        <v>0.00758066732199627</v>
      </c>
      <c r="I13" s="19" t="n">
        <v>0</v>
      </c>
      <c r="J13" s="19" t="n">
        <v>0</v>
      </c>
      <c r="K13" s="19" t="n">
        <v>0</v>
      </c>
      <c r="L13" s="19" t="n">
        <v>0</v>
      </c>
      <c r="M13" s="19"/>
      <c r="N13" s="19" t="n">
        <v>0</v>
      </c>
      <c r="O13" s="19" t="n">
        <v>0</v>
      </c>
      <c r="P13" s="19" t="n">
        <v>0</v>
      </c>
      <c r="Q13" s="19" t="n">
        <v>0</v>
      </c>
      <c r="R13" s="19" t="n">
        <v>0.00748844626447451</v>
      </c>
      <c r="S13" s="19"/>
      <c r="T13" s="19" t="n">
        <v>0</v>
      </c>
      <c r="U13" s="19" t="n">
        <v>0</v>
      </c>
      <c r="V13" s="19" t="n">
        <v>0</v>
      </c>
      <c r="W13" s="19" t="n">
        <v>0.00376686509826502</v>
      </c>
      <c r="X13" s="19"/>
      <c r="Y13" s="19" t="n">
        <v>0.00268147284705486</v>
      </c>
      <c r="Z13" s="19" t="n">
        <v>0</v>
      </c>
      <c r="AA13" s="19" t="n">
        <v>0</v>
      </c>
      <c r="AB13" s="19" t="n">
        <v>0</v>
      </c>
      <c r="AC13" s="19" t="n">
        <v>0</v>
      </c>
      <c r="AD13" s="19" t="n">
        <v>0</v>
      </c>
      <c r="AE13" s="19"/>
      <c r="AF13" s="19" t="n">
        <v>0.00265874019781275</v>
      </c>
      <c r="AG13" s="19"/>
      <c r="AH13" s="19" t="n">
        <v>0.00181444161835437</v>
      </c>
      <c r="AI13" s="19"/>
      <c r="AJ13" s="19" t="n">
        <v>0.0099362124186638</v>
      </c>
      <c r="AK13" s="19" t="n">
        <v>0</v>
      </c>
      <c r="AL13" s="19" t="n">
        <v>0</v>
      </c>
    </row>
    <row r="14">
      <c r="B14" s="20" t="s">
        <v>56</v>
      </c>
      <c r="C14" s="21" t="n">
        <v>0.0495114240106891</v>
      </c>
      <c r="D14" s="21" t="n">
        <v>0.0329925393451275</v>
      </c>
      <c r="E14" s="21" t="n">
        <v>0.0749505223835609</v>
      </c>
      <c r="F14" s="21"/>
      <c r="G14" s="21" t="n">
        <v>0.0693269221863067</v>
      </c>
      <c r="H14" s="21" t="n">
        <v>0.0122373651999713</v>
      </c>
      <c r="I14" s="21" t="n">
        <v>0.0195052913227076</v>
      </c>
      <c r="J14" s="21" t="n">
        <v>0.0446698236219605</v>
      </c>
      <c r="K14" s="21" t="n">
        <v>0.168678262847721</v>
      </c>
      <c r="L14" s="21" t="n">
        <v>0.0535130864314819</v>
      </c>
      <c r="M14" s="21"/>
      <c r="N14" s="21" t="n">
        <v>0</v>
      </c>
      <c r="O14" s="21" t="n">
        <v>0.0655588915373746</v>
      </c>
      <c r="P14" s="21" t="n">
        <v>0.0613922789495538</v>
      </c>
      <c r="Q14" s="21" t="n">
        <v>0.0756661509184567</v>
      </c>
      <c r="R14" s="21" t="n">
        <v>0.0146243554322295</v>
      </c>
      <c r="S14" s="21"/>
      <c r="T14" s="21" t="n">
        <v>0.118748670288868</v>
      </c>
      <c r="U14" s="21" t="n">
        <v>0.0508009801778611</v>
      </c>
      <c r="V14" s="21" t="n">
        <v>0</v>
      </c>
      <c r="W14" s="21" t="n">
        <v>0.0279296506937819</v>
      </c>
      <c r="X14" s="21"/>
      <c r="Y14" s="21" t="n">
        <v>0.0316594900754147</v>
      </c>
      <c r="Z14" s="21" t="n">
        <v>0</v>
      </c>
      <c r="AA14" s="21" t="n">
        <v>0.0944880121631839</v>
      </c>
      <c r="AB14" s="21" t="n">
        <v>0.071679776969818</v>
      </c>
      <c r="AC14" s="21" t="n">
        <v>0.214962235838955</v>
      </c>
      <c r="AD14" s="21" t="n">
        <v>0</v>
      </c>
      <c r="AE14" s="21"/>
      <c r="AF14" s="21" t="n">
        <v>0.0309091701632625</v>
      </c>
      <c r="AG14" s="21"/>
      <c r="AH14" s="21" t="n">
        <v>0.0475863018150757</v>
      </c>
      <c r="AI14" s="21"/>
      <c r="AJ14" s="21" t="n">
        <v>0.0670522858719072</v>
      </c>
      <c r="AK14" s="21" t="n">
        <v>0.0432762044999938</v>
      </c>
      <c r="AL14" s="21" t="n">
        <v>0.0649145008023055</v>
      </c>
    </row>
    <row r="15">
      <c r="B15" s="18" t="s">
        <v>151</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158</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362</v>
      </c>
      <c r="D7" s="11" t="n">
        <v>202</v>
      </c>
      <c r="E7" s="11" t="n">
        <v>159</v>
      </c>
      <c r="F7" s="11"/>
      <c r="G7" s="11" t="n">
        <v>30</v>
      </c>
      <c r="H7" s="11" t="n">
        <v>67</v>
      </c>
      <c r="I7" s="11" t="n">
        <v>99</v>
      </c>
      <c r="J7" s="11" t="n">
        <v>65</v>
      </c>
      <c r="K7" s="11" t="n">
        <v>49</v>
      </c>
      <c r="L7" s="11" t="n">
        <v>52</v>
      </c>
      <c r="M7" s="11"/>
      <c r="N7" s="11" t="n">
        <v>19</v>
      </c>
      <c r="O7" s="11" t="n">
        <v>79</v>
      </c>
      <c r="P7" s="11" t="n">
        <v>62</v>
      </c>
      <c r="Q7" s="11" t="n">
        <v>94</v>
      </c>
      <c r="R7" s="11" t="n">
        <v>108</v>
      </c>
      <c r="S7" s="11"/>
      <c r="T7" s="11" t="n">
        <v>24</v>
      </c>
      <c r="U7" s="11" t="n">
        <v>87</v>
      </c>
      <c r="V7" s="11" t="n">
        <v>56</v>
      </c>
      <c r="W7" s="11" t="n">
        <v>161</v>
      </c>
      <c r="X7" s="11"/>
      <c r="Y7" s="11" t="n">
        <v>230</v>
      </c>
      <c r="Z7" s="11" t="n">
        <v>26</v>
      </c>
      <c r="AA7" s="11" t="n">
        <v>62</v>
      </c>
      <c r="AB7" s="11" t="n">
        <v>23</v>
      </c>
      <c r="AC7" s="11" t="n">
        <v>16</v>
      </c>
      <c r="AD7" s="11" t="n">
        <v>2</v>
      </c>
      <c r="AE7" s="11"/>
      <c r="AF7" s="11" t="n">
        <v>247</v>
      </c>
      <c r="AG7" s="11"/>
      <c r="AH7" s="11" t="n">
        <v>354</v>
      </c>
      <c r="AI7" s="11"/>
      <c r="AJ7" s="11" t="n">
        <v>99</v>
      </c>
      <c r="AK7" s="11" t="n">
        <v>202</v>
      </c>
      <c r="AL7" s="11" t="n">
        <v>61</v>
      </c>
    </row>
    <row r="8" ht="30" customHeight="1">
      <c r="B8" s="12" t="s">
        <v>20</v>
      </c>
      <c r="C8" s="12" t="n">
        <v>400</v>
      </c>
      <c r="D8" s="12" t="n">
        <v>241</v>
      </c>
      <c r="E8" s="12" t="n">
        <v>158</v>
      </c>
      <c r="F8" s="12"/>
      <c r="G8" s="12" t="n">
        <v>44</v>
      </c>
      <c r="H8" s="12" t="n">
        <v>94</v>
      </c>
      <c r="I8" s="12" t="n">
        <v>90</v>
      </c>
      <c r="J8" s="12" t="n">
        <v>71</v>
      </c>
      <c r="K8" s="12" t="n">
        <v>46</v>
      </c>
      <c r="L8" s="12" t="n">
        <v>56</v>
      </c>
      <c r="M8" s="12"/>
      <c r="N8" s="12" t="n">
        <v>28</v>
      </c>
      <c r="O8" s="12" t="n">
        <v>113</v>
      </c>
      <c r="P8" s="12" t="n">
        <v>97</v>
      </c>
      <c r="Q8" s="12" t="n">
        <v>66</v>
      </c>
      <c r="R8" s="12" t="n">
        <v>95</v>
      </c>
      <c r="S8" s="12"/>
      <c r="T8" s="12" t="n">
        <v>25</v>
      </c>
      <c r="U8" s="12" t="n">
        <v>92</v>
      </c>
      <c r="V8" s="12" t="n">
        <v>57</v>
      </c>
      <c r="W8" s="12" t="n">
        <v>189</v>
      </c>
      <c r="X8" s="12"/>
      <c r="Y8" s="12" t="n">
        <v>266</v>
      </c>
      <c r="Z8" s="12" t="n">
        <v>25</v>
      </c>
      <c r="AA8" s="12" t="n">
        <v>65</v>
      </c>
      <c r="AB8" s="12" t="n">
        <v>24</v>
      </c>
      <c r="AC8" s="12" t="n">
        <v>17</v>
      </c>
      <c r="AD8" s="12" t="n">
        <v>3</v>
      </c>
      <c r="AE8" s="12"/>
      <c r="AF8" s="12" t="n">
        <v>268</v>
      </c>
      <c r="AG8" s="12"/>
      <c r="AH8" s="12" t="n">
        <v>392</v>
      </c>
      <c r="AI8" s="12"/>
      <c r="AJ8" s="12" t="n">
        <v>72</v>
      </c>
      <c r="AK8" s="12" t="n">
        <v>292</v>
      </c>
      <c r="AL8" s="12" t="n">
        <v>37</v>
      </c>
    </row>
    <row r="9">
      <c r="B9" s="20" t="s">
        <v>132</v>
      </c>
      <c r="C9" s="19" t="n">
        <v>0.358999820584447</v>
      </c>
      <c r="D9" s="19" t="n">
        <v>0.364161268108644</v>
      </c>
      <c r="E9" s="19" t="n">
        <v>0.353382101637292</v>
      </c>
      <c r="F9" s="19"/>
      <c r="G9" s="19" t="n">
        <v>0.525099025642825</v>
      </c>
      <c r="H9" s="19" t="n">
        <v>0.217521636873351</v>
      </c>
      <c r="I9" s="19" t="n">
        <v>0.424208837005316</v>
      </c>
      <c r="J9" s="19" t="n">
        <v>0.42804995592969</v>
      </c>
      <c r="K9" s="19" t="n">
        <v>0.406847962475391</v>
      </c>
      <c r="L9" s="19" t="n">
        <v>0.233357978347413</v>
      </c>
      <c r="M9" s="19"/>
      <c r="N9" s="19" t="n">
        <v>0.318007838526361</v>
      </c>
      <c r="O9" s="19" t="n">
        <v>0.497032922127585</v>
      </c>
      <c r="P9" s="19" t="n">
        <v>0.294192983080815</v>
      </c>
      <c r="Q9" s="19" t="n">
        <v>0.268565627882584</v>
      </c>
      <c r="R9" s="19" t="n">
        <v>0.335923726820803</v>
      </c>
      <c r="S9" s="19"/>
      <c r="T9" s="19" t="n">
        <v>0.320238010950883</v>
      </c>
      <c r="U9" s="19" t="n">
        <v>0.277769393937685</v>
      </c>
      <c r="V9" s="19" t="n">
        <v>0.380611347184336</v>
      </c>
      <c r="W9" s="19" t="n">
        <v>0.424714357962541</v>
      </c>
      <c r="X9" s="19"/>
      <c r="Y9" s="19" t="n">
        <v>0.39223088662327</v>
      </c>
      <c r="Z9" s="19" t="n">
        <v>0.358829246585561</v>
      </c>
      <c r="AA9" s="19" t="n">
        <v>0.276188681813622</v>
      </c>
      <c r="AB9" s="19" t="n">
        <v>0.334734119815194</v>
      </c>
      <c r="AC9" s="19" t="n">
        <v>0.187985610293457</v>
      </c>
      <c r="AD9" s="19" t="n">
        <v>0.339760375617052</v>
      </c>
      <c r="AE9" s="19"/>
      <c r="AF9" s="19" t="n">
        <v>0.378224229994717</v>
      </c>
      <c r="AG9" s="19"/>
      <c r="AH9" s="19" t="n">
        <v>0.363582259694015</v>
      </c>
      <c r="AI9" s="19"/>
      <c r="AJ9" s="19" t="n">
        <v>0.324260537728529</v>
      </c>
      <c r="AK9" s="19" t="n">
        <v>0.366749180290086</v>
      </c>
      <c r="AL9" s="19" t="n">
        <v>0.365172871482345</v>
      </c>
    </row>
    <row r="10">
      <c r="B10" s="20" t="s">
        <v>133</v>
      </c>
      <c r="C10" s="19" t="n">
        <v>0.437273461795756</v>
      </c>
      <c r="D10" s="19" t="n">
        <v>0.435617772375464</v>
      </c>
      <c r="E10" s="19" t="n">
        <v>0.436289604252073</v>
      </c>
      <c r="F10" s="19"/>
      <c r="G10" s="19" t="n">
        <v>0.257088421244907</v>
      </c>
      <c r="H10" s="19" t="n">
        <v>0.588091726991903</v>
      </c>
      <c r="I10" s="19" t="n">
        <v>0.406314014450605</v>
      </c>
      <c r="J10" s="19" t="n">
        <v>0.376749693804655</v>
      </c>
      <c r="K10" s="19" t="n">
        <v>0.338437194195156</v>
      </c>
      <c r="L10" s="19" t="n">
        <v>0.533792621833718</v>
      </c>
      <c r="M10" s="19"/>
      <c r="N10" s="19" t="n">
        <v>0.344296597142714</v>
      </c>
      <c r="O10" s="19" t="n">
        <v>0.289900918171831</v>
      </c>
      <c r="P10" s="19" t="n">
        <v>0.523994586713824</v>
      </c>
      <c r="Q10" s="19" t="n">
        <v>0.507046425652616</v>
      </c>
      <c r="R10" s="19" t="n">
        <v>0.503079519076895</v>
      </c>
      <c r="S10" s="19"/>
      <c r="T10" s="19" t="n">
        <v>0.296479476636101</v>
      </c>
      <c r="U10" s="19" t="n">
        <v>0.53194544727695</v>
      </c>
      <c r="V10" s="19" t="n">
        <v>0.474200083192017</v>
      </c>
      <c r="W10" s="19" t="n">
        <v>0.385211162009863</v>
      </c>
      <c r="X10" s="19"/>
      <c r="Y10" s="19" t="n">
        <v>0.426079817820161</v>
      </c>
      <c r="Z10" s="19" t="n">
        <v>0.386437170309643</v>
      </c>
      <c r="AA10" s="19" t="n">
        <v>0.480078138578623</v>
      </c>
      <c r="AB10" s="19" t="n">
        <v>0.395092714097401</v>
      </c>
      <c r="AC10" s="19" t="n">
        <v>0.534248741698476</v>
      </c>
      <c r="AD10" s="19" t="n">
        <v>0.660239624382948</v>
      </c>
      <c r="AE10" s="19"/>
      <c r="AF10" s="19" t="n">
        <v>0.438433323115763</v>
      </c>
      <c r="AG10" s="19"/>
      <c r="AH10" s="19" t="n">
        <v>0.437791928142438</v>
      </c>
      <c r="AI10" s="19"/>
      <c r="AJ10" s="19" t="n">
        <v>0.452612375982265</v>
      </c>
      <c r="AK10" s="19" t="n">
        <v>0.430549085790199</v>
      </c>
      <c r="AL10" s="19" t="n">
        <v>0.460885817424791</v>
      </c>
    </row>
    <row r="11">
      <c r="B11" s="20" t="s">
        <v>134</v>
      </c>
      <c r="C11" s="19" t="n">
        <v>0.117109349311332</v>
      </c>
      <c r="D11" s="19" t="n">
        <v>0.113292340048725</v>
      </c>
      <c r="E11" s="19" t="n">
        <v>0.123645290032443</v>
      </c>
      <c r="F11" s="19"/>
      <c r="G11" s="19" t="n">
        <v>0.0722374581701392</v>
      </c>
      <c r="H11" s="19" t="n">
        <v>0.11415138979625</v>
      </c>
      <c r="I11" s="19" t="n">
        <v>0.121114779188593</v>
      </c>
      <c r="J11" s="19" t="n">
        <v>0.150530526643694</v>
      </c>
      <c r="K11" s="19" t="n">
        <v>0.068267016355494</v>
      </c>
      <c r="L11" s="19" t="n">
        <v>0.148557831686012</v>
      </c>
      <c r="M11" s="19"/>
      <c r="N11" s="19" t="n">
        <v>0.290482001307356</v>
      </c>
      <c r="O11" s="19" t="n">
        <v>0.105279218707851</v>
      </c>
      <c r="P11" s="19" t="n">
        <v>0.0918829878524882</v>
      </c>
      <c r="Q11" s="19" t="n">
        <v>0.134984089071065</v>
      </c>
      <c r="R11" s="19" t="n">
        <v>0.0933030799247695</v>
      </c>
      <c r="S11" s="19"/>
      <c r="T11" s="19" t="n">
        <v>0.0925344555627758</v>
      </c>
      <c r="U11" s="19" t="n">
        <v>0.104936389149057</v>
      </c>
      <c r="V11" s="19" t="n">
        <v>0.0918308693356946</v>
      </c>
      <c r="W11" s="19" t="n">
        <v>0.141628106916669</v>
      </c>
      <c r="X11" s="19"/>
      <c r="Y11" s="19" t="n">
        <v>0.116193093224702</v>
      </c>
      <c r="Z11" s="19" t="n">
        <v>0.0719820860009835</v>
      </c>
      <c r="AA11" s="19" t="n">
        <v>0.137690345460515</v>
      </c>
      <c r="AB11" s="19" t="n">
        <v>0.198493389117586</v>
      </c>
      <c r="AC11" s="19" t="n">
        <v>0.0346576631167269</v>
      </c>
      <c r="AD11" s="19" t="n">
        <v>0</v>
      </c>
      <c r="AE11" s="19"/>
      <c r="AF11" s="19" t="n">
        <v>0.116158322937061</v>
      </c>
      <c r="AG11" s="19"/>
      <c r="AH11" s="19" t="n">
        <v>0.117999553135716</v>
      </c>
      <c r="AI11" s="19"/>
      <c r="AJ11" s="19" t="n">
        <v>0.111383705230546</v>
      </c>
      <c r="AK11" s="19" t="n">
        <v>0.126749835608432</v>
      </c>
      <c r="AL11" s="19" t="n">
        <v>0.0514322443527625</v>
      </c>
    </row>
    <row r="12">
      <c r="B12" s="20" t="s">
        <v>135</v>
      </c>
      <c r="C12" s="19" t="n">
        <v>0.0233338903589856</v>
      </c>
      <c r="D12" s="19" t="n">
        <v>0.0280113703246133</v>
      </c>
      <c r="E12" s="19" t="n">
        <v>0.0163630763347377</v>
      </c>
      <c r="F12" s="19"/>
      <c r="G12" s="19" t="n">
        <v>0</v>
      </c>
      <c r="H12" s="19" t="n">
        <v>0.0524839662513049</v>
      </c>
      <c r="I12" s="19" t="n">
        <v>0.0230562751970035</v>
      </c>
      <c r="J12" s="19" t="n">
        <v>0</v>
      </c>
      <c r="K12" s="19" t="n">
        <v>0.0387121605027827</v>
      </c>
      <c r="L12" s="19" t="n">
        <v>0.0101028643142613</v>
      </c>
      <c r="M12" s="19"/>
      <c r="N12" s="19" t="n">
        <v>0.0472135630235693</v>
      </c>
      <c r="O12" s="19" t="n">
        <v>0.0127355370258504</v>
      </c>
      <c r="P12" s="19" t="n">
        <v>0.0330152847792258</v>
      </c>
      <c r="Q12" s="19" t="n">
        <v>0.0137377064752781</v>
      </c>
      <c r="R12" s="19" t="n">
        <v>0.0256705575206831</v>
      </c>
      <c r="S12" s="19"/>
      <c r="T12" s="19" t="n">
        <v>0.0363418235578743</v>
      </c>
      <c r="U12" s="19" t="n">
        <v>0.0450069737683524</v>
      </c>
      <c r="V12" s="19" t="n">
        <v>0.0533577002879519</v>
      </c>
      <c r="W12" s="19" t="n">
        <v>0.00673449927663355</v>
      </c>
      <c r="X12" s="19"/>
      <c r="Y12" s="19" t="n">
        <v>0.0175234628637317</v>
      </c>
      <c r="Z12" s="19" t="n">
        <v>0.162206392326496</v>
      </c>
      <c r="AA12" s="19" t="n">
        <v>0.00864551894338778</v>
      </c>
      <c r="AB12" s="19" t="n">
        <v>0</v>
      </c>
      <c r="AC12" s="19" t="n">
        <v>0</v>
      </c>
      <c r="AD12" s="19" t="n">
        <v>0</v>
      </c>
      <c r="AE12" s="19"/>
      <c r="AF12" s="19" t="n">
        <v>0.0217296095686939</v>
      </c>
      <c r="AG12" s="19"/>
      <c r="AH12" s="19" t="n">
        <v>0.0189896631268105</v>
      </c>
      <c r="AI12" s="19"/>
      <c r="AJ12" s="19" t="n">
        <v>0.0580769898999146</v>
      </c>
      <c r="AK12" s="19" t="n">
        <v>0.0123033938339462</v>
      </c>
      <c r="AL12" s="19" t="n">
        <v>0.0433194836540636</v>
      </c>
    </row>
    <row r="13">
      <c r="B13" s="20" t="s">
        <v>136</v>
      </c>
      <c r="C13" s="19" t="n">
        <v>0.0108199030987224</v>
      </c>
      <c r="D13" s="19" t="n">
        <v>0.0179762400052104</v>
      </c>
      <c r="E13" s="19" t="n">
        <v>0</v>
      </c>
      <c r="F13" s="19"/>
      <c r="G13" s="19" t="n">
        <v>0.0655271380258768</v>
      </c>
      <c r="H13" s="19" t="n">
        <v>0.01551391488722</v>
      </c>
      <c r="I13" s="19" t="n">
        <v>0</v>
      </c>
      <c r="J13" s="19" t="n">
        <v>0</v>
      </c>
      <c r="K13" s="19" t="n">
        <v>0</v>
      </c>
      <c r="L13" s="19" t="n">
        <v>0</v>
      </c>
      <c r="M13" s="19"/>
      <c r="N13" s="19" t="n">
        <v>0</v>
      </c>
      <c r="O13" s="19" t="n">
        <v>0.0253456556773775</v>
      </c>
      <c r="P13" s="19" t="n">
        <v>0</v>
      </c>
      <c r="Q13" s="19" t="n">
        <v>0</v>
      </c>
      <c r="R13" s="19" t="n">
        <v>0.0153251835293551</v>
      </c>
      <c r="S13" s="19"/>
      <c r="T13" s="19" t="n">
        <v>0.114781737227116</v>
      </c>
      <c r="U13" s="19" t="n">
        <v>0</v>
      </c>
      <c r="V13" s="19" t="n">
        <v>0</v>
      </c>
      <c r="W13" s="19" t="n">
        <v>0.00770892878474635</v>
      </c>
      <c r="X13" s="19"/>
      <c r="Y13" s="19" t="n">
        <v>0.0163132493927209</v>
      </c>
      <c r="Z13" s="19" t="n">
        <v>0</v>
      </c>
      <c r="AA13" s="19" t="n">
        <v>0</v>
      </c>
      <c r="AB13" s="19" t="n">
        <v>0</v>
      </c>
      <c r="AC13" s="19" t="n">
        <v>0</v>
      </c>
      <c r="AD13" s="19" t="n">
        <v>0</v>
      </c>
      <c r="AE13" s="19"/>
      <c r="AF13" s="19" t="n">
        <v>0.00544113959682846</v>
      </c>
      <c r="AG13" s="19"/>
      <c r="AH13" s="19" t="n">
        <v>0.0110385002261935</v>
      </c>
      <c r="AI13" s="19"/>
      <c r="AJ13" s="19" t="n">
        <v>0</v>
      </c>
      <c r="AK13" s="19" t="n">
        <v>0.0148313917790962</v>
      </c>
      <c r="AL13" s="19" t="n">
        <v>0</v>
      </c>
    </row>
    <row r="14">
      <c r="B14" s="20" t="s">
        <v>56</v>
      </c>
      <c r="C14" s="21" t="n">
        <v>0.0524635748507565</v>
      </c>
      <c r="D14" s="21" t="n">
        <v>0.0409410091373429</v>
      </c>
      <c r="E14" s="21" t="n">
        <v>0.0703199277434543</v>
      </c>
      <c r="F14" s="21"/>
      <c r="G14" s="21" t="n">
        <v>0.0800479569162522</v>
      </c>
      <c r="H14" s="21" t="n">
        <v>0.0122373651999713</v>
      </c>
      <c r="I14" s="21" t="n">
        <v>0.0253060941584819</v>
      </c>
      <c r="J14" s="21" t="n">
        <v>0.0446698236219605</v>
      </c>
      <c r="K14" s="21" t="n">
        <v>0.147735666471176</v>
      </c>
      <c r="L14" s="21" t="n">
        <v>0.0741887038185945</v>
      </c>
      <c r="M14" s="21"/>
      <c r="N14" s="21" t="n">
        <v>0</v>
      </c>
      <c r="O14" s="21" t="n">
        <v>0.0697057482895053</v>
      </c>
      <c r="P14" s="21" t="n">
        <v>0.0569141575736471</v>
      </c>
      <c r="Q14" s="21" t="n">
        <v>0.0756661509184567</v>
      </c>
      <c r="R14" s="21" t="n">
        <v>0.0266979331274944</v>
      </c>
      <c r="S14" s="21"/>
      <c r="T14" s="21" t="n">
        <v>0.13962449606525</v>
      </c>
      <c r="U14" s="21" t="n">
        <v>0.0403417958679556</v>
      </c>
      <c r="V14" s="21" t="n">
        <v>0</v>
      </c>
      <c r="W14" s="21" t="n">
        <v>0.0340029450495472</v>
      </c>
      <c r="X14" s="21"/>
      <c r="Y14" s="21" t="n">
        <v>0.0316594900754147</v>
      </c>
      <c r="Z14" s="21" t="n">
        <v>0.0205451047773163</v>
      </c>
      <c r="AA14" s="21" t="n">
        <v>0.0973973152038528</v>
      </c>
      <c r="AB14" s="21" t="n">
        <v>0.071679776969818</v>
      </c>
      <c r="AC14" s="21" t="n">
        <v>0.24310798489134</v>
      </c>
      <c r="AD14" s="21" t="n">
        <v>0</v>
      </c>
      <c r="AE14" s="21"/>
      <c r="AF14" s="21" t="n">
        <v>0.0400133747869372</v>
      </c>
      <c r="AG14" s="21"/>
      <c r="AH14" s="21" t="n">
        <v>0.0505980956748275</v>
      </c>
      <c r="AI14" s="21"/>
      <c r="AJ14" s="21" t="n">
        <v>0.0536663911587455</v>
      </c>
      <c r="AK14" s="21" t="n">
        <v>0.0488171126982408</v>
      </c>
      <c r="AL14" s="21" t="n">
        <v>0.0791895830860373</v>
      </c>
    </row>
    <row r="15">
      <c r="B15" s="18" t="s">
        <v>151</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159</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362</v>
      </c>
      <c r="D7" s="11" t="n">
        <v>202</v>
      </c>
      <c r="E7" s="11" t="n">
        <v>159</v>
      </c>
      <c r="F7" s="11"/>
      <c r="G7" s="11" t="n">
        <v>30</v>
      </c>
      <c r="H7" s="11" t="n">
        <v>67</v>
      </c>
      <c r="I7" s="11" t="n">
        <v>99</v>
      </c>
      <c r="J7" s="11" t="n">
        <v>65</v>
      </c>
      <c r="K7" s="11" t="n">
        <v>49</v>
      </c>
      <c r="L7" s="11" t="n">
        <v>52</v>
      </c>
      <c r="M7" s="11"/>
      <c r="N7" s="11" t="n">
        <v>19</v>
      </c>
      <c r="O7" s="11" t="n">
        <v>79</v>
      </c>
      <c r="P7" s="11" t="n">
        <v>62</v>
      </c>
      <c r="Q7" s="11" t="n">
        <v>94</v>
      </c>
      <c r="R7" s="11" t="n">
        <v>108</v>
      </c>
      <c r="S7" s="11"/>
      <c r="T7" s="11" t="n">
        <v>24</v>
      </c>
      <c r="U7" s="11" t="n">
        <v>87</v>
      </c>
      <c r="V7" s="11" t="n">
        <v>56</v>
      </c>
      <c r="W7" s="11" t="n">
        <v>161</v>
      </c>
      <c r="X7" s="11"/>
      <c r="Y7" s="11" t="n">
        <v>230</v>
      </c>
      <c r="Z7" s="11" t="n">
        <v>26</v>
      </c>
      <c r="AA7" s="11" t="n">
        <v>62</v>
      </c>
      <c r="AB7" s="11" t="n">
        <v>23</v>
      </c>
      <c r="AC7" s="11" t="n">
        <v>16</v>
      </c>
      <c r="AD7" s="11" t="n">
        <v>2</v>
      </c>
      <c r="AE7" s="11"/>
      <c r="AF7" s="11" t="n">
        <v>247</v>
      </c>
      <c r="AG7" s="11"/>
      <c r="AH7" s="11" t="n">
        <v>354</v>
      </c>
      <c r="AI7" s="11"/>
      <c r="AJ7" s="11" t="n">
        <v>99</v>
      </c>
      <c r="AK7" s="11" t="n">
        <v>202</v>
      </c>
      <c r="AL7" s="11" t="n">
        <v>61</v>
      </c>
    </row>
    <row r="8" ht="30" customHeight="1">
      <c r="B8" s="12" t="s">
        <v>20</v>
      </c>
      <c r="C8" s="12" t="n">
        <v>400</v>
      </c>
      <c r="D8" s="12" t="n">
        <v>241</v>
      </c>
      <c r="E8" s="12" t="n">
        <v>158</v>
      </c>
      <c r="F8" s="12"/>
      <c r="G8" s="12" t="n">
        <v>44</v>
      </c>
      <c r="H8" s="12" t="n">
        <v>94</v>
      </c>
      <c r="I8" s="12" t="n">
        <v>90</v>
      </c>
      <c r="J8" s="12" t="n">
        <v>71</v>
      </c>
      <c r="K8" s="12" t="n">
        <v>46</v>
      </c>
      <c r="L8" s="12" t="n">
        <v>56</v>
      </c>
      <c r="M8" s="12"/>
      <c r="N8" s="12" t="n">
        <v>28</v>
      </c>
      <c r="O8" s="12" t="n">
        <v>113</v>
      </c>
      <c r="P8" s="12" t="n">
        <v>97</v>
      </c>
      <c r="Q8" s="12" t="n">
        <v>66</v>
      </c>
      <c r="R8" s="12" t="n">
        <v>95</v>
      </c>
      <c r="S8" s="12"/>
      <c r="T8" s="12" t="n">
        <v>25</v>
      </c>
      <c r="U8" s="12" t="n">
        <v>92</v>
      </c>
      <c r="V8" s="12" t="n">
        <v>57</v>
      </c>
      <c r="W8" s="12" t="n">
        <v>189</v>
      </c>
      <c r="X8" s="12"/>
      <c r="Y8" s="12" t="n">
        <v>266</v>
      </c>
      <c r="Z8" s="12" t="n">
        <v>25</v>
      </c>
      <c r="AA8" s="12" t="n">
        <v>65</v>
      </c>
      <c r="AB8" s="12" t="n">
        <v>24</v>
      </c>
      <c r="AC8" s="12" t="n">
        <v>17</v>
      </c>
      <c r="AD8" s="12" t="n">
        <v>3</v>
      </c>
      <c r="AE8" s="12"/>
      <c r="AF8" s="12" t="n">
        <v>268</v>
      </c>
      <c r="AG8" s="12"/>
      <c r="AH8" s="12" t="n">
        <v>392</v>
      </c>
      <c r="AI8" s="12"/>
      <c r="AJ8" s="12" t="n">
        <v>72</v>
      </c>
      <c r="AK8" s="12" t="n">
        <v>292</v>
      </c>
      <c r="AL8" s="12" t="n">
        <v>37</v>
      </c>
    </row>
    <row r="9">
      <c r="B9" s="20" t="s">
        <v>132</v>
      </c>
      <c r="C9" s="19" t="n">
        <v>0.322337228207193</v>
      </c>
      <c r="D9" s="19" t="n">
        <v>0.316946061218524</v>
      </c>
      <c r="E9" s="19" t="n">
        <v>0.332545460281699</v>
      </c>
      <c r="F9" s="19"/>
      <c r="G9" s="19" t="n">
        <v>0.241466453015854</v>
      </c>
      <c r="H9" s="19" t="n">
        <v>0.347520243585079</v>
      </c>
      <c r="I9" s="19" t="n">
        <v>0.287863685398593</v>
      </c>
      <c r="J9" s="19" t="n">
        <v>0.374240456640644</v>
      </c>
      <c r="K9" s="19" t="n">
        <v>0.394656749655646</v>
      </c>
      <c r="L9" s="19" t="n">
        <v>0.273467604075117</v>
      </c>
      <c r="M9" s="19"/>
      <c r="N9" s="19" t="n">
        <v>0.314759392017257</v>
      </c>
      <c r="O9" s="19" t="n">
        <v>0.342256781061653</v>
      </c>
      <c r="P9" s="19" t="n">
        <v>0.301039143508485</v>
      </c>
      <c r="Q9" s="19" t="n">
        <v>0.266423517229174</v>
      </c>
      <c r="R9" s="19" t="n">
        <v>0.361608779652558</v>
      </c>
      <c r="S9" s="19"/>
      <c r="T9" s="19" t="n">
        <v>0.331658182280308</v>
      </c>
      <c r="U9" s="19" t="n">
        <v>0.222965692623794</v>
      </c>
      <c r="V9" s="19" t="n">
        <v>0.38246800058438</v>
      </c>
      <c r="W9" s="19" t="n">
        <v>0.364196172833344</v>
      </c>
      <c r="X9" s="19"/>
      <c r="Y9" s="19" t="n">
        <v>0.351297397864324</v>
      </c>
      <c r="Z9" s="19" t="n">
        <v>0.19606459164394</v>
      </c>
      <c r="AA9" s="19" t="n">
        <v>0.281480364028655</v>
      </c>
      <c r="AB9" s="19" t="n">
        <v>0.355200403021421</v>
      </c>
      <c r="AC9" s="19" t="n">
        <v>0.192475109891133</v>
      </c>
      <c r="AD9" s="19" t="n">
        <v>0.339760375617052</v>
      </c>
      <c r="AE9" s="19"/>
      <c r="AF9" s="19" t="n">
        <v>0.321728202028424</v>
      </c>
      <c r="AG9" s="19"/>
      <c r="AH9" s="19" t="n">
        <v>0.326178964067739</v>
      </c>
      <c r="AI9" s="19"/>
      <c r="AJ9" s="19" t="n">
        <v>0.317066607763427</v>
      </c>
      <c r="AK9" s="19" t="n">
        <v>0.329000445746704</v>
      </c>
      <c r="AL9" s="19" t="n">
        <v>0.279512662714078</v>
      </c>
    </row>
    <row r="10">
      <c r="B10" s="20" t="s">
        <v>133</v>
      </c>
      <c r="C10" s="19" t="n">
        <v>0.448860964726894</v>
      </c>
      <c r="D10" s="19" t="n">
        <v>0.433045874555403</v>
      </c>
      <c r="E10" s="19" t="n">
        <v>0.469490558021652</v>
      </c>
      <c r="F10" s="19"/>
      <c r="G10" s="19" t="n">
        <v>0.522333603701327</v>
      </c>
      <c r="H10" s="19" t="n">
        <v>0.358111849286415</v>
      </c>
      <c r="I10" s="19" t="n">
        <v>0.492203284028655</v>
      </c>
      <c r="J10" s="19" t="n">
        <v>0.508309666672813</v>
      </c>
      <c r="K10" s="19" t="n">
        <v>0.316213883158517</v>
      </c>
      <c r="L10" s="19" t="n">
        <v>0.507269219343231</v>
      </c>
      <c r="M10" s="19"/>
      <c r="N10" s="19" t="n">
        <v>0.367717214067838</v>
      </c>
      <c r="O10" s="19" t="n">
        <v>0.415632412484927</v>
      </c>
      <c r="P10" s="19" t="n">
        <v>0.458951273953017</v>
      </c>
      <c r="Q10" s="19" t="n">
        <v>0.469221481645579</v>
      </c>
      <c r="R10" s="19" t="n">
        <v>0.487985780779977</v>
      </c>
      <c r="S10" s="19"/>
      <c r="T10" s="19" t="n">
        <v>0.388152483959673</v>
      </c>
      <c r="U10" s="19" t="n">
        <v>0.5855771261293</v>
      </c>
      <c r="V10" s="19" t="n">
        <v>0.436727347349825</v>
      </c>
      <c r="W10" s="19" t="n">
        <v>0.410838067070702</v>
      </c>
      <c r="X10" s="19"/>
      <c r="Y10" s="19" t="n">
        <v>0.444118234151409</v>
      </c>
      <c r="Z10" s="19" t="n">
        <v>0.674079000232524</v>
      </c>
      <c r="AA10" s="19" t="n">
        <v>0.453935870550981</v>
      </c>
      <c r="AB10" s="19" t="n">
        <v>0.315557685919202</v>
      </c>
      <c r="AC10" s="19" t="n">
        <v>0.298355292299598</v>
      </c>
      <c r="AD10" s="19" t="n">
        <v>0.660239624382948</v>
      </c>
      <c r="AE10" s="19"/>
      <c r="AF10" s="19" t="n">
        <v>0.464911128623905</v>
      </c>
      <c r="AG10" s="19"/>
      <c r="AH10" s="19" t="n">
        <v>0.448137751433413</v>
      </c>
      <c r="AI10" s="19"/>
      <c r="AJ10" s="19" t="n">
        <v>0.41354123992361</v>
      </c>
      <c r="AK10" s="19" t="n">
        <v>0.452706333633025</v>
      </c>
      <c r="AL10" s="19" t="n">
        <v>0.487302917466845</v>
      </c>
    </row>
    <row r="11">
      <c r="B11" s="20" t="s">
        <v>134</v>
      </c>
      <c r="C11" s="19" t="n">
        <v>0.142264105877885</v>
      </c>
      <c r="D11" s="19" t="n">
        <v>0.163859449899411</v>
      </c>
      <c r="E11" s="19" t="n">
        <v>0.110295685378551</v>
      </c>
      <c r="F11" s="19"/>
      <c r="G11" s="19" t="n">
        <v>0.101345883070636</v>
      </c>
      <c r="H11" s="19" t="n">
        <v>0.206199413224786</v>
      </c>
      <c r="I11" s="19" t="n">
        <v>0.159745675778366</v>
      </c>
      <c r="J11" s="19" t="n">
        <v>0.0727800530645824</v>
      </c>
      <c r="K11" s="19" t="n">
        <v>0.0805923277310707</v>
      </c>
      <c r="L11" s="19" t="n">
        <v>0.177911941807427</v>
      </c>
      <c r="M11" s="19"/>
      <c r="N11" s="19" t="n">
        <v>0.236227769317533</v>
      </c>
      <c r="O11" s="19" t="n">
        <v>0.13062844959358</v>
      </c>
      <c r="P11" s="19" t="n">
        <v>0.163796193621153</v>
      </c>
      <c r="Q11" s="19" t="n">
        <v>0.174951143731512</v>
      </c>
      <c r="R11" s="19" t="n">
        <v>0.0834851171545227</v>
      </c>
      <c r="S11" s="19"/>
      <c r="T11" s="19" t="n">
        <v>0.125098839913276</v>
      </c>
      <c r="U11" s="19" t="n">
        <v>0.0948514654821471</v>
      </c>
      <c r="V11" s="19" t="n">
        <v>0.131984001207039</v>
      </c>
      <c r="W11" s="19" t="n">
        <v>0.170961327773811</v>
      </c>
      <c r="X11" s="19"/>
      <c r="Y11" s="19" t="n">
        <v>0.141125062530008</v>
      </c>
      <c r="Z11" s="19" t="n">
        <v>0.0373291676872086</v>
      </c>
      <c r="AA11" s="19" t="n">
        <v>0.16571940733658</v>
      </c>
      <c r="AB11" s="19" t="n">
        <v>0.220866667172194</v>
      </c>
      <c r="AC11" s="19" t="n">
        <v>0.122180087602303</v>
      </c>
      <c r="AD11" s="19" t="n">
        <v>0</v>
      </c>
      <c r="AE11" s="19"/>
      <c r="AF11" s="19" t="n">
        <v>0.14901824967598</v>
      </c>
      <c r="AG11" s="19"/>
      <c r="AH11" s="19" t="n">
        <v>0.143708837883915</v>
      </c>
      <c r="AI11" s="19"/>
      <c r="AJ11" s="19" t="n">
        <v>0.136550531692372</v>
      </c>
      <c r="AK11" s="19" t="n">
        <v>0.14495461599782</v>
      </c>
      <c r="AL11" s="19" t="n">
        <v>0.13198742367063</v>
      </c>
    </row>
    <row r="12">
      <c r="B12" s="20" t="s">
        <v>135</v>
      </c>
      <c r="C12" s="19" t="n">
        <v>0.0157047863897772</v>
      </c>
      <c r="D12" s="19" t="n">
        <v>0.0177324457522356</v>
      </c>
      <c r="E12" s="19" t="n">
        <v>0.012717773934536</v>
      </c>
      <c r="F12" s="19"/>
      <c r="G12" s="19" t="n">
        <v>0</v>
      </c>
      <c r="H12" s="19" t="n">
        <v>0.0153779777728588</v>
      </c>
      <c r="I12" s="19" t="n">
        <v>0.0100983671453246</v>
      </c>
      <c r="J12" s="19" t="n">
        <v>0</v>
      </c>
      <c r="K12" s="19" t="n">
        <v>0.0608013729835901</v>
      </c>
      <c r="L12" s="19" t="n">
        <v>0.0206756173871126</v>
      </c>
      <c r="M12" s="19"/>
      <c r="N12" s="19" t="n">
        <v>0.0340820615738023</v>
      </c>
      <c r="O12" s="19" t="n">
        <v>0.0203748610276018</v>
      </c>
      <c r="P12" s="19" t="n">
        <v>0.00984272782844979</v>
      </c>
      <c r="Q12" s="19" t="n">
        <v>0</v>
      </c>
      <c r="R12" s="19" t="n">
        <v>0.0216455999220016</v>
      </c>
      <c r="S12" s="19"/>
      <c r="T12" s="19" t="n">
        <v>0</v>
      </c>
      <c r="U12" s="19" t="n">
        <v>0.0361324701986243</v>
      </c>
      <c r="V12" s="19" t="n">
        <v>0</v>
      </c>
      <c r="W12" s="19" t="n">
        <v>0.0106569240588678</v>
      </c>
      <c r="X12" s="19"/>
      <c r="Y12" s="19" t="n">
        <v>0</v>
      </c>
      <c r="Z12" s="19" t="n">
        <v>0.092527240436327</v>
      </c>
      <c r="AA12" s="19" t="n">
        <v>0.0472608284907543</v>
      </c>
      <c r="AB12" s="19" t="n">
        <v>0.036695466917365</v>
      </c>
      <c r="AC12" s="19" t="n">
        <v>0</v>
      </c>
      <c r="AD12" s="19" t="n">
        <v>0</v>
      </c>
      <c r="AE12" s="19"/>
      <c r="AF12" s="19" t="n">
        <v>0.0103988497388808</v>
      </c>
      <c r="AG12" s="19"/>
      <c r="AH12" s="19" t="n">
        <v>0.0160220739995673</v>
      </c>
      <c r="AI12" s="19"/>
      <c r="AJ12" s="19" t="n">
        <v>0.0590188438521977</v>
      </c>
      <c r="AK12" s="19" t="n">
        <v>0.00704681296167143</v>
      </c>
      <c r="AL12" s="19" t="n">
        <v>0</v>
      </c>
    </row>
    <row r="13">
      <c r="B13" s="20" t="s">
        <v>136</v>
      </c>
      <c r="C13" s="19" t="n">
        <v>0.0225868462348834</v>
      </c>
      <c r="D13" s="19" t="n">
        <v>0.0350415235867459</v>
      </c>
      <c r="E13" s="19" t="n">
        <v>0.00377958727832325</v>
      </c>
      <c r="F13" s="19"/>
      <c r="G13" s="19" t="n">
        <v>0</v>
      </c>
      <c r="H13" s="19" t="n">
        <v>0.066926864159828</v>
      </c>
      <c r="I13" s="19" t="n">
        <v>0.0305836963263544</v>
      </c>
      <c r="J13" s="19" t="n">
        <v>0</v>
      </c>
      <c r="K13" s="19" t="n">
        <v>0</v>
      </c>
      <c r="L13" s="19" t="n">
        <v>0</v>
      </c>
      <c r="M13" s="19"/>
      <c r="N13" s="19" t="n">
        <v>0.0472135630235693</v>
      </c>
      <c r="O13" s="19" t="n">
        <v>0.0162790569866527</v>
      </c>
      <c r="P13" s="19" t="n">
        <v>0.0148211099677915</v>
      </c>
      <c r="Q13" s="19" t="n">
        <v>0.0227739376633036</v>
      </c>
      <c r="R13" s="19" t="n">
        <v>0.0306503670587103</v>
      </c>
      <c r="S13" s="19"/>
      <c r="T13" s="19" t="n">
        <v>0.0363418235578743</v>
      </c>
      <c r="U13" s="19" t="n">
        <v>0.0201314496981788</v>
      </c>
      <c r="V13" s="19" t="n">
        <v>0.0488206508587563</v>
      </c>
      <c r="W13" s="19" t="n">
        <v>0.0154178575694927</v>
      </c>
      <c r="X13" s="19"/>
      <c r="Y13" s="19" t="n">
        <v>0.0340543581825794</v>
      </c>
      <c r="Z13" s="19" t="n">
        <v>0</v>
      </c>
      <c r="AA13" s="19" t="n">
        <v>0</v>
      </c>
      <c r="AB13" s="19" t="n">
        <v>0</v>
      </c>
      <c r="AC13" s="19" t="n">
        <v>0</v>
      </c>
      <c r="AD13" s="19" t="n">
        <v>0</v>
      </c>
      <c r="AE13" s="19"/>
      <c r="AF13" s="19" t="n">
        <v>0.02269058259507</v>
      </c>
      <c r="AG13" s="19"/>
      <c r="AH13" s="19" t="n">
        <v>0.0196569905307196</v>
      </c>
      <c r="AI13" s="19"/>
      <c r="AJ13" s="19" t="n">
        <v>0.0285106063989732</v>
      </c>
      <c r="AK13" s="19" t="n">
        <v>0.0194160398306644</v>
      </c>
      <c r="AL13" s="19" t="n">
        <v>0.0362824953461415</v>
      </c>
    </row>
    <row r="14">
      <c r="B14" s="20" t="s">
        <v>56</v>
      </c>
      <c r="C14" s="21" t="n">
        <v>0.0482460685633671</v>
      </c>
      <c r="D14" s="21" t="n">
        <v>0.0333746449876809</v>
      </c>
      <c r="E14" s="21" t="n">
        <v>0.0711709351052377</v>
      </c>
      <c r="F14" s="21"/>
      <c r="G14" s="21" t="n">
        <v>0.134854060212184</v>
      </c>
      <c r="H14" s="21" t="n">
        <v>0.00586365197103303</v>
      </c>
      <c r="I14" s="21" t="n">
        <v>0.0195052913227076</v>
      </c>
      <c r="J14" s="21" t="n">
        <v>0.0446698236219605</v>
      </c>
      <c r="K14" s="21" t="n">
        <v>0.147735666471176</v>
      </c>
      <c r="L14" s="21" t="n">
        <v>0.0206756173871126</v>
      </c>
      <c r="M14" s="21"/>
      <c r="N14" s="21" t="n">
        <v>0</v>
      </c>
      <c r="O14" s="21" t="n">
        <v>0.0748284388455852</v>
      </c>
      <c r="P14" s="21" t="n">
        <v>0.051549551121104</v>
      </c>
      <c r="Q14" s="21" t="n">
        <v>0.0666299197304311</v>
      </c>
      <c r="R14" s="21" t="n">
        <v>0.0146243554322295</v>
      </c>
      <c r="S14" s="21"/>
      <c r="T14" s="21" t="n">
        <v>0.118748670288868</v>
      </c>
      <c r="U14" s="21" t="n">
        <v>0.0403417958679556</v>
      </c>
      <c r="V14" s="21" t="n">
        <v>0</v>
      </c>
      <c r="W14" s="21" t="n">
        <v>0.0279296506937819</v>
      </c>
      <c r="X14" s="21"/>
      <c r="Y14" s="21" t="n">
        <v>0.0294049472716801</v>
      </c>
      <c r="Z14" s="21" t="n">
        <v>0</v>
      </c>
      <c r="AA14" s="21" t="n">
        <v>0.0516035295930291</v>
      </c>
      <c r="AB14" s="21" t="n">
        <v>0.071679776969818</v>
      </c>
      <c r="AC14" s="21" t="n">
        <v>0.386989510206966</v>
      </c>
      <c r="AD14" s="21" t="n">
        <v>0</v>
      </c>
      <c r="AE14" s="21"/>
      <c r="AF14" s="21" t="n">
        <v>0.0312529873377403</v>
      </c>
      <c r="AG14" s="21"/>
      <c r="AH14" s="21" t="n">
        <v>0.0462953820846459</v>
      </c>
      <c r="AI14" s="21"/>
      <c r="AJ14" s="21" t="n">
        <v>0.0453121703694205</v>
      </c>
      <c r="AK14" s="21" t="n">
        <v>0.0468757518301158</v>
      </c>
      <c r="AL14" s="21" t="n">
        <v>0.0649145008023055</v>
      </c>
    </row>
    <row r="15">
      <c r="B15" s="18" t="s">
        <v>151</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160</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362</v>
      </c>
      <c r="D7" s="11" t="n">
        <v>202</v>
      </c>
      <c r="E7" s="11" t="n">
        <v>159</v>
      </c>
      <c r="F7" s="11"/>
      <c r="G7" s="11" t="n">
        <v>30</v>
      </c>
      <c r="H7" s="11" t="n">
        <v>67</v>
      </c>
      <c r="I7" s="11" t="n">
        <v>99</v>
      </c>
      <c r="J7" s="11" t="n">
        <v>65</v>
      </c>
      <c r="K7" s="11" t="n">
        <v>49</v>
      </c>
      <c r="L7" s="11" t="n">
        <v>52</v>
      </c>
      <c r="M7" s="11"/>
      <c r="N7" s="11" t="n">
        <v>19</v>
      </c>
      <c r="O7" s="11" t="n">
        <v>79</v>
      </c>
      <c r="P7" s="11" t="n">
        <v>62</v>
      </c>
      <c r="Q7" s="11" t="n">
        <v>94</v>
      </c>
      <c r="R7" s="11" t="n">
        <v>108</v>
      </c>
      <c r="S7" s="11"/>
      <c r="T7" s="11" t="n">
        <v>24</v>
      </c>
      <c r="U7" s="11" t="n">
        <v>87</v>
      </c>
      <c r="V7" s="11" t="n">
        <v>56</v>
      </c>
      <c r="W7" s="11" t="n">
        <v>161</v>
      </c>
      <c r="X7" s="11"/>
      <c r="Y7" s="11" t="n">
        <v>230</v>
      </c>
      <c r="Z7" s="11" t="n">
        <v>26</v>
      </c>
      <c r="AA7" s="11" t="n">
        <v>62</v>
      </c>
      <c r="AB7" s="11" t="n">
        <v>23</v>
      </c>
      <c r="AC7" s="11" t="n">
        <v>16</v>
      </c>
      <c r="AD7" s="11" t="n">
        <v>2</v>
      </c>
      <c r="AE7" s="11"/>
      <c r="AF7" s="11" t="n">
        <v>247</v>
      </c>
      <c r="AG7" s="11"/>
      <c r="AH7" s="11" t="n">
        <v>354</v>
      </c>
      <c r="AI7" s="11"/>
      <c r="AJ7" s="11" t="n">
        <v>99</v>
      </c>
      <c r="AK7" s="11" t="n">
        <v>202</v>
      </c>
      <c r="AL7" s="11" t="n">
        <v>61</v>
      </c>
    </row>
    <row r="8" ht="30" customHeight="1">
      <c r="B8" s="12" t="s">
        <v>20</v>
      </c>
      <c r="C8" s="12" t="n">
        <v>400</v>
      </c>
      <c r="D8" s="12" t="n">
        <v>241</v>
      </c>
      <c r="E8" s="12" t="n">
        <v>158</v>
      </c>
      <c r="F8" s="12"/>
      <c r="G8" s="12" t="n">
        <v>44</v>
      </c>
      <c r="H8" s="12" t="n">
        <v>94</v>
      </c>
      <c r="I8" s="12" t="n">
        <v>90</v>
      </c>
      <c r="J8" s="12" t="n">
        <v>71</v>
      </c>
      <c r="K8" s="12" t="n">
        <v>46</v>
      </c>
      <c r="L8" s="12" t="n">
        <v>56</v>
      </c>
      <c r="M8" s="12"/>
      <c r="N8" s="12" t="n">
        <v>28</v>
      </c>
      <c r="O8" s="12" t="n">
        <v>113</v>
      </c>
      <c r="P8" s="12" t="n">
        <v>97</v>
      </c>
      <c r="Q8" s="12" t="n">
        <v>66</v>
      </c>
      <c r="R8" s="12" t="n">
        <v>95</v>
      </c>
      <c r="S8" s="12"/>
      <c r="T8" s="12" t="n">
        <v>25</v>
      </c>
      <c r="U8" s="12" t="n">
        <v>92</v>
      </c>
      <c r="V8" s="12" t="n">
        <v>57</v>
      </c>
      <c r="W8" s="12" t="n">
        <v>189</v>
      </c>
      <c r="X8" s="12"/>
      <c r="Y8" s="12" t="n">
        <v>266</v>
      </c>
      <c r="Z8" s="12" t="n">
        <v>25</v>
      </c>
      <c r="AA8" s="12" t="n">
        <v>65</v>
      </c>
      <c r="AB8" s="12" t="n">
        <v>24</v>
      </c>
      <c r="AC8" s="12" t="n">
        <v>17</v>
      </c>
      <c r="AD8" s="12" t="n">
        <v>3</v>
      </c>
      <c r="AE8" s="12"/>
      <c r="AF8" s="12" t="n">
        <v>268</v>
      </c>
      <c r="AG8" s="12"/>
      <c r="AH8" s="12" t="n">
        <v>392</v>
      </c>
      <c r="AI8" s="12"/>
      <c r="AJ8" s="12" t="n">
        <v>72</v>
      </c>
      <c r="AK8" s="12" t="n">
        <v>292</v>
      </c>
      <c r="AL8" s="12" t="n">
        <v>37</v>
      </c>
    </row>
    <row r="9">
      <c r="B9" s="20" t="s">
        <v>132</v>
      </c>
      <c r="C9" s="19" t="n">
        <v>0.357651711671284</v>
      </c>
      <c r="D9" s="19" t="n">
        <v>0.358291295227004</v>
      </c>
      <c r="E9" s="19" t="n">
        <v>0.358904913292529</v>
      </c>
      <c r="F9" s="19"/>
      <c r="G9" s="19" t="n">
        <v>0.493560824942867</v>
      </c>
      <c r="H9" s="19" t="n">
        <v>0.457458576286435</v>
      </c>
      <c r="I9" s="19" t="n">
        <v>0.295069144083992</v>
      </c>
      <c r="J9" s="19" t="n">
        <v>0.315130733620931</v>
      </c>
      <c r="K9" s="19" t="n">
        <v>0.39770824363279</v>
      </c>
      <c r="L9" s="19" t="n">
        <v>0.204426710756053</v>
      </c>
      <c r="M9" s="19"/>
      <c r="N9" s="19" t="n">
        <v>0.194040349845009</v>
      </c>
      <c r="O9" s="19" t="n">
        <v>0.380379109288394</v>
      </c>
      <c r="P9" s="19" t="n">
        <v>0.395846994318752</v>
      </c>
      <c r="Q9" s="19" t="n">
        <v>0.276817018027221</v>
      </c>
      <c r="R9" s="19" t="n">
        <v>0.396146526432004</v>
      </c>
      <c r="S9" s="19"/>
      <c r="T9" s="19" t="n">
        <v>0.418791708439023</v>
      </c>
      <c r="U9" s="19" t="n">
        <v>0.347130641582453</v>
      </c>
      <c r="V9" s="19" t="n">
        <v>0.319440447028827</v>
      </c>
      <c r="W9" s="19" t="n">
        <v>0.380611082238168</v>
      </c>
      <c r="X9" s="19"/>
      <c r="Y9" s="19" t="n">
        <v>0.396833105927223</v>
      </c>
      <c r="Z9" s="19" t="n">
        <v>0.216988803067571</v>
      </c>
      <c r="AA9" s="19" t="n">
        <v>0.231297806575812</v>
      </c>
      <c r="AB9" s="19" t="n">
        <v>0.484739016689289</v>
      </c>
      <c r="AC9" s="19" t="n">
        <v>0.294919325525363</v>
      </c>
      <c r="AD9" s="19" t="n">
        <v>0.339760375617052</v>
      </c>
      <c r="AE9" s="19"/>
      <c r="AF9" s="19" t="n">
        <v>0.36134074012742</v>
      </c>
      <c r="AG9" s="19"/>
      <c r="AH9" s="19" t="n">
        <v>0.362206914609395</v>
      </c>
      <c r="AI9" s="19"/>
      <c r="AJ9" s="19" t="n">
        <v>0.217927729539644</v>
      </c>
      <c r="AK9" s="19" t="n">
        <v>0.40073886039323</v>
      </c>
      <c r="AL9" s="19" t="n">
        <v>0.287432437800808</v>
      </c>
    </row>
    <row r="10">
      <c r="B10" s="20" t="s">
        <v>133</v>
      </c>
      <c r="C10" s="19" t="n">
        <v>0.43989629657075</v>
      </c>
      <c r="D10" s="19" t="n">
        <v>0.441754530053089</v>
      </c>
      <c r="E10" s="19" t="n">
        <v>0.43358287847403</v>
      </c>
      <c r="F10" s="19"/>
      <c r="G10" s="19" t="n">
        <v>0.294796775820872</v>
      </c>
      <c r="H10" s="19" t="n">
        <v>0.2687418137188</v>
      </c>
      <c r="I10" s="19" t="n">
        <v>0.564038012275112</v>
      </c>
      <c r="J10" s="19" t="n">
        <v>0.522454756609091</v>
      </c>
      <c r="K10" s="19" t="n">
        <v>0.326634316661213</v>
      </c>
      <c r="L10" s="19" t="n">
        <v>0.630272235943743</v>
      </c>
      <c r="M10" s="19"/>
      <c r="N10" s="19" t="n">
        <v>0.651823703967286</v>
      </c>
      <c r="O10" s="19" t="n">
        <v>0.459556434962916</v>
      </c>
      <c r="P10" s="19" t="n">
        <v>0.371927176804475</v>
      </c>
      <c r="Q10" s="19" t="n">
        <v>0.475322381406347</v>
      </c>
      <c r="R10" s="19" t="n">
        <v>0.398696277228159</v>
      </c>
      <c r="S10" s="19"/>
      <c r="T10" s="19" t="n">
        <v>0.30563008853238</v>
      </c>
      <c r="U10" s="19" t="n">
        <v>0.424076049855481</v>
      </c>
      <c r="V10" s="19" t="n">
        <v>0.465372088137016</v>
      </c>
      <c r="W10" s="19" t="n">
        <v>0.455248920526855</v>
      </c>
      <c r="X10" s="19"/>
      <c r="Y10" s="19" t="n">
        <v>0.421248592251307</v>
      </c>
      <c r="Z10" s="19" t="n">
        <v>0.604020741696041</v>
      </c>
      <c r="AA10" s="19" t="n">
        <v>0.536503380670634</v>
      </c>
      <c r="AB10" s="19" t="n">
        <v>0.2447642618258</v>
      </c>
      <c r="AC10" s="19" t="n">
        <v>0.301818886581849</v>
      </c>
      <c r="AD10" s="19" t="n">
        <v>0.660239624382948</v>
      </c>
      <c r="AE10" s="19"/>
      <c r="AF10" s="19" t="n">
        <v>0.464772508293582</v>
      </c>
      <c r="AG10" s="19"/>
      <c r="AH10" s="19" t="n">
        <v>0.440467752684753</v>
      </c>
      <c r="AI10" s="19"/>
      <c r="AJ10" s="19" t="n">
        <v>0.498778889339825</v>
      </c>
      <c r="AK10" s="19" t="n">
        <v>0.417521214134191</v>
      </c>
      <c r="AL10" s="19" t="n">
        <v>0.50311959444676</v>
      </c>
    </row>
    <row r="11">
      <c r="B11" s="20" t="s">
        <v>134</v>
      </c>
      <c r="C11" s="19" t="n">
        <v>0.108733413018818</v>
      </c>
      <c r="D11" s="19" t="n">
        <v>0.109778751004116</v>
      </c>
      <c r="E11" s="19" t="n">
        <v>0.107819912867288</v>
      </c>
      <c r="F11" s="19"/>
      <c r="G11" s="19" t="n">
        <v>0.0635868424413569</v>
      </c>
      <c r="H11" s="19" t="n">
        <v>0.154875160545328</v>
      </c>
      <c r="I11" s="19" t="n">
        <v>0.0678014279201983</v>
      </c>
      <c r="J11" s="19" t="n">
        <v>0.105157616931867</v>
      </c>
      <c r="K11" s="19" t="n">
        <v>0.137246618897132</v>
      </c>
      <c r="L11" s="19" t="n">
        <v>0.113846954211718</v>
      </c>
      <c r="M11" s="19"/>
      <c r="N11" s="19" t="n">
        <v>0.065599886937018</v>
      </c>
      <c r="O11" s="19" t="n">
        <v>0.0646095813557895</v>
      </c>
      <c r="P11" s="19" t="n">
        <v>0.117268030705779</v>
      </c>
      <c r="Q11" s="19" t="n">
        <v>0.142908872049367</v>
      </c>
      <c r="R11" s="19" t="n">
        <v>0.141571701352432</v>
      </c>
      <c r="S11" s="19"/>
      <c r="T11" s="19" t="n">
        <v>0.0973630808612322</v>
      </c>
      <c r="U11" s="19" t="n">
        <v>0.157676998543919</v>
      </c>
      <c r="V11" s="19" t="n">
        <v>0.115511286966277</v>
      </c>
      <c r="W11" s="19" t="n">
        <v>0.0831119516473285</v>
      </c>
      <c r="X11" s="19"/>
      <c r="Y11" s="19" t="n">
        <v>0.0941455868515132</v>
      </c>
      <c r="Z11" s="19" t="n">
        <v>0.0864632148000611</v>
      </c>
      <c r="AA11" s="19" t="n">
        <v>0.14704613817368</v>
      </c>
      <c r="AB11" s="19" t="n">
        <v>0.198816944515093</v>
      </c>
      <c r="AC11" s="19" t="n">
        <v>0.125496139884722</v>
      </c>
      <c r="AD11" s="19" t="n">
        <v>0</v>
      </c>
      <c r="AE11" s="19"/>
      <c r="AF11" s="19" t="n">
        <v>0.115062556318227</v>
      </c>
      <c r="AG11" s="19"/>
      <c r="AH11" s="19" t="n">
        <v>0.110930180543368</v>
      </c>
      <c r="AI11" s="19"/>
      <c r="AJ11" s="19" t="n">
        <v>0.139051943794067</v>
      </c>
      <c r="AK11" s="19" t="n">
        <v>0.104419313434506</v>
      </c>
      <c r="AL11" s="19" t="n">
        <v>0.0838149400227703</v>
      </c>
    </row>
    <row r="12">
      <c r="B12" s="20" t="s">
        <v>135</v>
      </c>
      <c r="C12" s="19" t="n">
        <v>0.0383414600962327</v>
      </c>
      <c r="D12" s="19" t="n">
        <v>0.0392451914135938</v>
      </c>
      <c r="E12" s="19" t="n">
        <v>0.0372052327437133</v>
      </c>
      <c r="F12" s="19"/>
      <c r="G12" s="19" t="n">
        <v>0.0680075998786523</v>
      </c>
      <c r="H12" s="19" t="n">
        <v>0.0680215614347347</v>
      </c>
      <c r="I12" s="19" t="n">
        <v>0.0535861243979894</v>
      </c>
      <c r="J12" s="19" t="n">
        <v>0</v>
      </c>
      <c r="K12" s="19" t="n">
        <v>0</v>
      </c>
      <c r="L12" s="19" t="n">
        <v>0.0206756173871126</v>
      </c>
      <c r="M12" s="19"/>
      <c r="N12" s="19" t="n">
        <v>0.041322496227117</v>
      </c>
      <c r="O12" s="19" t="n">
        <v>0.0339343359510972</v>
      </c>
      <c r="P12" s="19" t="n">
        <v>0.0485871370820991</v>
      </c>
      <c r="Q12" s="19" t="n">
        <v>0.044768545283205</v>
      </c>
      <c r="R12" s="19" t="n">
        <v>0.0277363635271225</v>
      </c>
      <c r="S12" s="19"/>
      <c r="T12" s="19" t="n">
        <v>0.0594664518784972</v>
      </c>
      <c r="U12" s="19" t="n">
        <v>0.0256732858887188</v>
      </c>
      <c r="V12" s="19" t="n">
        <v>0.0508555270091246</v>
      </c>
      <c r="W12" s="19" t="n">
        <v>0.0424218319307519</v>
      </c>
      <c r="X12" s="19"/>
      <c r="Y12" s="19" t="n">
        <v>0.0424362562134287</v>
      </c>
      <c r="Z12" s="19" t="n">
        <v>0.092527240436327</v>
      </c>
      <c r="AA12" s="19" t="n">
        <v>0.017693144857364</v>
      </c>
      <c r="AB12" s="19" t="n">
        <v>0</v>
      </c>
      <c r="AC12" s="19" t="n">
        <v>0.0346576631167269</v>
      </c>
      <c r="AD12" s="19" t="n">
        <v>0</v>
      </c>
      <c r="AE12" s="19"/>
      <c r="AF12" s="19" t="n">
        <v>0.0151212735801217</v>
      </c>
      <c r="AG12" s="19"/>
      <c r="AH12" s="19" t="n">
        <v>0.0376402971438267</v>
      </c>
      <c r="AI12" s="19"/>
      <c r="AJ12" s="19" t="n">
        <v>0.0769050435386692</v>
      </c>
      <c r="AK12" s="19" t="n">
        <v>0.0336875945675202</v>
      </c>
      <c r="AL12" s="19" t="n">
        <v>0</v>
      </c>
    </row>
    <row r="13">
      <c r="B13" s="20" t="s">
        <v>136</v>
      </c>
      <c r="C13" s="19" t="n">
        <v>0.0036397391975323</v>
      </c>
      <c r="D13" s="19" t="n">
        <v>0.00604708053059539</v>
      </c>
      <c r="E13" s="19" t="n">
        <v>0</v>
      </c>
      <c r="F13" s="19"/>
      <c r="G13" s="19" t="n">
        <v>0</v>
      </c>
      <c r="H13" s="19" t="n">
        <v>0.01551391488722</v>
      </c>
      <c r="I13" s="19" t="n">
        <v>0</v>
      </c>
      <c r="J13" s="19" t="n">
        <v>0</v>
      </c>
      <c r="K13" s="19" t="n">
        <v>0</v>
      </c>
      <c r="L13" s="19" t="n">
        <v>0</v>
      </c>
      <c r="M13" s="19"/>
      <c r="N13" s="19" t="n">
        <v>0</v>
      </c>
      <c r="O13" s="19" t="n">
        <v>0</v>
      </c>
      <c r="P13" s="19" t="n">
        <v>0</v>
      </c>
      <c r="Q13" s="19" t="n">
        <v>0</v>
      </c>
      <c r="R13" s="19" t="n">
        <v>0.0153251835293551</v>
      </c>
      <c r="S13" s="19"/>
      <c r="T13" s="19" t="n">
        <v>0</v>
      </c>
      <c r="U13" s="19" t="n">
        <v>0</v>
      </c>
      <c r="V13" s="19" t="n">
        <v>0</v>
      </c>
      <c r="W13" s="19" t="n">
        <v>0.00770892878474635</v>
      </c>
      <c r="X13" s="19"/>
      <c r="Y13" s="19" t="n">
        <v>0.00548766220104297</v>
      </c>
      <c r="Z13" s="19" t="n">
        <v>0</v>
      </c>
      <c r="AA13" s="19" t="n">
        <v>0</v>
      </c>
      <c r="AB13" s="19" t="n">
        <v>0</v>
      </c>
      <c r="AC13" s="19" t="n">
        <v>0</v>
      </c>
      <c r="AD13" s="19" t="n">
        <v>0</v>
      </c>
      <c r="AE13" s="19"/>
      <c r="AF13" s="19" t="n">
        <v>0</v>
      </c>
      <c r="AG13" s="19"/>
      <c r="AH13" s="19" t="n">
        <v>0.00371327373162797</v>
      </c>
      <c r="AI13" s="19"/>
      <c r="AJ13" s="19" t="n">
        <v>0</v>
      </c>
      <c r="AK13" s="19" t="n">
        <v>0.00498917573658392</v>
      </c>
      <c r="AL13" s="19" t="n">
        <v>0</v>
      </c>
    </row>
    <row r="14">
      <c r="B14" s="20" t="s">
        <v>56</v>
      </c>
      <c r="C14" s="21" t="n">
        <v>0.0517373794453835</v>
      </c>
      <c r="D14" s="21" t="n">
        <v>0.0448831517716019</v>
      </c>
      <c r="E14" s="21" t="n">
        <v>0.06248706262244</v>
      </c>
      <c r="F14" s="21"/>
      <c r="G14" s="21" t="n">
        <v>0.0800479569162522</v>
      </c>
      <c r="H14" s="21" t="n">
        <v>0.0353889731274828</v>
      </c>
      <c r="I14" s="21" t="n">
        <v>0.0195052913227076</v>
      </c>
      <c r="J14" s="21" t="n">
        <v>0.0572568928381113</v>
      </c>
      <c r="K14" s="21" t="n">
        <v>0.138410820808865</v>
      </c>
      <c r="L14" s="21" t="n">
        <v>0.0307784817013739</v>
      </c>
      <c r="M14" s="21"/>
      <c r="N14" s="21" t="n">
        <v>0.0472135630235693</v>
      </c>
      <c r="O14" s="21" t="n">
        <v>0.0615205384418033</v>
      </c>
      <c r="P14" s="21" t="n">
        <v>0.0663706610888955</v>
      </c>
      <c r="Q14" s="21" t="n">
        <v>0.0601831832338605</v>
      </c>
      <c r="R14" s="21" t="n">
        <v>0.0205239479309272</v>
      </c>
      <c r="S14" s="21"/>
      <c r="T14" s="21" t="n">
        <v>0.118748670288868</v>
      </c>
      <c r="U14" s="21" t="n">
        <v>0.0454430241294274</v>
      </c>
      <c r="V14" s="21" t="n">
        <v>0.0488206508587563</v>
      </c>
      <c r="W14" s="21" t="n">
        <v>0.0308972848721504</v>
      </c>
      <c r="X14" s="21"/>
      <c r="Y14" s="21" t="n">
        <v>0.0398487965554851</v>
      </c>
      <c r="Z14" s="21" t="n">
        <v>0</v>
      </c>
      <c r="AA14" s="21" t="n">
        <v>0.0674595297225101</v>
      </c>
      <c r="AB14" s="21" t="n">
        <v>0.071679776969818</v>
      </c>
      <c r="AC14" s="21" t="n">
        <v>0.24310798489134</v>
      </c>
      <c r="AD14" s="21" t="n">
        <v>0</v>
      </c>
      <c r="AE14" s="21"/>
      <c r="AF14" s="21" t="n">
        <v>0.0437029216806489</v>
      </c>
      <c r="AG14" s="21"/>
      <c r="AH14" s="21" t="n">
        <v>0.0450415812870288</v>
      </c>
      <c r="AI14" s="21"/>
      <c r="AJ14" s="21" t="n">
        <v>0.0673363937877945</v>
      </c>
      <c r="AK14" s="21" t="n">
        <v>0.0386438417339693</v>
      </c>
      <c r="AL14" s="21" t="n">
        <v>0.125633027729662</v>
      </c>
    </row>
    <row r="15">
      <c r="B15" s="18" t="s">
        <v>151</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161</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362</v>
      </c>
      <c r="D7" s="11" t="n">
        <v>202</v>
      </c>
      <c r="E7" s="11" t="n">
        <v>159</v>
      </c>
      <c r="F7" s="11"/>
      <c r="G7" s="11" t="n">
        <v>30</v>
      </c>
      <c r="H7" s="11" t="n">
        <v>67</v>
      </c>
      <c r="I7" s="11" t="n">
        <v>99</v>
      </c>
      <c r="J7" s="11" t="n">
        <v>65</v>
      </c>
      <c r="K7" s="11" t="n">
        <v>49</v>
      </c>
      <c r="L7" s="11" t="n">
        <v>52</v>
      </c>
      <c r="M7" s="11"/>
      <c r="N7" s="11" t="n">
        <v>19</v>
      </c>
      <c r="O7" s="11" t="n">
        <v>79</v>
      </c>
      <c r="P7" s="11" t="n">
        <v>62</v>
      </c>
      <c r="Q7" s="11" t="n">
        <v>94</v>
      </c>
      <c r="R7" s="11" t="n">
        <v>108</v>
      </c>
      <c r="S7" s="11"/>
      <c r="T7" s="11" t="n">
        <v>24</v>
      </c>
      <c r="U7" s="11" t="n">
        <v>87</v>
      </c>
      <c r="V7" s="11" t="n">
        <v>56</v>
      </c>
      <c r="W7" s="11" t="n">
        <v>161</v>
      </c>
      <c r="X7" s="11"/>
      <c r="Y7" s="11" t="n">
        <v>230</v>
      </c>
      <c r="Z7" s="11" t="n">
        <v>26</v>
      </c>
      <c r="AA7" s="11" t="n">
        <v>62</v>
      </c>
      <c r="AB7" s="11" t="n">
        <v>23</v>
      </c>
      <c r="AC7" s="11" t="n">
        <v>16</v>
      </c>
      <c r="AD7" s="11" t="n">
        <v>2</v>
      </c>
      <c r="AE7" s="11"/>
      <c r="AF7" s="11" t="n">
        <v>247</v>
      </c>
      <c r="AG7" s="11"/>
      <c r="AH7" s="11" t="n">
        <v>354</v>
      </c>
      <c r="AI7" s="11"/>
      <c r="AJ7" s="11" t="n">
        <v>99</v>
      </c>
      <c r="AK7" s="11" t="n">
        <v>202</v>
      </c>
      <c r="AL7" s="11" t="n">
        <v>61</v>
      </c>
    </row>
    <row r="8" ht="30" customHeight="1">
      <c r="B8" s="12" t="s">
        <v>20</v>
      </c>
      <c r="C8" s="12" t="n">
        <v>400</v>
      </c>
      <c r="D8" s="12" t="n">
        <v>241</v>
      </c>
      <c r="E8" s="12" t="n">
        <v>158</v>
      </c>
      <c r="F8" s="12"/>
      <c r="G8" s="12" t="n">
        <v>44</v>
      </c>
      <c r="H8" s="12" t="n">
        <v>94</v>
      </c>
      <c r="I8" s="12" t="n">
        <v>90</v>
      </c>
      <c r="J8" s="12" t="n">
        <v>71</v>
      </c>
      <c r="K8" s="12" t="n">
        <v>46</v>
      </c>
      <c r="L8" s="12" t="n">
        <v>56</v>
      </c>
      <c r="M8" s="12"/>
      <c r="N8" s="12" t="n">
        <v>28</v>
      </c>
      <c r="O8" s="12" t="n">
        <v>113</v>
      </c>
      <c r="P8" s="12" t="n">
        <v>97</v>
      </c>
      <c r="Q8" s="12" t="n">
        <v>66</v>
      </c>
      <c r="R8" s="12" t="n">
        <v>95</v>
      </c>
      <c r="S8" s="12"/>
      <c r="T8" s="12" t="n">
        <v>25</v>
      </c>
      <c r="U8" s="12" t="n">
        <v>92</v>
      </c>
      <c r="V8" s="12" t="n">
        <v>57</v>
      </c>
      <c r="W8" s="12" t="n">
        <v>189</v>
      </c>
      <c r="X8" s="12"/>
      <c r="Y8" s="12" t="n">
        <v>266</v>
      </c>
      <c r="Z8" s="12" t="n">
        <v>25</v>
      </c>
      <c r="AA8" s="12" t="n">
        <v>65</v>
      </c>
      <c r="AB8" s="12" t="n">
        <v>24</v>
      </c>
      <c r="AC8" s="12" t="n">
        <v>17</v>
      </c>
      <c r="AD8" s="12" t="n">
        <v>3</v>
      </c>
      <c r="AE8" s="12"/>
      <c r="AF8" s="12" t="n">
        <v>268</v>
      </c>
      <c r="AG8" s="12"/>
      <c r="AH8" s="12" t="n">
        <v>392</v>
      </c>
      <c r="AI8" s="12"/>
      <c r="AJ8" s="12" t="n">
        <v>72</v>
      </c>
      <c r="AK8" s="12" t="n">
        <v>292</v>
      </c>
      <c r="AL8" s="12" t="n">
        <v>37</v>
      </c>
    </row>
    <row r="9">
      <c r="B9" s="20" t="s">
        <v>132</v>
      </c>
      <c r="C9" s="19" t="n">
        <v>0.192832437160382</v>
      </c>
      <c r="D9" s="19" t="n">
        <v>0.229930260509202</v>
      </c>
      <c r="E9" s="19" t="n">
        <v>0.137594174281704</v>
      </c>
      <c r="F9" s="19"/>
      <c r="G9" s="19" t="n">
        <v>0.151626408905993</v>
      </c>
      <c r="H9" s="19" t="n">
        <v>0.231216186182779</v>
      </c>
      <c r="I9" s="19" t="n">
        <v>0.231325015989509</v>
      </c>
      <c r="J9" s="19" t="n">
        <v>0.347782988609206</v>
      </c>
      <c r="K9" s="19" t="n">
        <v>0.0209425963765441</v>
      </c>
      <c r="L9" s="19" t="n">
        <v>0.0413512347742251</v>
      </c>
      <c r="M9" s="19"/>
      <c r="N9" s="19" t="n">
        <v>0.34284346202622</v>
      </c>
      <c r="O9" s="19" t="n">
        <v>0.225748596528445</v>
      </c>
      <c r="P9" s="19" t="n">
        <v>0.151916667988847</v>
      </c>
      <c r="Q9" s="19" t="n">
        <v>0.0713604210486828</v>
      </c>
      <c r="R9" s="19" t="n">
        <v>0.23574152196843</v>
      </c>
      <c r="S9" s="19"/>
      <c r="T9" s="19" t="n">
        <v>0.120161141551265</v>
      </c>
      <c r="U9" s="19" t="n">
        <v>0.103652228676992</v>
      </c>
      <c r="V9" s="19" t="n">
        <v>0.078434952197343</v>
      </c>
      <c r="W9" s="19" t="n">
        <v>0.316561958608581</v>
      </c>
      <c r="X9" s="19"/>
      <c r="Y9" s="19" t="n">
        <v>0.258450752229605</v>
      </c>
      <c r="Z9" s="19" t="n">
        <v>0.0556859585068054</v>
      </c>
      <c r="AA9" s="19" t="n">
        <v>0.0324769866740592</v>
      </c>
      <c r="AB9" s="19" t="n">
        <v>0.164056070763952</v>
      </c>
      <c r="AC9" s="19" t="n">
        <v>0.0703057858141051</v>
      </c>
      <c r="AD9" s="19" t="n">
        <v>0</v>
      </c>
      <c r="AE9" s="19"/>
      <c r="AF9" s="19" t="n">
        <v>0.177328654609044</v>
      </c>
      <c r="AG9" s="19"/>
      <c r="AH9" s="19" t="n">
        <v>0.196728277674102</v>
      </c>
      <c r="AI9" s="19"/>
      <c r="AJ9" s="19" t="n">
        <v>0.0679187258110109</v>
      </c>
      <c r="AK9" s="19" t="n">
        <v>0.237470061507726</v>
      </c>
      <c r="AL9" s="19" t="n">
        <v>0.0812703431699134</v>
      </c>
    </row>
    <row r="10">
      <c r="B10" s="20" t="s">
        <v>133</v>
      </c>
      <c r="C10" s="19" t="n">
        <v>0.212638673942175</v>
      </c>
      <c r="D10" s="19" t="n">
        <v>0.254316496980556</v>
      </c>
      <c r="E10" s="19" t="n">
        <v>0.144331369126492</v>
      </c>
      <c r="F10" s="19"/>
      <c r="G10" s="19" t="n">
        <v>0.289944012477254</v>
      </c>
      <c r="H10" s="19" t="n">
        <v>0.282479395121037</v>
      </c>
      <c r="I10" s="19" t="n">
        <v>0.344261048986572</v>
      </c>
      <c r="J10" s="19" t="n">
        <v>0.10403307961047</v>
      </c>
      <c r="K10" s="19" t="n">
        <v>0.0561145589962392</v>
      </c>
      <c r="L10" s="19" t="n">
        <v>0.0879576932459935</v>
      </c>
      <c r="M10" s="19"/>
      <c r="N10" s="19" t="n">
        <v>0.386367036429423</v>
      </c>
      <c r="O10" s="19" t="n">
        <v>0.122068128993442</v>
      </c>
      <c r="P10" s="19" t="n">
        <v>0.192839449028757</v>
      </c>
      <c r="Q10" s="19" t="n">
        <v>0.161231257612981</v>
      </c>
      <c r="R10" s="19" t="n">
        <v>0.325359566334877</v>
      </c>
      <c r="S10" s="19"/>
      <c r="T10" s="19" t="n">
        <v>0.143321289505153</v>
      </c>
      <c r="U10" s="19" t="n">
        <v>0.205833714574864</v>
      </c>
      <c r="V10" s="19" t="n">
        <v>0.17020627130153</v>
      </c>
      <c r="W10" s="19" t="n">
        <v>0.263979504091564</v>
      </c>
      <c r="X10" s="19"/>
      <c r="Y10" s="19" t="n">
        <v>0.240812025458124</v>
      </c>
      <c r="Z10" s="19" t="n">
        <v>0.308821030707659</v>
      </c>
      <c r="AA10" s="19" t="n">
        <v>0.087554471225068</v>
      </c>
      <c r="AB10" s="19" t="n">
        <v>0.0369259780289376</v>
      </c>
      <c r="AC10" s="19" t="n">
        <v>0.245103232255618</v>
      </c>
      <c r="AD10" s="19" t="n">
        <v>1</v>
      </c>
      <c r="AE10" s="19"/>
      <c r="AF10" s="19" t="n">
        <v>0.185109582701502</v>
      </c>
      <c r="AG10" s="19"/>
      <c r="AH10" s="19" t="n">
        <v>0.21332364987726</v>
      </c>
      <c r="AI10" s="19"/>
      <c r="AJ10" s="19" t="n">
        <v>0.100379112222821</v>
      </c>
      <c r="AK10" s="19" t="n">
        <v>0.245068641380157</v>
      </c>
      <c r="AL10" s="19" t="n">
        <v>0.17366959861986</v>
      </c>
    </row>
    <row r="11">
      <c r="B11" s="20" t="s">
        <v>134</v>
      </c>
      <c r="C11" s="19" t="n">
        <v>0.254634621126325</v>
      </c>
      <c r="D11" s="19" t="n">
        <v>0.211987087708399</v>
      </c>
      <c r="E11" s="19" t="n">
        <v>0.321101194183227</v>
      </c>
      <c r="F11" s="19"/>
      <c r="G11" s="19" t="n">
        <v>0.253979492397693</v>
      </c>
      <c r="H11" s="19" t="n">
        <v>0.272503408205265</v>
      </c>
      <c r="I11" s="19" t="n">
        <v>0.22404864512398</v>
      </c>
      <c r="J11" s="19" t="n">
        <v>0.210567877872842</v>
      </c>
      <c r="K11" s="19" t="n">
        <v>0.291741783560037</v>
      </c>
      <c r="L11" s="19" t="n">
        <v>0.300390818613909</v>
      </c>
      <c r="M11" s="19"/>
      <c r="N11" s="19" t="n">
        <v>0.120642915697206</v>
      </c>
      <c r="O11" s="19" t="n">
        <v>0.267766988156785</v>
      </c>
      <c r="P11" s="19" t="n">
        <v>0.37370983738352</v>
      </c>
      <c r="Q11" s="19" t="n">
        <v>0.262979126895023</v>
      </c>
      <c r="R11" s="19" t="n">
        <v>0.150771618899971</v>
      </c>
      <c r="S11" s="19"/>
      <c r="T11" s="19" t="n">
        <v>0.428369099067365</v>
      </c>
      <c r="U11" s="19" t="n">
        <v>0.321092345764481</v>
      </c>
      <c r="V11" s="19" t="n">
        <v>0.187043728167929</v>
      </c>
      <c r="W11" s="19" t="n">
        <v>0.215304751327385</v>
      </c>
      <c r="X11" s="19"/>
      <c r="Y11" s="19" t="n">
        <v>0.225603528719747</v>
      </c>
      <c r="Z11" s="19" t="n">
        <v>0.399947023752898</v>
      </c>
      <c r="AA11" s="19" t="n">
        <v>0.298667810627556</v>
      </c>
      <c r="AB11" s="19" t="n">
        <v>0.452579402011347</v>
      </c>
      <c r="AC11" s="19" t="n">
        <v>0.107436583632432</v>
      </c>
      <c r="AD11" s="19" t="n">
        <v>0</v>
      </c>
      <c r="AE11" s="19"/>
      <c r="AF11" s="19" t="n">
        <v>0.253102322509451</v>
      </c>
      <c r="AG11" s="19"/>
      <c r="AH11" s="19" t="n">
        <v>0.258303281384112</v>
      </c>
      <c r="AI11" s="19"/>
      <c r="AJ11" s="19" t="n">
        <v>0.224620796512185</v>
      </c>
      <c r="AK11" s="19" t="n">
        <v>0.265292979007352</v>
      </c>
      <c r="AL11" s="19" t="n">
        <v>0.228363281634357</v>
      </c>
    </row>
    <row r="12">
      <c r="B12" s="20" t="s">
        <v>135</v>
      </c>
      <c r="C12" s="19" t="n">
        <v>0.148507423336999</v>
      </c>
      <c r="D12" s="19" t="n">
        <v>0.136899720599896</v>
      </c>
      <c r="E12" s="19" t="n">
        <v>0.167091130694458</v>
      </c>
      <c r="F12" s="19"/>
      <c r="G12" s="19" t="n">
        <v>0.099005981932431</v>
      </c>
      <c r="H12" s="19" t="n">
        <v>0.128925852558248</v>
      </c>
      <c r="I12" s="19" t="n">
        <v>0.0964751884838917</v>
      </c>
      <c r="J12" s="19" t="n">
        <v>0.118512345241412</v>
      </c>
      <c r="K12" s="19" t="n">
        <v>0.158718452019438</v>
      </c>
      <c r="L12" s="19" t="n">
        <v>0.335188133021501</v>
      </c>
      <c r="M12" s="19"/>
      <c r="N12" s="19" t="n">
        <v>0.102933022823581</v>
      </c>
      <c r="O12" s="19" t="n">
        <v>0.124991053037143</v>
      </c>
      <c r="P12" s="19" t="n">
        <v>0.113700769282336</v>
      </c>
      <c r="Q12" s="19" t="n">
        <v>0.282837460789343</v>
      </c>
      <c r="R12" s="19" t="n">
        <v>0.132125647568785</v>
      </c>
      <c r="S12" s="19"/>
      <c r="T12" s="19" t="n">
        <v>0.112128182072675</v>
      </c>
      <c r="U12" s="19" t="n">
        <v>0.207970629869344</v>
      </c>
      <c r="V12" s="19" t="n">
        <v>0.262205766623846</v>
      </c>
      <c r="W12" s="19" t="n">
        <v>0.0901125417688013</v>
      </c>
      <c r="X12" s="19"/>
      <c r="Y12" s="19" t="n">
        <v>0.122362926569288</v>
      </c>
      <c r="Z12" s="19" t="n">
        <v>0.110975410225009</v>
      </c>
      <c r="AA12" s="19" t="n">
        <v>0.292594337728025</v>
      </c>
      <c r="AB12" s="19" t="n">
        <v>0.143214892355814</v>
      </c>
      <c r="AC12" s="19" t="n">
        <v>0.10611682141283</v>
      </c>
      <c r="AD12" s="19" t="n">
        <v>0</v>
      </c>
      <c r="AE12" s="19"/>
      <c r="AF12" s="19" t="n">
        <v>0.184894413526321</v>
      </c>
      <c r="AG12" s="19"/>
      <c r="AH12" s="19" t="n">
        <v>0.146802894132944</v>
      </c>
      <c r="AI12" s="19"/>
      <c r="AJ12" s="19" t="n">
        <v>0.288882027515813</v>
      </c>
      <c r="AK12" s="19" t="n">
        <v>0.102931470495175</v>
      </c>
      <c r="AL12" s="19" t="n">
        <v>0.237301159405015</v>
      </c>
    </row>
    <row r="13">
      <c r="B13" s="20" t="s">
        <v>136</v>
      </c>
      <c r="C13" s="19" t="n">
        <v>0.120161534246805</v>
      </c>
      <c r="D13" s="19" t="n">
        <v>0.112617888268786</v>
      </c>
      <c r="E13" s="19" t="n">
        <v>0.132385971029513</v>
      </c>
      <c r="F13" s="19"/>
      <c r="G13" s="19" t="n">
        <v>0.0705900440744453</v>
      </c>
      <c r="H13" s="19" t="n">
        <v>0.0648641625780477</v>
      </c>
      <c r="I13" s="19" t="n">
        <v>0.0693633313287784</v>
      </c>
      <c r="J13" s="19" t="n">
        <v>0.186721894997331</v>
      </c>
      <c r="K13" s="19" t="n">
        <v>0.305663548490428</v>
      </c>
      <c r="L13" s="19" t="n">
        <v>0.0970697279247762</v>
      </c>
      <c r="M13" s="19"/>
      <c r="N13" s="19" t="n">
        <v>0</v>
      </c>
      <c r="O13" s="19" t="n">
        <v>0.15602006909544</v>
      </c>
      <c r="P13" s="19" t="n">
        <v>0.0862722617376978</v>
      </c>
      <c r="Q13" s="19" t="n">
        <v>0.133114882904749</v>
      </c>
      <c r="R13" s="19" t="n">
        <v>0.138666793264933</v>
      </c>
      <c r="S13" s="19"/>
      <c r="T13" s="19" t="n">
        <v>0.147892895501152</v>
      </c>
      <c r="U13" s="19" t="n">
        <v>0.0756886476576787</v>
      </c>
      <c r="V13" s="19" t="n">
        <v>0.255749820578248</v>
      </c>
      <c r="W13" s="19" t="n">
        <v>0.0861115935098875</v>
      </c>
      <c r="X13" s="19"/>
      <c r="Y13" s="19" t="n">
        <v>0.115026106993862</v>
      </c>
      <c r="Z13" s="19" t="n">
        <v>0.0902218166806317</v>
      </c>
      <c r="AA13" s="19" t="n">
        <v>0.150973874831683</v>
      </c>
      <c r="AB13" s="19" t="n">
        <v>0.131543879870132</v>
      </c>
      <c r="AC13" s="19" t="n">
        <v>0.0840480666780502</v>
      </c>
      <c r="AD13" s="19" t="n">
        <v>0</v>
      </c>
      <c r="AE13" s="19"/>
      <c r="AF13" s="19" t="n">
        <v>0.145072088527027</v>
      </c>
      <c r="AG13" s="19"/>
      <c r="AH13" s="19" t="n">
        <v>0.118489201267902</v>
      </c>
      <c r="AI13" s="19"/>
      <c r="AJ13" s="19" t="n">
        <v>0.27288716756875</v>
      </c>
      <c r="AK13" s="19" t="n">
        <v>0.0847329913008248</v>
      </c>
      <c r="AL13" s="19" t="n">
        <v>0.103866226485234</v>
      </c>
    </row>
    <row r="14">
      <c r="B14" s="20" t="s">
        <v>56</v>
      </c>
      <c r="C14" s="21" t="n">
        <v>0.0712253101873149</v>
      </c>
      <c r="D14" s="21" t="n">
        <v>0.0542485459331613</v>
      </c>
      <c r="E14" s="21" t="n">
        <v>0.0974961606846068</v>
      </c>
      <c r="F14" s="21"/>
      <c r="G14" s="21" t="n">
        <v>0.134854060212184</v>
      </c>
      <c r="H14" s="21" t="n">
        <v>0.020010995354624</v>
      </c>
      <c r="I14" s="21" t="n">
        <v>0.0345267700872694</v>
      </c>
      <c r="J14" s="21" t="n">
        <v>0.0323818136687386</v>
      </c>
      <c r="K14" s="21" t="n">
        <v>0.166819060557313</v>
      </c>
      <c r="L14" s="21" t="n">
        <v>0.138042392419595</v>
      </c>
      <c r="M14" s="21"/>
      <c r="N14" s="21" t="n">
        <v>0.0472135630235693</v>
      </c>
      <c r="O14" s="21" t="n">
        <v>0.103405164188745</v>
      </c>
      <c r="P14" s="21" t="n">
        <v>0.0815610145788432</v>
      </c>
      <c r="Q14" s="21" t="n">
        <v>0.0884768507492203</v>
      </c>
      <c r="R14" s="21" t="n">
        <v>0.0173348519630037</v>
      </c>
      <c r="S14" s="21"/>
      <c r="T14" s="21" t="n">
        <v>0.0481273923023895</v>
      </c>
      <c r="U14" s="21" t="n">
        <v>0.0857624334566415</v>
      </c>
      <c r="V14" s="21" t="n">
        <v>0.0463594611311039</v>
      </c>
      <c r="W14" s="21" t="n">
        <v>0.0279296506937819</v>
      </c>
      <c r="X14" s="21"/>
      <c r="Y14" s="21" t="n">
        <v>0.0377446600293755</v>
      </c>
      <c r="Z14" s="21" t="n">
        <v>0.0343487601269969</v>
      </c>
      <c r="AA14" s="21" t="n">
        <v>0.13773251891361</v>
      </c>
      <c r="AB14" s="21" t="n">
        <v>0.071679776969818</v>
      </c>
      <c r="AC14" s="21" t="n">
        <v>0.386989510206966</v>
      </c>
      <c r="AD14" s="21" t="n">
        <v>0</v>
      </c>
      <c r="AE14" s="21"/>
      <c r="AF14" s="21" t="n">
        <v>0.0544929381266546</v>
      </c>
      <c r="AG14" s="21"/>
      <c r="AH14" s="21" t="n">
        <v>0.0663526956636797</v>
      </c>
      <c r="AI14" s="21"/>
      <c r="AJ14" s="21" t="n">
        <v>0.0453121703694205</v>
      </c>
      <c r="AK14" s="21" t="n">
        <v>0.0645038563087653</v>
      </c>
      <c r="AL14" s="21" t="n">
        <v>0.175529390685621</v>
      </c>
    </row>
    <row r="15">
      <c r="B15" s="18" t="s">
        <v>151</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162</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362</v>
      </c>
      <c r="D7" s="11" t="n">
        <v>202</v>
      </c>
      <c r="E7" s="11" t="n">
        <v>159</v>
      </c>
      <c r="F7" s="11"/>
      <c r="G7" s="11" t="n">
        <v>30</v>
      </c>
      <c r="H7" s="11" t="n">
        <v>67</v>
      </c>
      <c r="I7" s="11" t="n">
        <v>99</v>
      </c>
      <c r="J7" s="11" t="n">
        <v>65</v>
      </c>
      <c r="K7" s="11" t="n">
        <v>49</v>
      </c>
      <c r="L7" s="11" t="n">
        <v>52</v>
      </c>
      <c r="M7" s="11"/>
      <c r="N7" s="11" t="n">
        <v>19</v>
      </c>
      <c r="O7" s="11" t="n">
        <v>79</v>
      </c>
      <c r="P7" s="11" t="n">
        <v>62</v>
      </c>
      <c r="Q7" s="11" t="n">
        <v>94</v>
      </c>
      <c r="R7" s="11" t="n">
        <v>108</v>
      </c>
      <c r="S7" s="11"/>
      <c r="T7" s="11" t="n">
        <v>24</v>
      </c>
      <c r="U7" s="11" t="n">
        <v>87</v>
      </c>
      <c r="V7" s="11" t="n">
        <v>56</v>
      </c>
      <c r="W7" s="11" t="n">
        <v>161</v>
      </c>
      <c r="X7" s="11"/>
      <c r="Y7" s="11" t="n">
        <v>230</v>
      </c>
      <c r="Z7" s="11" t="n">
        <v>26</v>
      </c>
      <c r="AA7" s="11" t="n">
        <v>62</v>
      </c>
      <c r="AB7" s="11" t="n">
        <v>23</v>
      </c>
      <c r="AC7" s="11" t="n">
        <v>16</v>
      </c>
      <c r="AD7" s="11" t="n">
        <v>2</v>
      </c>
      <c r="AE7" s="11"/>
      <c r="AF7" s="11" t="n">
        <v>247</v>
      </c>
      <c r="AG7" s="11"/>
      <c r="AH7" s="11" t="n">
        <v>354</v>
      </c>
      <c r="AI7" s="11"/>
      <c r="AJ7" s="11" t="n">
        <v>99</v>
      </c>
      <c r="AK7" s="11" t="n">
        <v>202</v>
      </c>
      <c r="AL7" s="11" t="n">
        <v>61</v>
      </c>
    </row>
    <row r="8" ht="30" customHeight="1">
      <c r="B8" s="12" t="s">
        <v>20</v>
      </c>
      <c r="C8" s="12" t="n">
        <v>400</v>
      </c>
      <c r="D8" s="12" t="n">
        <v>241</v>
      </c>
      <c r="E8" s="12" t="n">
        <v>158</v>
      </c>
      <c r="F8" s="12"/>
      <c r="G8" s="12" t="n">
        <v>44</v>
      </c>
      <c r="H8" s="12" t="n">
        <v>94</v>
      </c>
      <c r="I8" s="12" t="n">
        <v>90</v>
      </c>
      <c r="J8" s="12" t="n">
        <v>71</v>
      </c>
      <c r="K8" s="12" t="n">
        <v>46</v>
      </c>
      <c r="L8" s="12" t="n">
        <v>56</v>
      </c>
      <c r="M8" s="12"/>
      <c r="N8" s="12" t="n">
        <v>28</v>
      </c>
      <c r="O8" s="12" t="n">
        <v>113</v>
      </c>
      <c r="P8" s="12" t="n">
        <v>97</v>
      </c>
      <c r="Q8" s="12" t="n">
        <v>66</v>
      </c>
      <c r="R8" s="12" t="n">
        <v>95</v>
      </c>
      <c r="S8" s="12"/>
      <c r="T8" s="12" t="n">
        <v>25</v>
      </c>
      <c r="U8" s="12" t="n">
        <v>92</v>
      </c>
      <c r="V8" s="12" t="n">
        <v>57</v>
      </c>
      <c r="W8" s="12" t="n">
        <v>189</v>
      </c>
      <c r="X8" s="12"/>
      <c r="Y8" s="12" t="n">
        <v>266</v>
      </c>
      <c r="Z8" s="12" t="n">
        <v>25</v>
      </c>
      <c r="AA8" s="12" t="n">
        <v>65</v>
      </c>
      <c r="AB8" s="12" t="n">
        <v>24</v>
      </c>
      <c r="AC8" s="12" t="n">
        <v>17</v>
      </c>
      <c r="AD8" s="12" t="n">
        <v>3</v>
      </c>
      <c r="AE8" s="12"/>
      <c r="AF8" s="12" t="n">
        <v>268</v>
      </c>
      <c r="AG8" s="12"/>
      <c r="AH8" s="12" t="n">
        <v>392</v>
      </c>
      <c r="AI8" s="12"/>
      <c r="AJ8" s="12" t="n">
        <v>72</v>
      </c>
      <c r="AK8" s="12" t="n">
        <v>292</v>
      </c>
      <c r="AL8" s="12" t="n">
        <v>37</v>
      </c>
    </row>
    <row r="9">
      <c r="B9" s="20" t="s">
        <v>132</v>
      </c>
      <c r="C9" s="19" t="n">
        <v>0.160890025995545</v>
      </c>
      <c r="D9" s="19" t="n">
        <v>0.176838912251083</v>
      </c>
      <c r="E9" s="19" t="n">
        <v>0.13762775018555</v>
      </c>
      <c r="F9" s="19"/>
      <c r="G9" s="19" t="n">
        <v>0.19658141407763</v>
      </c>
      <c r="H9" s="19" t="n">
        <v>0.2353767432274</v>
      </c>
      <c r="I9" s="19" t="n">
        <v>0.273568247268327</v>
      </c>
      <c r="J9" s="19" t="n">
        <v>0.0618793446166896</v>
      </c>
      <c r="K9" s="19" t="n">
        <v>0</v>
      </c>
      <c r="L9" s="19" t="n">
        <v>0.0832933450283686</v>
      </c>
      <c r="M9" s="19"/>
      <c r="N9" s="19" t="n">
        <v>0.37263947466821</v>
      </c>
      <c r="O9" s="19" t="n">
        <v>0.0968957312927554</v>
      </c>
      <c r="P9" s="19" t="n">
        <v>0.198276161432614</v>
      </c>
      <c r="Q9" s="19" t="n">
        <v>0.119709013436587</v>
      </c>
      <c r="R9" s="19" t="n">
        <v>0.164919008653615</v>
      </c>
      <c r="S9" s="19"/>
      <c r="T9" s="19" t="n">
        <v>0.120161141551265</v>
      </c>
      <c r="U9" s="19" t="n">
        <v>0.049454777590541</v>
      </c>
      <c r="V9" s="19" t="n">
        <v>0.0408665320861107</v>
      </c>
      <c r="W9" s="19" t="n">
        <v>0.288567395707492</v>
      </c>
      <c r="X9" s="19"/>
      <c r="Y9" s="19" t="n">
        <v>0.211523673514875</v>
      </c>
      <c r="Z9" s="19" t="n">
        <v>0</v>
      </c>
      <c r="AA9" s="19" t="n">
        <v>0.0535850758433113</v>
      </c>
      <c r="AB9" s="19" t="n">
        <v>0.20195997503301</v>
      </c>
      <c r="AC9" s="19" t="n">
        <v>0</v>
      </c>
      <c r="AD9" s="19" t="n">
        <v>0</v>
      </c>
      <c r="AE9" s="19"/>
      <c r="AF9" s="19" t="n">
        <v>0.120511898957819</v>
      </c>
      <c r="AG9" s="19"/>
      <c r="AH9" s="19" t="n">
        <v>0.164140526226508</v>
      </c>
      <c r="AI9" s="19"/>
      <c r="AJ9" s="19" t="n">
        <v>0.0542808524291275</v>
      </c>
      <c r="AK9" s="19" t="n">
        <v>0.195349265370045</v>
      </c>
      <c r="AL9" s="19" t="n">
        <v>0.0946823751333925</v>
      </c>
    </row>
    <row r="10">
      <c r="B10" s="20" t="s">
        <v>133</v>
      </c>
      <c r="C10" s="19" t="n">
        <v>0.235319723673104</v>
      </c>
      <c r="D10" s="19" t="n">
        <v>0.253101236146967</v>
      </c>
      <c r="E10" s="19" t="n">
        <v>0.203508114495074</v>
      </c>
      <c r="F10" s="19"/>
      <c r="G10" s="19" t="n">
        <v>0.0964553868694563</v>
      </c>
      <c r="H10" s="19" t="n">
        <v>0.305596838681482</v>
      </c>
      <c r="I10" s="19" t="n">
        <v>0.327825939560375</v>
      </c>
      <c r="J10" s="19" t="n">
        <v>0.360051178318964</v>
      </c>
      <c r="K10" s="19" t="n">
        <v>0.0770571553727833</v>
      </c>
      <c r="L10" s="19" t="n">
        <v>0.0468240724069654</v>
      </c>
      <c r="M10" s="19"/>
      <c r="N10" s="19" t="n">
        <v>0.232603535106082</v>
      </c>
      <c r="O10" s="19" t="n">
        <v>0.310460489425184</v>
      </c>
      <c r="P10" s="19" t="n">
        <v>0.208755525863609</v>
      </c>
      <c r="Q10" s="19" t="n">
        <v>0.0750205404399993</v>
      </c>
      <c r="R10" s="19" t="n">
        <v>0.285414745472236</v>
      </c>
      <c r="S10" s="19"/>
      <c r="T10" s="19" t="n">
        <v>0.0942796387732387</v>
      </c>
      <c r="U10" s="19" t="n">
        <v>0.151272419123396</v>
      </c>
      <c r="V10" s="19" t="n">
        <v>0.17853167448735</v>
      </c>
      <c r="W10" s="19" t="n">
        <v>0.350119609457344</v>
      </c>
      <c r="X10" s="19"/>
      <c r="Y10" s="19" t="n">
        <v>0.308271141570287</v>
      </c>
      <c r="Z10" s="19" t="n">
        <v>0.211078680546089</v>
      </c>
      <c r="AA10" s="19" t="n">
        <v>0.0671382462971323</v>
      </c>
      <c r="AB10" s="19" t="n">
        <v>0.0369259780289376</v>
      </c>
      <c r="AC10" s="19" t="n">
        <v>0.104963448930832</v>
      </c>
      <c r="AD10" s="19" t="n">
        <v>0</v>
      </c>
      <c r="AE10" s="19"/>
      <c r="AF10" s="19" t="n">
        <v>0.212406413383625</v>
      </c>
      <c r="AG10" s="19"/>
      <c r="AH10" s="19" t="n">
        <v>0.237168696129686</v>
      </c>
      <c r="AI10" s="19"/>
      <c r="AJ10" s="19" t="n">
        <v>0.126945848456597</v>
      </c>
      <c r="AK10" s="19" t="n">
        <v>0.274532224899173</v>
      </c>
      <c r="AL10" s="19" t="n">
        <v>0.134659060824964</v>
      </c>
    </row>
    <row r="11">
      <c r="B11" s="20" t="s">
        <v>134</v>
      </c>
      <c r="C11" s="19" t="n">
        <v>0.161897541183774</v>
      </c>
      <c r="D11" s="19" t="n">
        <v>0.171320648186192</v>
      </c>
      <c r="E11" s="19" t="n">
        <v>0.148569493784608</v>
      </c>
      <c r="F11" s="19"/>
      <c r="G11" s="19" t="n">
        <v>0.151664441809526</v>
      </c>
      <c r="H11" s="19" t="n">
        <v>0.157707223799497</v>
      </c>
      <c r="I11" s="19" t="n">
        <v>0.147872891754941</v>
      </c>
      <c r="J11" s="19" t="n">
        <v>0.183148639606217</v>
      </c>
      <c r="K11" s="19" t="n">
        <v>0.142677615373701</v>
      </c>
      <c r="L11" s="19" t="n">
        <v>0.188478088856151</v>
      </c>
      <c r="M11" s="19"/>
      <c r="N11" s="19" t="n">
        <v>0.194703180619969</v>
      </c>
      <c r="O11" s="19" t="n">
        <v>0.0638648473551038</v>
      </c>
      <c r="P11" s="19" t="n">
        <v>0.187268734255172</v>
      </c>
      <c r="Q11" s="19" t="n">
        <v>0.228839811059399</v>
      </c>
      <c r="R11" s="19" t="n">
        <v>0.196472502890104</v>
      </c>
      <c r="S11" s="19"/>
      <c r="T11" s="19" t="n">
        <v>0.29996031776087</v>
      </c>
      <c r="U11" s="19" t="n">
        <v>0.179877445488073</v>
      </c>
      <c r="V11" s="19" t="n">
        <v>0.14128332469312</v>
      </c>
      <c r="W11" s="19" t="n">
        <v>0.13760413117309</v>
      </c>
      <c r="X11" s="19"/>
      <c r="Y11" s="19" t="n">
        <v>0.146479527626425</v>
      </c>
      <c r="Z11" s="19" t="n">
        <v>0.133948058030075</v>
      </c>
      <c r="AA11" s="19" t="n">
        <v>0.194697344728419</v>
      </c>
      <c r="AB11" s="19" t="n">
        <v>0.30495453471961</v>
      </c>
      <c r="AC11" s="19" t="n">
        <v>0.160301345001281</v>
      </c>
      <c r="AD11" s="19" t="n">
        <v>0</v>
      </c>
      <c r="AE11" s="19"/>
      <c r="AF11" s="19" t="n">
        <v>0.165878802822289</v>
      </c>
      <c r="AG11" s="19"/>
      <c r="AH11" s="19" t="n">
        <v>0.163499156943288</v>
      </c>
      <c r="AI11" s="19"/>
      <c r="AJ11" s="19" t="n">
        <v>0.193103199316328</v>
      </c>
      <c r="AK11" s="19" t="n">
        <v>0.155462515292865</v>
      </c>
      <c r="AL11" s="19" t="n">
        <v>0.152157058288485</v>
      </c>
    </row>
    <row r="12">
      <c r="B12" s="20" t="s">
        <v>135</v>
      </c>
      <c r="C12" s="19" t="n">
        <v>0.214988944417558</v>
      </c>
      <c r="D12" s="19" t="n">
        <v>0.181474759341341</v>
      </c>
      <c r="E12" s="19" t="n">
        <v>0.267313772723579</v>
      </c>
      <c r="F12" s="19"/>
      <c r="G12" s="19" t="n">
        <v>0.284327514930882</v>
      </c>
      <c r="H12" s="19" t="n">
        <v>0.194974563310844</v>
      </c>
      <c r="I12" s="19" t="n">
        <v>0.126180719709761</v>
      </c>
      <c r="J12" s="19" t="n">
        <v>0.163560194318305</v>
      </c>
      <c r="K12" s="19" t="n">
        <v>0.22832633113567</v>
      </c>
      <c r="L12" s="19" t="n">
        <v>0.393071419589112</v>
      </c>
      <c r="M12" s="19"/>
      <c r="N12" s="19" t="n">
        <v>0.118758185008368</v>
      </c>
      <c r="O12" s="19" t="n">
        <v>0.251102717464045</v>
      </c>
      <c r="P12" s="19" t="n">
        <v>0.164134183021887</v>
      </c>
      <c r="Q12" s="19" t="n">
        <v>0.286488866094912</v>
      </c>
      <c r="R12" s="19" t="n">
        <v>0.202701519772912</v>
      </c>
      <c r="S12" s="19"/>
      <c r="T12" s="19" t="n">
        <v>0.289578614111085</v>
      </c>
      <c r="U12" s="19" t="n">
        <v>0.336151202907532</v>
      </c>
      <c r="V12" s="19" t="n">
        <v>0.303254091659906</v>
      </c>
      <c r="W12" s="19" t="n">
        <v>0.101640171869413</v>
      </c>
      <c r="X12" s="19"/>
      <c r="Y12" s="19" t="n">
        <v>0.159652649804551</v>
      </c>
      <c r="Z12" s="19" t="n">
        <v>0.397623056616392</v>
      </c>
      <c r="AA12" s="19" t="n">
        <v>0.355980300121585</v>
      </c>
      <c r="AB12" s="19" t="n">
        <v>0.159413798085077</v>
      </c>
      <c r="AC12" s="19" t="n">
        <v>0.263697629182871</v>
      </c>
      <c r="AD12" s="19" t="n">
        <v>0.660239624382948</v>
      </c>
      <c r="AE12" s="19"/>
      <c r="AF12" s="19" t="n">
        <v>0.250459106060822</v>
      </c>
      <c r="AG12" s="19"/>
      <c r="AH12" s="19" t="n">
        <v>0.211016542728099</v>
      </c>
      <c r="AI12" s="19"/>
      <c r="AJ12" s="19" t="n">
        <v>0.28423387391441</v>
      </c>
      <c r="AK12" s="19" t="n">
        <v>0.182768760397335</v>
      </c>
      <c r="AL12" s="19" t="n">
        <v>0.336448800307071</v>
      </c>
    </row>
    <row r="13">
      <c r="B13" s="20" t="s">
        <v>136</v>
      </c>
      <c r="C13" s="19" t="n">
        <v>0.155151370130265</v>
      </c>
      <c r="D13" s="19" t="n">
        <v>0.158541087383358</v>
      </c>
      <c r="E13" s="19" t="n">
        <v>0.150960193808275</v>
      </c>
      <c r="F13" s="19"/>
      <c r="G13" s="19" t="n">
        <v>0.136117182100322</v>
      </c>
      <c r="H13" s="19" t="n">
        <v>0.0425121661620919</v>
      </c>
      <c r="I13" s="19" t="n">
        <v>0.0986857753614558</v>
      </c>
      <c r="J13" s="19" t="n">
        <v>0.198978829471086</v>
      </c>
      <c r="K13" s="19" t="n">
        <v>0.413528077308981</v>
      </c>
      <c r="L13" s="19" t="n">
        <v>0.183128150744177</v>
      </c>
      <c r="M13" s="19"/>
      <c r="N13" s="19" t="n">
        <v>0.0340820615738023</v>
      </c>
      <c r="O13" s="19" t="n">
        <v>0.194956877095862</v>
      </c>
      <c r="P13" s="19" t="n">
        <v>0.132721900309821</v>
      </c>
      <c r="Q13" s="19" t="n">
        <v>0.199110360700742</v>
      </c>
      <c r="R13" s="19" t="n">
        <v>0.135867867778902</v>
      </c>
      <c r="S13" s="19"/>
      <c r="T13" s="19" t="n">
        <v>0.147892895501152</v>
      </c>
      <c r="U13" s="19" t="n">
        <v>0.182538988838194</v>
      </c>
      <c r="V13" s="19" t="n">
        <v>0.268814201867042</v>
      </c>
      <c r="W13" s="19" t="n">
        <v>0.0941390410988792</v>
      </c>
      <c r="X13" s="19"/>
      <c r="Y13" s="19" t="n">
        <v>0.121798168882065</v>
      </c>
      <c r="Z13" s="19" t="n">
        <v>0.257350204807443</v>
      </c>
      <c r="AA13" s="19" t="n">
        <v>0.225549769571953</v>
      </c>
      <c r="AB13" s="19" t="n">
        <v>0.225065937163547</v>
      </c>
      <c r="AC13" s="19" t="n">
        <v>0.0840480666780502</v>
      </c>
      <c r="AD13" s="19" t="n">
        <v>0.339760375617052</v>
      </c>
      <c r="AE13" s="19"/>
      <c r="AF13" s="19" t="n">
        <v>0.192905711688211</v>
      </c>
      <c r="AG13" s="19"/>
      <c r="AH13" s="19" t="n">
        <v>0.157284649082033</v>
      </c>
      <c r="AI13" s="19"/>
      <c r="AJ13" s="19" t="n">
        <v>0.264980646751621</v>
      </c>
      <c r="AK13" s="19" t="n">
        <v>0.131629593344767</v>
      </c>
      <c r="AL13" s="19" t="n">
        <v>0.127835385352119</v>
      </c>
    </row>
    <row r="14">
      <c r="B14" s="20" t="s">
        <v>56</v>
      </c>
      <c r="C14" s="21" t="n">
        <v>0.071752394599755</v>
      </c>
      <c r="D14" s="21" t="n">
        <v>0.0587233566910587</v>
      </c>
      <c r="E14" s="21" t="n">
        <v>0.0920206750029134</v>
      </c>
      <c r="F14" s="21"/>
      <c r="G14" s="21" t="n">
        <v>0.134854060212184</v>
      </c>
      <c r="H14" s="21" t="n">
        <v>0.063832464818685</v>
      </c>
      <c r="I14" s="21" t="n">
        <v>0.0258664263451407</v>
      </c>
      <c r="J14" s="21" t="n">
        <v>0.0323818136687386</v>
      </c>
      <c r="K14" s="21" t="n">
        <v>0.138410820808865</v>
      </c>
      <c r="L14" s="21" t="n">
        <v>0.105204923375226</v>
      </c>
      <c r="M14" s="21"/>
      <c r="N14" s="21" t="n">
        <v>0.0472135630235693</v>
      </c>
      <c r="O14" s="21" t="n">
        <v>0.0827193373670501</v>
      </c>
      <c r="P14" s="21" t="n">
        <v>0.108843495116895</v>
      </c>
      <c r="Q14" s="21" t="n">
        <v>0.0908314082683611</v>
      </c>
      <c r="R14" s="21" t="n">
        <v>0.0146243554322295</v>
      </c>
      <c r="S14" s="21"/>
      <c r="T14" s="21" t="n">
        <v>0.0481273923023895</v>
      </c>
      <c r="U14" s="21" t="n">
        <v>0.100705166052264</v>
      </c>
      <c r="V14" s="21" t="n">
        <v>0.0672501752064707</v>
      </c>
      <c r="W14" s="21" t="n">
        <v>0.0279296506937819</v>
      </c>
      <c r="X14" s="21"/>
      <c r="Y14" s="21" t="n">
        <v>0.0522748386017959</v>
      </c>
      <c r="Z14" s="21" t="n">
        <v>0</v>
      </c>
      <c r="AA14" s="21" t="n">
        <v>0.103049263437598</v>
      </c>
      <c r="AB14" s="21" t="n">
        <v>0.071679776969818</v>
      </c>
      <c r="AC14" s="21" t="n">
        <v>0.386989510206966</v>
      </c>
      <c r="AD14" s="21" t="n">
        <v>0</v>
      </c>
      <c r="AE14" s="21"/>
      <c r="AF14" s="21" t="n">
        <v>0.0578380670872339</v>
      </c>
      <c r="AG14" s="21"/>
      <c r="AH14" s="21" t="n">
        <v>0.0668904288903876</v>
      </c>
      <c r="AI14" s="21"/>
      <c r="AJ14" s="21" t="n">
        <v>0.0764555791319167</v>
      </c>
      <c r="AK14" s="21" t="n">
        <v>0.0602576406958155</v>
      </c>
      <c r="AL14" s="21" t="n">
        <v>0.154217320093968</v>
      </c>
    </row>
    <row r="15">
      <c r="B15" s="18" t="s">
        <v>151</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s>
  <sheetData>
    <row r="2" ht="40" customHeight="1">
      <c r="D2" s="16" t="s">
        <v>168</v>
      </c>
    </row>
    <row r="6" ht="50" customHeight="1">
      <c r="B6" s="22" t="s">
        <v>15</v>
      </c>
      <c r="C6" s="22" t="s">
        <v>163</v>
      </c>
      <c r="D6" s="22" t="s">
        <v>164</v>
      </c>
      <c r="E6" s="22" t="s">
        <v>165</v>
      </c>
    </row>
    <row r="7">
      <c r="B7" s="20" t="s">
        <v>166</v>
      </c>
      <c r="C7" s="19" t="n">
        <v>0.558412170094132</v>
      </c>
      <c r="D7" s="19" t="n">
        <v>0.631562542058256</v>
      </c>
      <c r="E7" s="19" t="n">
        <v>0.580285415662149</v>
      </c>
    </row>
    <row r="8">
      <c r="B8" s="20" t="s">
        <v>167</v>
      </c>
      <c r="C8" s="19" t="n">
        <v>0.441587829905868</v>
      </c>
      <c r="D8" s="19" t="n">
        <v>0.368437457941744</v>
      </c>
      <c r="E8" s="19" t="n">
        <v>0.419714584337851</v>
      </c>
    </row>
    <row r="9">
      <c r="B9" s="18" t="s">
        <v>119</v>
      </c>
      <c r="C9" s="18"/>
      <c r="D9" s="18"/>
      <c r="E9" s="18"/>
    </row>
    <row r="10">
      <c r="B10" t="s">
        <v>61</v>
      </c>
    </row>
    <row r="11">
      <c r="B11" t="s">
        <v>62</v>
      </c>
    </row>
    <row r="15">
      <c r="B15" s="9" t="str">
        <f>=HYPERLINK("#'Contents'!A1", "Return to Contents")</f>
      </c>
    </row>
  </sheetData>
  <mergeCells count="1">
    <mergeCell ref="D2:F2"/>
  </mergeCells>
  <pageMargins left="0.7" right="0.7" top="0.75" bottom="0.75" header="0.3" footer="0.3"/>
  <pageSetup paperSize="9" orientation="portrait" horizontalDpi="300" verticalDpi="300" r:id="rId2"/>
  <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169</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964</v>
      </c>
      <c r="D7" s="11" t="n">
        <v>449</v>
      </c>
      <c r="E7" s="11" t="n">
        <v>514</v>
      </c>
      <c r="F7" s="11"/>
      <c r="G7" s="11" t="n">
        <v>75</v>
      </c>
      <c r="H7" s="11" t="n">
        <v>123</v>
      </c>
      <c r="I7" s="11" t="n">
        <v>222</v>
      </c>
      <c r="J7" s="11" t="n">
        <v>168</v>
      </c>
      <c r="K7" s="11" t="n">
        <v>171</v>
      </c>
      <c r="L7" s="11" t="n">
        <v>205</v>
      </c>
      <c r="M7" s="11"/>
      <c r="N7" s="11" t="n">
        <v>61</v>
      </c>
      <c r="O7" s="11" t="n">
        <v>215</v>
      </c>
      <c r="P7" s="11" t="n">
        <v>184</v>
      </c>
      <c r="Q7" s="11" t="n">
        <v>284</v>
      </c>
      <c r="R7" s="11" t="n">
        <v>220</v>
      </c>
      <c r="S7" s="11"/>
      <c r="T7" s="11" t="n">
        <v>85</v>
      </c>
      <c r="U7" s="11" t="n">
        <v>285</v>
      </c>
      <c r="V7" s="11" t="n">
        <v>163</v>
      </c>
      <c r="W7" s="11" t="n">
        <v>264</v>
      </c>
      <c r="X7" s="11"/>
      <c r="Y7" s="11" t="n">
        <v>447</v>
      </c>
      <c r="Z7" s="11" t="n">
        <v>85</v>
      </c>
      <c r="AA7" s="11" t="n">
        <v>249</v>
      </c>
      <c r="AB7" s="11" t="n">
        <v>101</v>
      </c>
      <c r="AC7" s="11" t="n">
        <v>49</v>
      </c>
      <c r="AD7" s="11" t="n">
        <v>26</v>
      </c>
      <c r="AE7" s="11"/>
      <c r="AF7" s="11" t="n">
        <v>613</v>
      </c>
      <c r="AG7" s="11"/>
      <c r="AH7" s="11" t="n">
        <v>964</v>
      </c>
      <c r="AI7" s="11"/>
      <c r="AJ7" s="11" t="n">
        <v>411</v>
      </c>
      <c r="AK7" s="11" t="n">
        <v>384</v>
      </c>
      <c r="AL7" s="11" t="n">
        <v>169</v>
      </c>
    </row>
    <row r="8" ht="30" customHeight="1">
      <c r="B8" s="12" t="s">
        <v>20</v>
      </c>
      <c r="C8" s="12" t="n">
        <v>958</v>
      </c>
      <c r="D8" s="12" t="n">
        <v>484</v>
      </c>
      <c r="E8" s="12" t="n">
        <v>473</v>
      </c>
      <c r="F8" s="12"/>
      <c r="G8" s="12" t="n">
        <v>93</v>
      </c>
      <c r="H8" s="12" t="n">
        <v>158</v>
      </c>
      <c r="I8" s="12" t="n">
        <v>161</v>
      </c>
      <c r="J8" s="12" t="n">
        <v>164</v>
      </c>
      <c r="K8" s="12" t="n">
        <v>160</v>
      </c>
      <c r="L8" s="12" t="n">
        <v>221</v>
      </c>
      <c r="M8" s="12"/>
      <c r="N8" s="12" t="n">
        <v>83</v>
      </c>
      <c r="O8" s="12" t="n">
        <v>285</v>
      </c>
      <c r="P8" s="12" t="n">
        <v>251</v>
      </c>
      <c r="Q8" s="12" t="n">
        <v>172</v>
      </c>
      <c r="R8" s="12" t="n">
        <v>167</v>
      </c>
      <c r="S8" s="12"/>
      <c r="T8" s="12" t="n">
        <v>105</v>
      </c>
      <c r="U8" s="12" t="n">
        <v>283</v>
      </c>
      <c r="V8" s="12" t="n">
        <v>142</v>
      </c>
      <c r="W8" s="12" t="n">
        <v>262</v>
      </c>
      <c r="X8" s="12"/>
      <c r="Y8" s="12" t="n">
        <v>440</v>
      </c>
      <c r="Z8" s="12" t="n">
        <v>68</v>
      </c>
      <c r="AA8" s="12" t="n">
        <v>259</v>
      </c>
      <c r="AB8" s="12" t="n">
        <v>106</v>
      </c>
      <c r="AC8" s="12" t="n">
        <v>51</v>
      </c>
      <c r="AD8" s="12" t="n">
        <v>30</v>
      </c>
      <c r="AE8" s="12"/>
      <c r="AF8" s="12" t="n">
        <v>600</v>
      </c>
      <c r="AG8" s="12"/>
      <c r="AH8" s="12" t="n">
        <v>958</v>
      </c>
      <c r="AI8" s="12"/>
      <c r="AJ8" s="12" t="n">
        <v>302</v>
      </c>
      <c r="AK8" s="12" t="n">
        <v>558</v>
      </c>
      <c r="AL8" s="12" t="n">
        <v>98</v>
      </c>
    </row>
    <row r="9">
      <c r="B9" s="20" t="s">
        <v>166</v>
      </c>
      <c r="C9" s="19" t="n">
        <v>0.558412170094132</v>
      </c>
      <c r="D9" s="19" t="n">
        <v>0.529453750433557</v>
      </c>
      <c r="E9" s="19" t="n">
        <v>0.587151592495775</v>
      </c>
      <c r="F9" s="19"/>
      <c r="G9" s="19" t="n">
        <v>0.556291644928255</v>
      </c>
      <c r="H9" s="19" t="n">
        <v>0.475733033397778</v>
      </c>
      <c r="I9" s="19" t="n">
        <v>0.613487333481092</v>
      </c>
      <c r="J9" s="19" t="n">
        <v>0.585151983989712</v>
      </c>
      <c r="K9" s="19" t="n">
        <v>0.514626310765986</v>
      </c>
      <c r="L9" s="19" t="n">
        <v>0.590087144673394</v>
      </c>
      <c r="M9" s="19"/>
      <c r="N9" s="19" t="n">
        <v>0.491875725823834</v>
      </c>
      <c r="O9" s="19" t="n">
        <v>0.548654775527362</v>
      </c>
      <c r="P9" s="19" t="n">
        <v>0.528235512373614</v>
      </c>
      <c r="Q9" s="19" t="n">
        <v>0.577185674740611</v>
      </c>
      <c r="R9" s="19" t="n">
        <v>0.634077456815837</v>
      </c>
      <c r="S9" s="19"/>
      <c r="T9" s="19" t="n">
        <v>0.565022829666125</v>
      </c>
      <c r="U9" s="19" t="n">
        <v>0.524484276669549</v>
      </c>
      <c r="V9" s="19" t="n">
        <v>0.617251602379244</v>
      </c>
      <c r="W9" s="19" t="n">
        <v>0.613496771760884</v>
      </c>
      <c r="X9" s="19"/>
      <c r="Y9" s="19" t="n">
        <v>0.592707227764305</v>
      </c>
      <c r="Z9" s="19" t="n">
        <v>0.609506275049748</v>
      </c>
      <c r="AA9" s="19" t="n">
        <v>0.547624623892988</v>
      </c>
      <c r="AB9" s="19" t="n">
        <v>0.543139621641295</v>
      </c>
      <c r="AC9" s="19" t="n">
        <v>0.407801023639801</v>
      </c>
      <c r="AD9" s="19" t="n">
        <v>0.284772618831324</v>
      </c>
      <c r="AE9" s="19"/>
      <c r="AF9" s="19" t="n">
        <v>0.568324756828193</v>
      </c>
      <c r="AG9" s="19"/>
      <c r="AH9" s="19" t="n">
        <v>0.558412170094132</v>
      </c>
      <c r="AI9" s="19"/>
      <c r="AJ9" s="19" t="n">
        <v>0.591655889951741</v>
      </c>
      <c r="AK9" s="19" t="n">
        <v>0.542765505981537</v>
      </c>
      <c r="AL9" s="19" t="n">
        <v>0.545116418416939</v>
      </c>
    </row>
    <row r="10">
      <c r="B10" s="20" t="s">
        <v>167</v>
      </c>
      <c r="C10" s="21" t="n">
        <v>0.441587829905868</v>
      </c>
      <c r="D10" s="21" t="n">
        <v>0.470546249566443</v>
      </c>
      <c r="E10" s="21" t="n">
        <v>0.412848407504225</v>
      </c>
      <c r="F10" s="21"/>
      <c r="G10" s="21" t="n">
        <v>0.443708355071746</v>
      </c>
      <c r="H10" s="21" t="n">
        <v>0.524266966602222</v>
      </c>
      <c r="I10" s="21" t="n">
        <v>0.386512666518908</v>
      </c>
      <c r="J10" s="21" t="n">
        <v>0.414848016010288</v>
      </c>
      <c r="K10" s="21" t="n">
        <v>0.485373689234014</v>
      </c>
      <c r="L10" s="21" t="n">
        <v>0.409912855326606</v>
      </c>
      <c r="M10" s="21"/>
      <c r="N10" s="21" t="n">
        <v>0.508124274176166</v>
      </c>
      <c r="O10" s="21" t="n">
        <v>0.451345224472638</v>
      </c>
      <c r="P10" s="21" t="n">
        <v>0.471764487626386</v>
      </c>
      <c r="Q10" s="21" t="n">
        <v>0.422814325259389</v>
      </c>
      <c r="R10" s="21" t="n">
        <v>0.365922543184163</v>
      </c>
      <c r="S10" s="21"/>
      <c r="T10" s="21" t="n">
        <v>0.434977170333875</v>
      </c>
      <c r="U10" s="21" t="n">
        <v>0.475515723330451</v>
      </c>
      <c r="V10" s="21" t="n">
        <v>0.382748397620756</v>
      </c>
      <c r="W10" s="21" t="n">
        <v>0.386503228239116</v>
      </c>
      <c r="X10" s="21"/>
      <c r="Y10" s="21" t="n">
        <v>0.407292772235695</v>
      </c>
      <c r="Z10" s="21" t="n">
        <v>0.390493724950252</v>
      </c>
      <c r="AA10" s="21" t="n">
        <v>0.452375376107012</v>
      </c>
      <c r="AB10" s="21" t="n">
        <v>0.456860378358705</v>
      </c>
      <c r="AC10" s="21" t="n">
        <v>0.592198976360199</v>
      </c>
      <c r="AD10" s="21" t="n">
        <v>0.715227381168676</v>
      </c>
      <c r="AE10" s="21"/>
      <c r="AF10" s="21" t="n">
        <v>0.431675243171807</v>
      </c>
      <c r="AG10" s="21"/>
      <c r="AH10" s="21" t="n">
        <v>0.441587829905868</v>
      </c>
      <c r="AI10" s="21"/>
      <c r="AJ10" s="21" t="n">
        <v>0.408344110048259</v>
      </c>
      <c r="AK10" s="21" t="n">
        <v>0.457234494018463</v>
      </c>
      <c r="AL10" s="21" t="n">
        <v>0.454883581583061</v>
      </c>
    </row>
    <row r="11">
      <c r="B11" s="18" t="s">
        <v>119</v>
      </c>
    </row>
    <row r="12">
      <c r="B12" t="s">
        <v>61</v>
      </c>
    </row>
    <row r="13">
      <c r="B13" t="s">
        <v>62</v>
      </c>
    </row>
    <row r="15">
      <c r="B15"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170</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964</v>
      </c>
      <c r="D7" s="11" t="n">
        <v>449</v>
      </c>
      <c r="E7" s="11" t="n">
        <v>514</v>
      </c>
      <c r="F7" s="11"/>
      <c r="G7" s="11" t="n">
        <v>75</v>
      </c>
      <c r="H7" s="11" t="n">
        <v>123</v>
      </c>
      <c r="I7" s="11" t="n">
        <v>222</v>
      </c>
      <c r="J7" s="11" t="n">
        <v>168</v>
      </c>
      <c r="K7" s="11" t="n">
        <v>171</v>
      </c>
      <c r="L7" s="11" t="n">
        <v>205</v>
      </c>
      <c r="M7" s="11"/>
      <c r="N7" s="11" t="n">
        <v>61</v>
      </c>
      <c r="O7" s="11" t="n">
        <v>215</v>
      </c>
      <c r="P7" s="11" t="n">
        <v>184</v>
      </c>
      <c r="Q7" s="11" t="n">
        <v>284</v>
      </c>
      <c r="R7" s="11" t="n">
        <v>220</v>
      </c>
      <c r="S7" s="11"/>
      <c r="T7" s="11" t="n">
        <v>85</v>
      </c>
      <c r="U7" s="11" t="n">
        <v>285</v>
      </c>
      <c r="V7" s="11" t="n">
        <v>163</v>
      </c>
      <c r="W7" s="11" t="n">
        <v>264</v>
      </c>
      <c r="X7" s="11"/>
      <c r="Y7" s="11" t="n">
        <v>447</v>
      </c>
      <c r="Z7" s="11" t="n">
        <v>85</v>
      </c>
      <c r="AA7" s="11" t="n">
        <v>249</v>
      </c>
      <c r="AB7" s="11" t="n">
        <v>101</v>
      </c>
      <c r="AC7" s="11" t="n">
        <v>49</v>
      </c>
      <c r="AD7" s="11" t="n">
        <v>26</v>
      </c>
      <c r="AE7" s="11"/>
      <c r="AF7" s="11" t="n">
        <v>613</v>
      </c>
      <c r="AG7" s="11"/>
      <c r="AH7" s="11" t="n">
        <v>964</v>
      </c>
      <c r="AI7" s="11"/>
      <c r="AJ7" s="11" t="n">
        <v>411</v>
      </c>
      <c r="AK7" s="11" t="n">
        <v>384</v>
      </c>
      <c r="AL7" s="11" t="n">
        <v>169</v>
      </c>
    </row>
    <row r="8" ht="30" customHeight="1">
      <c r="B8" s="12" t="s">
        <v>20</v>
      </c>
      <c r="C8" s="12" t="n">
        <v>958</v>
      </c>
      <c r="D8" s="12" t="n">
        <v>484</v>
      </c>
      <c r="E8" s="12" t="n">
        <v>473</v>
      </c>
      <c r="F8" s="12"/>
      <c r="G8" s="12" t="n">
        <v>93</v>
      </c>
      <c r="H8" s="12" t="n">
        <v>158</v>
      </c>
      <c r="I8" s="12" t="n">
        <v>161</v>
      </c>
      <c r="J8" s="12" t="n">
        <v>164</v>
      </c>
      <c r="K8" s="12" t="n">
        <v>160</v>
      </c>
      <c r="L8" s="12" t="n">
        <v>221</v>
      </c>
      <c r="M8" s="12"/>
      <c r="N8" s="12" t="n">
        <v>83</v>
      </c>
      <c r="O8" s="12" t="n">
        <v>285</v>
      </c>
      <c r="P8" s="12" t="n">
        <v>251</v>
      </c>
      <c r="Q8" s="12" t="n">
        <v>172</v>
      </c>
      <c r="R8" s="12" t="n">
        <v>167</v>
      </c>
      <c r="S8" s="12"/>
      <c r="T8" s="12" t="n">
        <v>105</v>
      </c>
      <c r="U8" s="12" t="n">
        <v>283</v>
      </c>
      <c r="V8" s="12" t="n">
        <v>142</v>
      </c>
      <c r="W8" s="12" t="n">
        <v>262</v>
      </c>
      <c r="X8" s="12"/>
      <c r="Y8" s="12" t="n">
        <v>440</v>
      </c>
      <c r="Z8" s="12" t="n">
        <v>68</v>
      </c>
      <c r="AA8" s="12" t="n">
        <v>259</v>
      </c>
      <c r="AB8" s="12" t="n">
        <v>106</v>
      </c>
      <c r="AC8" s="12" t="n">
        <v>51</v>
      </c>
      <c r="AD8" s="12" t="n">
        <v>30</v>
      </c>
      <c r="AE8" s="12"/>
      <c r="AF8" s="12" t="n">
        <v>600</v>
      </c>
      <c r="AG8" s="12"/>
      <c r="AH8" s="12" t="n">
        <v>958</v>
      </c>
      <c r="AI8" s="12"/>
      <c r="AJ8" s="12" t="n">
        <v>302</v>
      </c>
      <c r="AK8" s="12" t="n">
        <v>558</v>
      </c>
      <c r="AL8" s="12" t="n">
        <v>98</v>
      </c>
    </row>
    <row r="9">
      <c r="B9" s="20" t="s">
        <v>166</v>
      </c>
      <c r="C9" s="19" t="n">
        <v>0.631562542058256</v>
      </c>
      <c r="D9" s="19" t="n">
        <v>0.628646770260008</v>
      </c>
      <c r="E9" s="19" t="n">
        <v>0.63586652355622</v>
      </c>
      <c r="F9" s="19"/>
      <c r="G9" s="19" t="n">
        <v>0.719415041759531</v>
      </c>
      <c r="H9" s="19" t="n">
        <v>0.661576678037</v>
      </c>
      <c r="I9" s="19" t="n">
        <v>0.686709602391637</v>
      </c>
      <c r="J9" s="19" t="n">
        <v>0.660511073874895</v>
      </c>
      <c r="K9" s="19" t="n">
        <v>0.625619490455596</v>
      </c>
      <c r="L9" s="19" t="n">
        <v>0.515620894828594</v>
      </c>
      <c r="M9" s="19"/>
      <c r="N9" s="19" t="n">
        <v>0.529586501227213</v>
      </c>
      <c r="O9" s="19" t="n">
        <v>0.626393105767178</v>
      </c>
      <c r="P9" s="19" t="n">
        <v>0.619363794456596</v>
      </c>
      <c r="Q9" s="19" t="n">
        <v>0.727659071333261</v>
      </c>
      <c r="R9" s="19" t="n">
        <v>0.610967846138791</v>
      </c>
      <c r="S9" s="19"/>
      <c r="T9" s="19" t="n">
        <v>0.565801327293347</v>
      </c>
      <c r="U9" s="19" t="n">
        <v>0.615135351702156</v>
      </c>
      <c r="V9" s="19" t="n">
        <v>0.612830626250124</v>
      </c>
      <c r="W9" s="19" t="n">
        <v>0.661205780729436</v>
      </c>
      <c r="X9" s="19"/>
      <c r="Y9" s="19" t="n">
        <v>0.644671943844983</v>
      </c>
      <c r="Z9" s="19" t="n">
        <v>0.636489203134884</v>
      </c>
      <c r="AA9" s="19" t="n">
        <v>0.552697909883458</v>
      </c>
      <c r="AB9" s="19" t="n">
        <v>0.750990559022617</v>
      </c>
      <c r="AC9" s="19" t="n">
        <v>0.785617572539878</v>
      </c>
      <c r="AD9" s="19" t="n">
        <v>0.448737001104891</v>
      </c>
      <c r="AE9" s="19"/>
      <c r="AF9" s="19" t="n">
        <v>0.644273658512886</v>
      </c>
      <c r="AG9" s="19"/>
      <c r="AH9" s="19" t="n">
        <v>0.631562542058256</v>
      </c>
      <c r="AI9" s="19"/>
      <c r="AJ9" s="19" t="n">
        <v>0.701110817151613</v>
      </c>
      <c r="AK9" s="19" t="n">
        <v>0.604118811083997</v>
      </c>
      <c r="AL9" s="19" t="n">
        <v>0.57360020719187</v>
      </c>
    </row>
    <row r="10">
      <c r="B10" s="20" t="s">
        <v>167</v>
      </c>
      <c r="C10" s="21" t="n">
        <v>0.368437457941744</v>
      </c>
      <c r="D10" s="21" t="n">
        <v>0.371353229739992</v>
      </c>
      <c r="E10" s="21" t="n">
        <v>0.36413347644378</v>
      </c>
      <c r="F10" s="21"/>
      <c r="G10" s="21" t="n">
        <v>0.28058495824047</v>
      </c>
      <c r="H10" s="21" t="n">
        <v>0.338423321963</v>
      </c>
      <c r="I10" s="21" t="n">
        <v>0.313290397608363</v>
      </c>
      <c r="J10" s="21" t="n">
        <v>0.339488926125105</v>
      </c>
      <c r="K10" s="21" t="n">
        <v>0.374380509544404</v>
      </c>
      <c r="L10" s="21" t="n">
        <v>0.484379105171406</v>
      </c>
      <c r="M10" s="21"/>
      <c r="N10" s="21" t="n">
        <v>0.470413498772787</v>
      </c>
      <c r="O10" s="21" t="n">
        <v>0.373606894232822</v>
      </c>
      <c r="P10" s="21" t="n">
        <v>0.380636205543404</v>
      </c>
      <c r="Q10" s="21" t="n">
        <v>0.272340928666739</v>
      </c>
      <c r="R10" s="21" t="n">
        <v>0.389032153861209</v>
      </c>
      <c r="S10" s="21"/>
      <c r="T10" s="21" t="n">
        <v>0.434198672706653</v>
      </c>
      <c r="U10" s="21" t="n">
        <v>0.384864648297844</v>
      </c>
      <c r="V10" s="21" t="n">
        <v>0.387169373749876</v>
      </c>
      <c r="W10" s="21" t="n">
        <v>0.338794219270565</v>
      </c>
      <c r="X10" s="21"/>
      <c r="Y10" s="21" t="n">
        <v>0.355328056155017</v>
      </c>
      <c r="Z10" s="21" t="n">
        <v>0.363510796865116</v>
      </c>
      <c r="AA10" s="21" t="n">
        <v>0.447302090116542</v>
      </c>
      <c r="AB10" s="21" t="n">
        <v>0.249009440977383</v>
      </c>
      <c r="AC10" s="21" t="n">
        <v>0.214382427460122</v>
      </c>
      <c r="AD10" s="21" t="n">
        <v>0.551262998895109</v>
      </c>
      <c r="AE10" s="21"/>
      <c r="AF10" s="21" t="n">
        <v>0.355726341487114</v>
      </c>
      <c r="AG10" s="21"/>
      <c r="AH10" s="21" t="n">
        <v>0.368437457941744</v>
      </c>
      <c r="AI10" s="21"/>
      <c r="AJ10" s="21" t="n">
        <v>0.298889182848387</v>
      </c>
      <c r="AK10" s="21" t="n">
        <v>0.395881188916003</v>
      </c>
      <c r="AL10" s="21" t="n">
        <v>0.42639979280813</v>
      </c>
    </row>
    <row r="11">
      <c r="B11" s="18" t="s">
        <v>119</v>
      </c>
    </row>
    <row r="12">
      <c r="B12" t="s">
        <v>61</v>
      </c>
    </row>
    <row r="13">
      <c r="B13" t="s">
        <v>62</v>
      </c>
    </row>
    <row r="15">
      <c r="B15"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171</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964</v>
      </c>
      <c r="D7" s="11" t="n">
        <v>449</v>
      </c>
      <c r="E7" s="11" t="n">
        <v>514</v>
      </c>
      <c r="F7" s="11"/>
      <c r="G7" s="11" t="n">
        <v>75</v>
      </c>
      <c r="H7" s="11" t="n">
        <v>123</v>
      </c>
      <c r="I7" s="11" t="n">
        <v>222</v>
      </c>
      <c r="J7" s="11" t="n">
        <v>168</v>
      </c>
      <c r="K7" s="11" t="n">
        <v>171</v>
      </c>
      <c r="L7" s="11" t="n">
        <v>205</v>
      </c>
      <c r="M7" s="11"/>
      <c r="N7" s="11" t="n">
        <v>61</v>
      </c>
      <c r="O7" s="11" t="n">
        <v>215</v>
      </c>
      <c r="P7" s="11" t="n">
        <v>184</v>
      </c>
      <c r="Q7" s="11" t="n">
        <v>284</v>
      </c>
      <c r="R7" s="11" t="n">
        <v>220</v>
      </c>
      <c r="S7" s="11"/>
      <c r="T7" s="11" t="n">
        <v>85</v>
      </c>
      <c r="U7" s="11" t="n">
        <v>285</v>
      </c>
      <c r="V7" s="11" t="n">
        <v>163</v>
      </c>
      <c r="W7" s="11" t="n">
        <v>264</v>
      </c>
      <c r="X7" s="11"/>
      <c r="Y7" s="11" t="n">
        <v>447</v>
      </c>
      <c r="Z7" s="11" t="n">
        <v>85</v>
      </c>
      <c r="AA7" s="11" t="n">
        <v>249</v>
      </c>
      <c r="AB7" s="11" t="n">
        <v>101</v>
      </c>
      <c r="AC7" s="11" t="n">
        <v>49</v>
      </c>
      <c r="AD7" s="11" t="n">
        <v>26</v>
      </c>
      <c r="AE7" s="11"/>
      <c r="AF7" s="11" t="n">
        <v>613</v>
      </c>
      <c r="AG7" s="11"/>
      <c r="AH7" s="11" t="n">
        <v>964</v>
      </c>
      <c r="AI7" s="11"/>
      <c r="AJ7" s="11" t="n">
        <v>411</v>
      </c>
      <c r="AK7" s="11" t="n">
        <v>384</v>
      </c>
      <c r="AL7" s="11" t="n">
        <v>169</v>
      </c>
    </row>
    <row r="8" ht="30" customHeight="1">
      <c r="B8" s="12" t="s">
        <v>20</v>
      </c>
      <c r="C8" s="12" t="n">
        <v>958</v>
      </c>
      <c r="D8" s="12" t="n">
        <v>484</v>
      </c>
      <c r="E8" s="12" t="n">
        <v>473</v>
      </c>
      <c r="F8" s="12"/>
      <c r="G8" s="12" t="n">
        <v>93</v>
      </c>
      <c r="H8" s="12" t="n">
        <v>158</v>
      </c>
      <c r="I8" s="12" t="n">
        <v>161</v>
      </c>
      <c r="J8" s="12" t="n">
        <v>164</v>
      </c>
      <c r="K8" s="12" t="n">
        <v>160</v>
      </c>
      <c r="L8" s="12" t="n">
        <v>221</v>
      </c>
      <c r="M8" s="12"/>
      <c r="N8" s="12" t="n">
        <v>83</v>
      </c>
      <c r="O8" s="12" t="n">
        <v>285</v>
      </c>
      <c r="P8" s="12" t="n">
        <v>251</v>
      </c>
      <c r="Q8" s="12" t="n">
        <v>172</v>
      </c>
      <c r="R8" s="12" t="n">
        <v>167</v>
      </c>
      <c r="S8" s="12"/>
      <c r="T8" s="12" t="n">
        <v>105</v>
      </c>
      <c r="U8" s="12" t="n">
        <v>283</v>
      </c>
      <c r="V8" s="12" t="n">
        <v>142</v>
      </c>
      <c r="W8" s="12" t="n">
        <v>262</v>
      </c>
      <c r="X8" s="12"/>
      <c r="Y8" s="12" t="n">
        <v>440</v>
      </c>
      <c r="Z8" s="12" t="n">
        <v>68</v>
      </c>
      <c r="AA8" s="12" t="n">
        <v>259</v>
      </c>
      <c r="AB8" s="12" t="n">
        <v>106</v>
      </c>
      <c r="AC8" s="12" t="n">
        <v>51</v>
      </c>
      <c r="AD8" s="12" t="n">
        <v>30</v>
      </c>
      <c r="AE8" s="12"/>
      <c r="AF8" s="12" t="n">
        <v>600</v>
      </c>
      <c r="AG8" s="12"/>
      <c r="AH8" s="12" t="n">
        <v>958</v>
      </c>
      <c r="AI8" s="12"/>
      <c r="AJ8" s="12" t="n">
        <v>302</v>
      </c>
      <c r="AK8" s="12" t="n">
        <v>558</v>
      </c>
      <c r="AL8" s="12" t="n">
        <v>98</v>
      </c>
    </row>
    <row r="9">
      <c r="B9" s="20" t="s">
        <v>166</v>
      </c>
      <c r="C9" s="19" t="n">
        <v>0.580285415662149</v>
      </c>
      <c r="D9" s="19" t="n">
        <v>0.580942776382985</v>
      </c>
      <c r="E9" s="19" t="n">
        <v>0.578736545836297</v>
      </c>
      <c r="F9" s="19"/>
      <c r="G9" s="19" t="n">
        <v>0.603924975540737</v>
      </c>
      <c r="H9" s="19" t="n">
        <v>0.603647229144911</v>
      </c>
      <c r="I9" s="19" t="n">
        <v>0.701710381136253</v>
      </c>
      <c r="J9" s="19" t="n">
        <v>0.626325907463434</v>
      </c>
      <c r="K9" s="19" t="n">
        <v>0.523801006342321</v>
      </c>
      <c r="L9" s="19" t="n">
        <v>0.471970524412667</v>
      </c>
      <c r="M9" s="19"/>
      <c r="N9" s="19" t="n">
        <v>0.513435660447112</v>
      </c>
      <c r="O9" s="19" t="n">
        <v>0.606930411858313</v>
      </c>
      <c r="P9" s="19" t="n">
        <v>0.553353475868073</v>
      </c>
      <c r="Q9" s="19" t="n">
        <v>0.585421225126427</v>
      </c>
      <c r="R9" s="19" t="n">
        <v>0.603381349470218</v>
      </c>
      <c r="S9" s="19"/>
      <c r="T9" s="19" t="n">
        <v>0.512190288586049</v>
      </c>
      <c r="U9" s="19" t="n">
        <v>0.569840936544914</v>
      </c>
      <c r="V9" s="19" t="n">
        <v>0.57857796923442</v>
      </c>
      <c r="W9" s="19" t="n">
        <v>0.606690039174667</v>
      </c>
      <c r="X9" s="19"/>
      <c r="Y9" s="19" t="n">
        <v>0.611156346740972</v>
      </c>
      <c r="Z9" s="19" t="n">
        <v>0.639668252838049</v>
      </c>
      <c r="AA9" s="19" t="n">
        <v>0.476946140654464</v>
      </c>
      <c r="AB9" s="19" t="n">
        <v>0.65328815852824</v>
      </c>
      <c r="AC9" s="19" t="n">
        <v>0.652972208183244</v>
      </c>
      <c r="AD9" s="19" t="n">
        <v>0.514697502331901</v>
      </c>
      <c r="AE9" s="19"/>
      <c r="AF9" s="19" t="n">
        <v>0.579064186921618</v>
      </c>
      <c r="AG9" s="19"/>
      <c r="AH9" s="19" t="n">
        <v>0.580285415662149</v>
      </c>
      <c r="AI9" s="19"/>
      <c r="AJ9" s="19" t="n">
        <v>0.55986304924266</v>
      </c>
      <c r="AK9" s="19" t="n">
        <v>0.58921568963529</v>
      </c>
      <c r="AL9" s="19" t="n">
        <v>0.592338711449096</v>
      </c>
    </row>
    <row r="10">
      <c r="B10" s="20" t="s">
        <v>167</v>
      </c>
      <c r="C10" s="21" t="n">
        <v>0.419714584337851</v>
      </c>
      <c r="D10" s="21" t="n">
        <v>0.419057223617015</v>
      </c>
      <c r="E10" s="21" t="n">
        <v>0.421263454163703</v>
      </c>
      <c r="F10" s="21"/>
      <c r="G10" s="21" t="n">
        <v>0.396075024459263</v>
      </c>
      <c r="H10" s="21" t="n">
        <v>0.396352770855089</v>
      </c>
      <c r="I10" s="21" t="n">
        <v>0.298289618863747</v>
      </c>
      <c r="J10" s="21" t="n">
        <v>0.373674092536566</v>
      </c>
      <c r="K10" s="21" t="n">
        <v>0.476198993657679</v>
      </c>
      <c r="L10" s="21" t="n">
        <v>0.528029475587333</v>
      </c>
      <c r="M10" s="21"/>
      <c r="N10" s="21" t="n">
        <v>0.486564339552887</v>
      </c>
      <c r="O10" s="21" t="n">
        <v>0.393069588141687</v>
      </c>
      <c r="P10" s="21" t="n">
        <v>0.446646524131927</v>
      </c>
      <c r="Q10" s="21" t="n">
        <v>0.414578774873573</v>
      </c>
      <c r="R10" s="21" t="n">
        <v>0.396618650529782</v>
      </c>
      <c r="S10" s="21"/>
      <c r="T10" s="21" t="n">
        <v>0.487809711413951</v>
      </c>
      <c r="U10" s="21" t="n">
        <v>0.430159063455086</v>
      </c>
      <c r="V10" s="21" t="n">
        <v>0.42142203076558</v>
      </c>
      <c r="W10" s="21" t="n">
        <v>0.393309960825333</v>
      </c>
      <c r="X10" s="21"/>
      <c r="Y10" s="21" t="n">
        <v>0.388843653259028</v>
      </c>
      <c r="Z10" s="21" t="n">
        <v>0.360331747161951</v>
      </c>
      <c r="AA10" s="21" t="n">
        <v>0.523053859345536</v>
      </c>
      <c r="AB10" s="21" t="n">
        <v>0.34671184147176</v>
      </c>
      <c r="AC10" s="21" t="n">
        <v>0.347027791816756</v>
      </c>
      <c r="AD10" s="21" t="n">
        <v>0.485302497668099</v>
      </c>
      <c r="AE10" s="21"/>
      <c r="AF10" s="21" t="n">
        <v>0.420935813078382</v>
      </c>
      <c r="AG10" s="21"/>
      <c r="AH10" s="21" t="n">
        <v>0.419714584337851</v>
      </c>
      <c r="AI10" s="21"/>
      <c r="AJ10" s="21" t="n">
        <v>0.44013695075734</v>
      </c>
      <c r="AK10" s="21" t="n">
        <v>0.41078431036471</v>
      </c>
      <c r="AL10" s="21" t="n">
        <v>0.407661288550904</v>
      </c>
    </row>
    <row r="11">
      <c r="B11" s="18" t="s">
        <v>119</v>
      </c>
    </row>
    <row r="12">
      <c r="B12" t="s">
        <v>61</v>
      </c>
    </row>
    <row r="13">
      <c r="B13" t="s">
        <v>62</v>
      </c>
    </row>
    <row r="15">
      <c r="B15"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177</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627</v>
      </c>
      <c r="D7" s="11" t="n">
        <v>295</v>
      </c>
      <c r="E7" s="11" t="n">
        <v>332</v>
      </c>
      <c r="F7" s="11"/>
      <c r="G7" s="11" t="n">
        <v>54</v>
      </c>
      <c r="H7" s="11" t="n">
        <v>84</v>
      </c>
      <c r="I7" s="11" t="n">
        <v>153</v>
      </c>
      <c r="J7" s="11" t="n">
        <v>111</v>
      </c>
      <c r="K7" s="11" t="n">
        <v>111</v>
      </c>
      <c r="L7" s="11" t="n">
        <v>114</v>
      </c>
      <c r="M7" s="11"/>
      <c r="N7" s="11" t="n">
        <v>34</v>
      </c>
      <c r="O7" s="11" t="n">
        <v>136</v>
      </c>
      <c r="P7" s="11" t="n">
        <v>117</v>
      </c>
      <c r="Q7" s="11" t="n">
        <v>202</v>
      </c>
      <c r="R7" s="11" t="n">
        <v>138</v>
      </c>
      <c r="S7" s="11"/>
      <c r="T7" s="11" t="n">
        <v>52</v>
      </c>
      <c r="U7" s="11" t="n">
        <v>181</v>
      </c>
      <c r="V7" s="11" t="n">
        <v>103</v>
      </c>
      <c r="W7" s="11" t="n">
        <v>181</v>
      </c>
      <c r="X7" s="11"/>
      <c r="Y7" s="11" t="n">
        <v>300</v>
      </c>
      <c r="Z7" s="11" t="n">
        <v>51</v>
      </c>
      <c r="AA7" s="11" t="n">
        <v>147</v>
      </c>
      <c r="AB7" s="11" t="n">
        <v>72</v>
      </c>
      <c r="AC7" s="11" t="n">
        <v>38</v>
      </c>
      <c r="AD7" s="11" t="n">
        <v>14</v>
      </c>
      <c r="AE7" s="11"/>
      <c r="AF7" s="11" t="n">
        <v>410</v>
      </c>
      <c r="AG7" s="11"/>
      <c r="AH7" s="11" t="n">
        <v>627</v>
      </c>
      <c r="AI7" s="11"/>
      <c r="AJ7" s="11" t="n">
        <v>291</v>
      </c>
      <c r="AK7" s="11" t="n">
        <v>238</v>
      </c>
      <c r="AL7" s="11" t="n">
        <v>98</v>
      </c>
    </row>
    <row r="8" ht="30" customHeight="1">
      <c r="B8" s="12" t="s">
        <v>20</v>
      </c>
      <c r="C8" s="12" t="n">
        <v>605</v>
      </c>
      <c r="D8" s="12" t="n">
        <v>304</v>
      </c>
      <c r="E8" s="12" t="n">
        <v>301</v>
      </c>
      <c r="F8" s="12"/>
      <c r="G8" s="12" t="n">
        <v>67</v>
      </c>
      <c r="H8" s="12" t="n">
        <v>104</v>
      </c>
      <c r="I8" s="12" t="n">
        <v>111</v>
      </c>
      <c r="J8" s="12" t="n">
        <v>108</v>
      </c>
      <c r="K8" s="12" t="n">
        <v>100</v>
      </c>
      <c r="L8" s="12" t="n">
        <v>114</v>
      </c>
      <c r="M8" s="12"/>
      <c r="N8" s="12" t="n">
        <v>44</v>
      </c>
      <c r="O8" s="12" t="n">
        <v>178</v>
      </c>
      <c r="P8" s="12" t="n">
        <v>155</v>
      </c>
      <c r="Q8" s="12" t="n">
        <v>125</v>
      </c>
      <c r="R8" s="12" t="n">
        <v>102</v>
      </c>
      <c r="S8" s="12"/>
      <c r="T8" s="12" t="n">
        <v>59</v>
      </c>
      <c r="U8" s="12" t="n">
        <v>174</v>
      </c>
      <c r="V8" s="12" t="n">
        <v>87</v>
      </c>
      <c r="W8" s="12" t="n">
        <v>173</v>
      </c>
      <c r="X8" s="12"/>
      <c r="Y8" s="12" t="n">
        <v>284</v>
      </c>
      <c r="Z8" s="12" t="n">
        <v>43</v>
      </c>
      <c r="AA8" s="12" t="n">
        <v>143</v>
      </c>
      <c r="AB8" s="12" t="n">
        <v>79</v>
      </c>
      <c r="AC8" s="12" t="n">
        <v>40</v>
      </c>
      <c r="AD8" s="12" t="n">
        <v>13</v>
      </c>
      <c r="AE8" s="12"/>
      <c r="AF8" s="12" t="n">
        <v>387</v>
      </c>
      <c r="AG8" s="12"/>
      <c r="AH8" s="12" t="n">
        <v>605</v>
      </c>
      <c r="AI8" s="12"/>
      <c r="AJ8" s="12" t="n">
        <v>212</v>
      </c>
      <c r="AK8" s="12" t="n">
        <v>337</v>
      </c>
      <c r="AL8" s="12" t="n">
        <v>56</v>
      </c>
    </row>
    <row r="9">
      <c r="B9" s="20" t="s">
        <v>172</v>
      </c>
      <c r="C9" s="19" t="n">
        <v>0.38066925764987</v>
      </c>
      <c r="D9" s="19" t="n">
        <v>0.345710050487857</v>
      </c>
      <c r="E9" s="19" t="n">
        <v>0.416069618484889</v>
      </c>
      <c r="F9" s="19"/>
      <c r="G9" s="19" t="n">
        <v>0.385583089974097</v>
      </c>
      <c r="H9" s="19" t="n">
        <v>0.338801857936184</v>
      </c>
      <c r="I9" s="19" t="n">
        <v>0.347226897179547</v>
      </c>
      <c r="J9" s="19" t="n">
        <v>0.462622246985004</v>
      </c>
      <c r="K9" s="19" t="n">
        <v>0.383239164109546</v>
      </c>
      <c r="L9" s="19" t="n">
        <v>0.368272568551561</v>
      </c>
      <c r="M9" s="19"/>
      <c r="N9" s="19" t="n">
        <v>0.384065854993709</v>
      </c>
      <c r="O9" s="19" t="n">
        <v>0.447488593823794</v>
      </c>
      <c r="P9" s="19" t="n">
        <v>0.356695528708808</v>
      </c>
      <c r="Q9" s="19" t="n">
        <v>0.31496101568224</v>
      </c>
      <c r="R9" s="19" t="n">
        <v>0.379374581142496</v>
      </c>
      <c r="S9" s="19"/>
      <c r="T9" s="19" t="n">
        <v>0.293602910355355</v>
      </c>
      <c r="U9" s="19" t="n">
        <v>0.334131866677614</v>
      </c>
      <c r="V9" s="19" t="n">
        <v>0.382920327856971</v>
      </c>
      <c r="W9" s="19" t="n">
        <v>0.458835447194671</v>
      </c>
      <c r="X9" s="19"/>
      <c r="Y9" s="19" t="n">
        <v>0.40058931233757</v>
      </c>
      <c r="Z9" s="19" t="n">
        <v>0.507387555462538</v>
      </c>
      <c r="AA9" s="19" t="n">
        <v>0.386098838879482</v>
      </c>
      <c r="AB9" s="19" t="n">
        <v>0.342176310662664</v>
      </c>
      <c r="AC9" s="19" t="n">
        <v>0.253175670419839</v>
      </c>
      <c r="AD9" s="19" t="n">
        <v>0.125039986262005</v>
      </c>
      <c r="AE9" s="19"/>
      <c r="AF9" s="19" t="n">
        <v>0.402989058448157</v>
      </c>
      <c r="AG9" s="19"/>
      <c r="AH9" s="19" t="n">
        <v>0.38066925764987</v>
      </c>
      <c r="AI9" s="19"/>
      <c r="AJ9" s="19" t="n">
        <v>0.388128338972517</v>
      </c>
      <c r="AK9" s="19" t="n">
        <v>0.384296671751057</v>
      </c>
      <c r="AL9" s="19" t="n">
        <v>0.330798576839996</v>
      </c>
    </row>
    <row r="10">
      <c r="B10" s="20" t="s">
        <v>173</v>
      </c>
      <c r="C10" s="19" t="n">
        <v>0.529973833070959</v>
      </c>
      <c r="D10" s="19" t="n">
        <v>0.572004683886516</v>
      </c>
      <c r="E10" s="19" t="n">
        <v>0.487412590815719</v>
      </c>
      <c r="F10" s="19"/>
      <c r="G10" s="19" t="n">
        <v>0.531035519351919</v>
      </c>
      <c r="H10" s="19" t="n">
        <v>0.567724861056688</v>
      </c>
      <c r="I10" s="19" t="n">
        <v>0.525620990018913</v>
      </c>
      <c r="J10" s="19" t="n">
        <v>0.4818941166743</v>
      </c>
      <c r="K10" s="19" t="n">
        <v>0.535619971516266</v>
      </c>
      <c r="L10" s="19" t="n">
        <v>0.539805676423085</v>
      </c>
      <c r="M10" s="19"/>
      <c r="N10" s="19" t="n">
        <v>0.574623729294985</v>
      </c>
      <c r="O10" s="19" t="n">
        <v>0.435296790881356</v>
      </c>
      <c r="P10" s="19" t="n">
        <v>0.570706230568804</v>
      </c>
      <c r="Q10" s="19" t="n">
        <v>0.587683212858154</v>
      </c>
      <c r="R10" s="19" t="n">
        <v>0.543366636199023</v>
      </c>
      <c r="S10" s="19"/>
      <c r="T10" s="19" t="n">
        <v>0.60324012330784</v>
      </c>
      <c r="U10" s="19" t="n">
        <v>0.530119780342963</v>
      </c>
      <c r="V10" s="19" t="n">
        <v>0.56870400549564</v>
      </c>
      <c r="W10" s="19" t="n">
        <v>0.503835627765803</v>
      </c>
      <c r="X10" s="19"/>
      <c r="Y10" s="19" t="n">
        <v>0.529698765942632</v>
      </c>
      <c r="Z10" s="19" t="n">
        <v>0.457719923298197</v>
      </c>
      <c r="AA10" s="19" t="n">
        <v>0.511578914038902</v>
      </c>
      <c r="AB10" s="19" t="n">
        <v>0.519143864344695</v>
      </c>
      <c r="AC10" s="19" t="n">
        <v>0.592268147888815</v>
      </c>
      <c r="AD10" s="19" t="n">
        <v>0.803130954936129</v>
      </c>
      <c r="AE10" s="19"/>
      <c r="AF10" s="19" t="n">
        <v>0.504298006553207</v>
      </c>
      <c r="AG10" s="19"/>
      <c r="AH10" s="19" t="n">
        <v>0.529973833070959</v>
      </c>
      <c r="AI10" s="19"/>
      <c r="AJ10" s="19" t="n">
        <v>0.517366804898303</v>
      </c>
      <c r="AK10" s="19" t="n">
        <v>0.532065801296574</v>
      </c>
      <c r="AL10" s="19" t="n">
        <v>0.56491154474923</v>
      </c>
    </row>
    <row r="11">
      <c r="B11" s="20" t="s">
        <v>174</v>
      </c>
      <c r="C11" s="19" t="n">
        <v>0.0536573659354626</v>
      </c>
      <c r="D11" s="19" t="n">
        <v>0.0365638375807987</v>
      </c>
      <c r="E11" s="19" t="n">
        <v>0.0709665992053823</v>
      </c>
      <c r="F11" s="19"/>
      <c r="G11" s="19" t="n">
        <v>0.035553181709138</v>
      </c>
      <c r="H11" s="19" t="n">
        <v>0.0525545579560674</v>
      </c>
      <c r="I11" s="19" t="n">
        <v>0.0577083409502149</v>
      </c>
      <c r="J11" s="19" t="n">
        <v>0.0510612630476744</v>
      </c>
      <c r="K11" s="19" t="n">
        <v>0.0726319619518116</v>
      </c>
      <c r="L11" s="19" t="n">
        <v>0.0471740369819668</v>
      </c>
      <c r="M11" s="19"/>
      <c r="N11" s="19" t="n">
        <v>0.0413104157113057</v>
      </c>
      <c r="O11" s="19" t="n">
        <v>0.0588668293462495</v>
      </c>
      <c r="P11" s="19" t="n">
        <v>0.0478213570636724</v>
      </c>
      <c r="Q11" s="19" t="n">
        <v>0.0572479034209633</v>
      </c>
      <c r="R11" s="19" t="n">
        <v>0.0543913664107765</v>
      </c>
      <c r="S11" s="19"/>
      <c r="T11" s="19" t="n">
        <v>0.0575755192665542</v>
      </c>
      <c r="U11" s="19" t="n">
        <v>0.0804141355371011</v>
      </c>
      <c r="V11" s="19" t="n">
        <v>0.0274289019687768</v>
      </c>
      <c r="W11" s="19" t="n">
        <v>0.0282807911395426</v>
      </c>
      <c r="X11" s="19"/>
      <c r="Y11" s="19" t="n">
        <v>0.0456992072512973</v>
      </c>
      <c r="Z11" s="19" t="n">
        <v>0.0283989366404398</v>
      </c>
      <c r="AA11" s="19" t="n">
        <v>0.0633483635404366</v>
      </c>
      <c r="AB11" s="19" t="n">
        <v>0.0667861781684868</v>
      </c>
      <c r="AC11" s="19" t="n">
        <v>0.0738303819701271</v>
      </c>
      <c r="AD11" s="19" t="n">
        <v>0.0718290588018654</v>
      </c>
      <c r="AE11" s="19"/>
      <c r="AF11" s="19" t="n">
        <v>0.0555356330529926</v>
      </c>
      <c r="AG11" s="19"/>
      <c r="AH11" s="19" t="n">
        <v>0.0536573659354626</v>
      </c>
      <c r="AI11" s="19"/>
      <c r="AJ11" s="19" t="n">
        <v>0.0616295373805735</v>
      </c>
      <c r="AK11" s="19" t="n">
        <v>0.0428713762120251</v>
      </c>
      <c r="AL11" s="19" t="n">
        <v>0.088359435745327</v>
      </c>
    </row>
    <row r="12">
      <c r="B12" s="20" t="s">
        <v>175</v>
      </c>
      <c r="C12" s="19" t="n">
        <v>0.0185413936527436</v>
      </c>
      <c r="D12" s="19" t="n">
        <v>0.0187575989717755</v>
      </c>
      <c r="E12" s="19" t="n">
        <v>0.0183224600175296</v>
      </c>
      <c r="F12" s="19"/>
      <c r="G12" s="19" t="n">
        <v>0.0478282089648455</v>
      </c>
      <c r="H12" s="19" t="n">
        <v>0</v>
      </c>
      <c r="I12" s="19" t="n">
        <v>0.0590718592568946</v>
      </c>
      <c r="J12" s="19" t="n">
        <v>0.00442237329302114</v>
      </c>
      <c r="K12" s="19" t="n">
        <v>0.00425445121118833</v>
      </c>
      <c r="L12" s="19" t="n">
        <v>0.00492336547866982</v>
      </c>
      <c r="M12" s="19"/>
      <c r="N12" s="19" t="n">
        <v>0</v>
      </c>
      <c r="O12" s="19" t="n">
        <v>0.037885976087685</v>
      </c>
      <c r="P12" s="19" t="n">
        <v>0</v>
      </c>
      <c r="Q12" s="19" t="n">
        <v>0.0263914970399219</v>
      </c>
      <c r="R12" s="19" t="n">
        <v>0.0114136186621212</v>
      </c>
      <c r="S12" s="19"/>
      <c r="T12" s="19" t="n">
        <v>0.0455814470702507</v>
      </c>
      <c r="U12" s="19" t="n">
        <v>0.0259672356443083</v>
      </c>
      <c r="V12" s="19" t="n">
        <v>0.0160224455500048</v>
      </c>
      <c r="W12" s="19" t="n">
        <v>0.00148679964976077</v>
      </c>
      <c r="X12" s="19"/>
      <c r="Y12" s="19" t="n">
        <v>0.0153463502507946</v>
      </c>
      <c r="Z12" s="19" t="n">
        <v>0.00649358459882501</v>
      </c>
      <c r="AA12" s="19" t="n">
        <v>0.00727008629110437</v>
      </c>
      <c r="AB12" s="19" t="n">
        <v>0.0292911035475761</v>
      </c>
      <c r="AC12" s="19" t="n">
        <v>0.0807257997212189</v>
      </c>
      <c r="AD12" s="19" t="n">
        <v>0</v>
      </c>
      <c r="AE12" s="19"/>
      <c r="AF12" s="19" t="n">
        <v>0.0213214526624654</v>
      </c>
      <c r="AG12" s="19"/>
      <c r="AH12" s="19" t="n">
        <v>0.0185413936527436</v>
      </c>
      <c r="AI12" s="19"/>
      <c r="AJ12" s="19" t="n">
        <v>0.0204513612361926</v>
      </c>
      <c r="AK12" s="19" t="n">
        <v>0.0177775704068543</v>
      </c>
      <c r="AL12" s="19" t="n">
        <v>0.0159304426654473</v>
      </c>
    </row>
    <row r="13">
      <c r="B13" s="20" t="s">
        <v>176</v>
      </c>
      <c r="C13" s="19" t="n">
        <v>0.0140851637065536</v>
      </c>
      <c r="D13" s="19" t="n">
        <v>0.0246240538826769</v>
      </c>
      <c r="E13" s="19" t="n">
        <v>0.00341328223892131</v>
      </c>
      <c r="F13" s="19"/>
      <c r="G13" s="19" t="n">
        <v>0</v>
      </c>
      <c r="H13" s="19" t="n">
        <v>0.0340901635437994</v>
      </c>
      <c r="I13" s="19" t="n">
        <v>0</v>
      </c>
      <c r="J13" s="19" t="n">
        <v>0</v>
      </c>
      <c r="K13" s="19" t="n">
        <v>0.00425445121118833</v>
      </c>
      <c r="L13" s="19" t="n">
        <v>0.0398243525647177</v>
      </c>
      <c r="M13" s="19"/>
      <c r="N13" s="19" t="n">
        <v>0</v>
      </c>
      <c r="O13" s="19" t="n">
        <v>0.0204618098609156</v>
      </c>
      <c r="P13" s="19" t="n">
        <v>0.024776883658716</v>
      </c>
      <c r="Q13" s="19" t="n">
        <v>0.00342102946685165</v>
      </c>
      <c r="R13" s="19" t="n">
        <v>0.00585076589908324</v>
      </c>
      <c r="S13" s="19"/>
      <c r="T13" s="19" t="n">
        <v>0</v>
      </c>
      <c r="U13" s="19" t="n">
        <v>0.0260726747156081</v>
      </c>
      <c r="V13" s="19" t="n">
        <v>0.00492431912860737</v>
      </c>
      <c r="W13" s="19" t="n">
        <v>0.00345366646431629</v>
      </c>
      <c r="X13" s="19"/>
      <c r="Y13" s="19" t="n">
        <v>0.00211133736374726</v>
      </c>
      <c r="Z13" s="19" t="n">
        <v>0</v>
      </c>
      <c r="AA13" s="19" t="n">
        <v>0.0317037972500752</v>
      </c>
      <c r="AB13" s="19" t="n">
        <v>0.0426025432765778</v>
      </c>
      <c r="AC13" s="19" t="n">
        <v>0</v>
      </c>
      <c r="AD13" s="19" t="n">
        <v>0</v>
      </c>
      <c r="AE13" s="19"/>
      <c r="AF13" s="19" t="n">
        <v>0.0110503454977385</v>
      </c>
      <c r="AG13" s="19"/>
      <c r="AH13" s="19" t="n">
        <v>0.0140851637065536</v>
      </c>
      <c r="AI13" s="19"/>
      <c r="AJ13" s="19" t="n">
        <v>0.00905873753492476</v>
      </c>
      <c r="AK13" s="19" t="n">
        <v>0.0195870098557645</v>
      </c>
      <c r="AL13" s="19" t="n">
        <v>0</v>
      </c>
    </row>
    <row r="14">
      <c r="B14" s="20" t="s">
        <v>56</v>
      </c>
      <c r="C14" s="21" t="n">
        <v>0.00307298598441112</v>
      </c>
      <c r="D14" s="21" t="n">
        <v>0.00233977519037586</v>
      </c>
      <c r="E14" s="21" t="n">
        <v>0.00381544923755901</v>
      </c>
      <c r="F14" s="21"/>
      <c r="G14" s="21" t="n">
        <v>0</v>
      </c>
      <c r="H14" s="21" t="n">
        <v>0.00682855950726129</v>
      </c>
      <c r="I14" s="21" t="n">
        <v>0.0103719125944301</v>
      </c>
      <c r="J14" s="21" t="n">
        <v>0</v>
      </c>
      <c r="K14" s="21" t="n">
        <v>0</v>
      </c>
      <c r="L14" s="21" t="n">
        <v>0</v>
      </c>
      <c r="M14" s="21"/>
      <c r="N14" s="21" t="n">
        <v>0</v>
      </c>
      <c r="O14" s="21" t="n">
        <v>0</v>
      </c>
      <c r="P14" s="21" t="n">
        <v>0</v>
      </c>
      <c r="Q14" s="21" t="n">
        <v>0.0102953415318693</v>
      </c>
      <c r="R14" s="21" t="n">
        <v>0.00560303168650037</v>
      </c>
      <c r="S14" s="21"/>
      <c r="T14" s="21" t="n">
        <v>0</v>
      </c>
      <c r="U14" s="21" t="n">
        <v>0.0032943070824059</v>
      </c>
      <c r="V14" s="21" t="n">
        <v>0</v>
      </c>
      <c r="W14" s="21" t="n">
        <v>0.00410766778590668</v>
      </c>
      <c r="X14" s="21"/>
      <c r="Y14" s="21" t="n">
        <v>0.00655502685395838</v>
      </c>
      <c r="Z14" s="21" t="n">
        <v>0</v>
      </c>
      <c r="AA14" s="21" t="n">
        <v>0</v>
      </c>
      <c r="AB14" s="21" t="n">
        <v>0</v>
      </c>
      <c r="AC14" s="21" t="n">
        <v>0</v>
      </c>
      <c r="AD14" s="21" t="n">
        <v>0</v>
      </c>
      <c r="AE14" s="21"/>
      <c r="AF14" s="21" t="n">
        <v>0.00480550378543995</v>
      </c>
      <c r="AG14" s="21"/>
      <c r="AH14" s="21" t="n">
        <v>0.00307298598441112</v>
      </c>
      <c r="AI14" s="21"/>
      <c r="AJ14" s="21" t="n">
        <v>0.00336521997748936</v>
      </c>
      <c r="AK14" s="21" t="n">
        <v>0.00340157047772532</v>
      </c>
      <c r="AL14" s="21" t="n">
        <v>0</v>
      </c>
    </row>
    <row r="15">
      <c r="B15" s="18" t="s">
        <v>178</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s>
  <sheetData>
    <row r="2" ht="40" customHeight="1">
      <c r="D2" s="16" t="s">
        <v>191</v>
      </c>
    </row>
    <row r="6" ht="50" customHeight="1">
      <c r="B6" s="22" t="s">
        <v>15</v>
      </c>
      <c r="C6" s="22" t="s">
        <v>179</v>
      </c>
      <c r="D6" s="22" t="s">
        <v>180</v>
      </c>
      <c r="E6" s="22" t="s">
        <v>181</v>
      </c>
      <c r="F6" s="22" t="s">
        <v>182</v>
      </c>
    </row>
    <row r="7">
      <c r="B7" s="20" t="s">
        <v>183</v>
      </c>
      <c r="C7" s="19" t="n">
        <v>0.0783443591661235</v>
      </c>
      <c r="D7" s="19" t="n">
        <v>0.0760045788533486</v>
      </c>
      <c r="E7" s="19" t="n">
        <v>0.128068435415512</v>
      </c>
      <c r="F7" s="19" t="n">
        <v>0.144300058855778</v>
      </c>
    </row>
    <row r="8">
      <c r="B8" s="20" t="s">
        <v>184</v>
      </c>
      <c r="C8" s="19" t="n">
        <v>0.107880474752267</v>
      </c>
      <c r="D8" s="19" t="n">
        <v>0.0744312813731826</v>
      </c>
      <c r="E8" s="19" t="n">
        <v>0.152334739095388</v>
      </c>
      <c r="F8" s="19" t="n">
        <v>0.134753938034346</v>
      </c>
    </row>
    <row r="9">
      <c r="B9" s="20" t="s">
        <v>185</v>
      </c>
      <c r="C9" s="19" t="n">
        <v>0.119302119166882</v>
      </c>
      <c r="D9" s="19" t="n">
        <v>0.067985473960454</v>
      </c>
      <c r="E9" s="19" t="n">
        <v>0.127443547377924</v>
      </c>
      <c r="F9" s="19" t="n">
        <v>0.125170304192894</v>
      </c>
    </row>
    <row r="10">
      <c r="B10" s="20" t="s">
        <v>186</v>
      </c>
      <c r="C10" s="19" t="n">
        <v>0.0707309308888464</v>
      </c>
      <c r="D10" s="19" t="n">
        <v>0.0266178450538697</v>
      </c>
      <c r="E10" s="19" t="n">
        <v>0.0634753159332012</v>
      </c>
      <c r="F10" s="19" t="n">
        <v>0.0726315824863532</v>
      </c>
    </row>
    <row r="11">
      <c r="B11" s="20" t="s">
        <v>187</v>
      </c>
      <c r="C11" s="19" t="n">
        <v>0.0786181693331779</v>
      </c>
      <c r="D11" s="19" t="n">
        <v>0.0481462113429085</v>
      </c>
      <c r="E11" s="19" t="n">
        <v>0.07843557322477</v>
      </c>
      <c r="F11" s="19" t="n">
        <v>0.0571452623380051</v>
      </c>
    </row>
    <row r="12">
      <c r="B12" s="20" t="s">
        <v>188</v>
      </c>
      <c r="C12" s="19" t="n">
        <v>0.0571011735819468</v>
      </c>
      <c r="D12" s="19" t="n">
        <v>0.033606843210659</v>
      </c>
      <c r="E12" s="19" t="n">
        <v>0.0507977279700913</v>
      </c>
      <c r="F12" s="19" t="n">
        <v>0.0375745423209751</v>
      </c>
    </row>
    <row r="13">
      <c r="B13" s="20" t="s">
        <v>189</v>
      </c>
      <c r="C13" s="19" t="n">
        <v>0.10013788084989</v>
      </c>
      <c r="D13" s="19" t="n">
        <v>0.065215901472615</v>
      </c>
      <c r="E13" s="19" t="n">
        <v>0.0747727962317507</v>
      </c>
      <c r="F13" s="19" t="n">
        <v>0.072341098262348</v>
      </c>
    </row>
    <row r="14">
      <c r="B14" s="20" t="s">
        <v>190</v>
      </c>
      <c r="C14" s="19" t="n">
        <v>0.333206563891396</v>
      </c>
      <c r="D14" s="19" t="n">
        <v>0.552695443222042</v>
      </c>
      <c r="E14" s="19" t="n">
        <v>0.293823809353724</v>
      </c>
      <c r="F14" s="19" t="n">
        <v>0.309029162005646</v>
      </c>
    </row>
    <row r="15">
      <c r="B15" s="20" t="s">
        <v>56</v>
      </c>
      <c r="C15" s="19" t="n">
        <v>0.0546783283694703</v>
      </c>
      <c r="D15" s="19" t="n">
        <v>0.0552964215109205</v>
      </c>
      <c r="E15" s="19" t="n">
        <v>0.0308480553976388</v>
      </c>
      <c r="F15" s="19" t="n">
        <v>0.0470540515036547</v>
      </c>
    </row>
    <row r="16">
      <c r="B16" s="18" t="s">
        <v>119</v>
      </c>
      <c r="C16" s="18"/>
      <c r="D16" s="18"/>
      <c r="E16" s="18"/>
      <c r="F16" s="18"/>
    </row>
    <row r="17">
      <c r="B17" t="s">
        <v>61</v>
      </c>
    </row>
    <row r="18">
      <c r="B18" t="s">
        <v>62</v>
      </c>
    </row>
    <row r="22">
      <c r="B22" s="9" t="str">
        <f>=HYPERLINK("#'Contents'!A1", "Return to Contents")</f>
      </c>
    </row>
  </sheetData>
  <mergeCells count="1">
    <mergeCell ref="D2:G2"/>
  </mergeCells>
  <pageMargins left="0.7" right="0.7" top="0.75" bottom="0.75" header="0.3" footer="0.3"/>
  <pageSetup paperSize="9" orientation="portrait" horizontalDpi="300" verticalDpi="300" r:id="rId2"/>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192</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964</v>
      </c>
      <c r="D7" s="11" t="n">
        <v>449</v>
      </c>
      <c r="E7" s="11" t="n">
        <v>514</v>
      </c>
      <c r="F7" s="11"/>
      <c r="G7" s="11" t="n">
        <v>75</v>
      </c>
      <c r="H7" s="11" t="n">
        <v>123</v>
      </c>
      <c r="I7" s="11" t="n">
        <v>222</v>
      </c>
      <c r="J7" s="11" t="n">
        <v>168</v>
      </c>
      <c r="K7" s="11" t="n">
        <v>171</v>
      </c>
      <c r="L7" s="11" t="n">
        <v>205</v>
      </c>
      <c r="M7" s="11"/>
      <c r="N7" s="11" t="n">
        <v>61</v>
      </c>
      <c r="O7" s="11" t="n">
        <v>215</v>
      </c>
      <c r="P7" s="11" t="n">
        <v>184</v>
      </c>
      <c r="Q7" s="11" t="n">
        <v>284</v>
      </c>
      <c r="R7" s="11" t="n">
        <v>220</v>
      </c>
      <c r="S7" s="11"/>
      <c r="T7" s="11" t="n">
        <v>85</v>
      </c>
      <c r="U7" s="11" t="n">
        <v>285</v>
      </c>
      <c r="V7" s="11" t="n">
        <v>163</v>
      </c>
      <c r="W7" s="11" t="n">
        <v>264</v>
      </c>
      <c r="X7" s="11"/>
      <c r="Y7" s="11" t="n">
        <v>447</v>
      </c>
      <c r="Z7" s="11" t="n">
        <v>85</v>
      </c>
      <c r="AA7" s="11" t="n">
        <v>249</v>
      </c>
      <c r="AB7" s="11" t="n">
        <v>101</v>
      </c>
      <c r="AC7" s="11" t="n">
        <v>49</v>
      </c>
      <c r="AD7" s="11" t="n">
        <v>26</v>
      </c>
      <c r="AE7" s="11"/>
      <c r="AF7" s="11" t="n">
        <v>613</v>
      </c>
      <c r="AG7" s="11"/>
      <c r="AH7" s="11" t="n">
        <v>964</v>
      </c>
      <c r="AI7" s="11"/>
      <c r="AJ7" s="11" t="n">
        <v>411</v>
      </c>
      <c r="AK7" s="11" t="n">
        <v>384</v>
      </c>
      <c r="AL7" s="11" t="n">
        <v>169</v>
      </c>
    </row>
    <row r="8" ht="30" customHeight="1">
      <c r="B8" s="12" t="s">
        <v>20</v>
      </c>
      <c r="C8" s="12" t="n">
        <v>958</v>
      </c>
      <c r="D8" s="12" t="n">
        <v>484</v>
      </c>
      <c r="E8" s="12" t="n">
        <v>473</v>
      </c>
      <c r="F8" s="12"/>
      <c r="G8" s="12" t="n">
        <v>93</v>
      </c>
      <c r="H8" s="12" t="n">
        <v>158</v>
      </c>
      <c r="I8" s="12" t="n">
        <v>161</v>
      </c>
      <c r="J8" s="12" t="n">
        <v>164</v>
      </c>
      <c r="K8" s="12" t="n">
        <v>160</v>
      </c>
      <c r="L8" s="12" t="n">
        <v>221</v>
      </c>
      <c r="M8" s="12"/>
      <c r="N8" s="12" t="n">
        <v>83</v>
      </c>
      <c r="O8" s="12" t="n">
        <v>285</v>
      </c>
      <c r="P8" s="12" t="n">
        <v>251</v>
      </c>
      <c r="Q8" s="12" t="n">
        <v>172</v>
      </c>
      <c r="R8" s="12" t="n">
        <v>167</v>
      </c>
      <c r="S8" s="12"/>
      <c r="T8" s="12" t="n">
        <v>105</v>
      </c>
      <c r="U8" s="12" t="n">
        <v>283</v>
      </c>
      <c r="V8" s="12" t="n">
        <v>142</v>
      </c>
      <c r="W8" s="12" t="n">
        <v>262</v>
      </c>
      <c r="X8" s="12"/>
      <c r="Y8" s="12" t="n">
        <v>440</v>
      </c>
      <c r="Z8" s="12" t="n">
        <v>68</v>
      </c>
      <c r="AA8" s="12" t="n">
        <v>259</v>
      </c>
      <c r="AB8" s="12" t="n">
        <v>106</v>
      </c>
      <c r="AC8" s="12" t="n">
        <v>51</v>
      </c>
      <c r="AD8" s="12" t="n">
        <v>30</v>
      </c>
      <c r="AE8" s="12"/>
      <c r="AF8" s="12" t="n">
        <v>600</v>
      </c>
      <c r="AG8" s="12"/>
      <c r="AH8" s="12" t="n">
        <v>958</v>
      </c>
      <c r="AI8" s="12"/>
      <c r="AJ8" s="12" t="n">
        <v>302</v>
      </c>
      <c r="AK8" s="12" t="n">
        <v>558</v>
      </c>
      <c r="AL8" s="12" t="n">
        <v>98</v>
      </c>
    </row>
    <row r="9">
      <c r="B9" s="20" t="s">
        <v>183</v>
      </c>
      <c r="C9" s="19" t="n">
        <v>0.0783443591661235</v>
      </c>
      <c r="D9" s="19" t="n">
        <v>0.0923751532256647</v>
      </c>
      <c r="E9" s="19" t="n">
        <v>0.0641367723586675</v>
      </c>
      <c r="F9" s="19"/>
      <c r="G9" s="19" t="n">
        <v>0.102560761509655</v>
      </c>
      <c r="H9" s="19" t="n">
        <v>0.144938384431603</v>
      </c>
      <c r="I9" s="19" t="n">
        <v>0.131317242617893</v>
      </c>
      <c r="J9" s="19" t="n">
        <v>0.0915908686531477</v>
      </c>
      <c r="K9" s="19" t="n">
        <v>0.025769391055508</v>
      </c>
      <c r="L9" s="19" t="n">
        <v>0.0103449801935229</v>
      </c>
      <c r="M9" s="19"/>
      <c r="N9" s="19" t="n">
        <v>0.0275731848442393</v>
      </c>
      <c r="O9" s="19" t="n">
        <v>0.0915857681586811</v>
      </c>
      <c r="P9" s="19" t="n">
        <v>0.0636341997409136</v>
      </c>
      <c r="Q9" s="19" t="n">
        <v>0.0536529755241913</v>
      </c>
      <c r="R9" s="19" t="n">
        <v>0.12846193697796</v>
      </c>
      <c r="S9" s="19"/>
      <c r="T9" s="19" t="n">
        <v>0.046591991615966</v>
      </c>
      <c r="U9" s="19" t="n">
        <v>0.0551900980695972</v>
      </c>
      <c r="V9" s="19" t="n">
        <v>0.057434793138858</v>
      </c>
      <c r="W9" s="19" t="n">
        <v>0.166211999561687</v>
      </c>
      <c r="X9" s="19"/>
      <c r="Y9" s="19" t="n">
        <v>0.133673854777948</v>
      </c>
      <c r="Z9" s="19" t="n">
        <v>0</v>
      </c>
      <c r="AA9" s="19" t="n">
        <v>0.0105076753983153</v>
      </c>
      <c r="AB9" s="19" t="n">
        <v>0.0711691763312514</v>
      </c>
      <c r="AC9" s="19" t="n">
        <v>0.0816778757105153</v>
      </c>
      <c r="AD9" s="19" t="n">
        <v>0.0620396431574184</v>
      </c>
      <c r="AE9" s="19"/>
      <c r="AF9" s="19" t="n">
        <v>0.0790471409369953</v>
      </c>
      <c r="AG9" s="19"/>
      <c r="AH9" s="19" t="n">
        <v>0.0783443591661235</v>
      </c>
      <c r="AI9" s="19"/>
      <c r="AJ9" s="19" t="n">
        <v>0.037802291031123</v>
      </c>
      <c r="AK9" s="19" t="n">
        <v>0.108689791959081</v>
      </c>
      <c r="AL9" s="19" t="n">
        <v>0.030372286962269</v>
      </c>
    </row>
    <row r="10">
      <c r="B10" s="20" t="s">
        <v>184</v>
      </c>
      <c r="C10" s="19" t="n">
        <v>0.107880474752267</v>
      </c>
      <c r="D10" s="19" t="n">
        <v>0.124238570276059</v>
      </c>
      <c r="E10" s="19" t="n">
        <v>0.0913507680971513</v>
      </c>
      <c r="F10" s="19"/>
      <c r="G10" s="19" t="n">
        <v>0.0981982438767062</v>
      </c>
      <c r="H10" s="19" t="n">
        <v>0.275704914680794</v>
      </c>
      <c r="I10" s="19" t="n">
        <v>0.148853296308527</v>
      </c>
      <c r="J10" s="19" t="n">
        <v>0.0846730608860897</v>
      </c>
      <c r="K10" s="19" t="n">
        <v>0.0313574386737428</v>
      </c>
      <c r="L10" s="19" t="n">
        <v>0.0352337525195165</v>
      </c>
      <c r="M10" s="19"/>
      <c r="N10" s="19" t="n">
        <v>0.119868485993701</v>
      </c>
      <c r="O10" s="19" t="n">
        <v>0.0797892940726005</v>
      </c>
      <c r="P10" s="19" t="n">
        <v>0.0636592830277746</v>
      </c>
      <c r="Q10" s="19" t="n">
        <v>0.0985953054654012</v>
      </c>
      <c r="R10" s="19" t="n">
        <v>0.225331582286228</v>
      </c>
      <c r="S10" s="19"/>
      <c r="T10" s="19" t="n">
        <v>0.0514686626673253</v>
      </c>
      <c r="U10" s="19" t="n">
        <v>0.045464649886433</v>
      </c>
      <c r="V10" s="19" t="n">
        <v>0.124164508758402</v>
      </c>
      <c r="W10" s="19" t="n">
        <v>0.229209341201507</v>
      </c>
      <c r="X10" s="19"/>
      <c r="Y10" s="19" t="n">
        <v>0.178235157942432</v>
      </c>
      <c r="Z10" s="19" t="n">
        <v>0.0286198015319832</v>
      </c>
      <c r="AA10" s="19" t="n">
        <v>0.0348676342518989</v>
      </c>
      <c r="AB10" s="19" t="n">
        <v>0.111466759225934</v>
      </c>
      <c r="AC10" s="19" t="n">
        <v>0.0233688814577307</v>
      </c>
      <c r="AD10" s="19" t="n">
        <v>0.0329771420989648</v>
      </c>
      <c r="AE10" s="19"/>
      <c r="AF10" s="19" t="n">
        <v>0.0945043973123895</v>
      </c>
      <c r="AG10" s="19"/>
      <c r="AH10" s="19" t="n">
        <v>0.107880474752267</v>
      </c>
      <c r="AI10" s="19"/>
      <c r="AJ10" s="19" t="n">
        <v>0.0509074350593282</v>
      </c>
      <c r="AK10" s="19" t="n">
        <v>0.14162829139225</v>
      </c>
      <c r="AL10" s="19" t="n">
        <v>0.0911609759007084</v>
      </c>
    </row>
    <row r="11">
      <c r="B11" s="20" t="s">
        <v>185</v>
      </c>
      <c r="C11" s="19" t="n">
        <v>0.119302119166882</v>
      </c>
      <c r="D11" s="19" t="n">
        <v>0.128432205086885</v>
      </c>
      <c r="E11" s="19" t="n">
        <v>0.108113412349334</v>
      </c>
      <c r="F11" s="19"/>
      <c r="G11" s="19" t="n">
        <v>0.111547450485463</v>
      </c>
      <c r="H11" s="19" t="n">
        <v>0.166053939230923</v>
      </c>
      <c r="I11" s="19" t="n">
        <v>0.175567477407858</v>
      </c>
      <c r="J11" s="19" t="n">
        <v>0.144454251433754</v>
      </c>
      <c r="K11" s="19" t="n">
        <v>0.0792776869283865</v>
      </c>
      <c r="L11" s="19" t="n">
        <v>0.0586225051715791</v>
      </c>
      <c r="M11" s="19"/>
      <c r="N11" s="19" t="n">
        <v>0.150505486251915</v>
      </c>
      <c r="O11" s="19" t="n">
        <v>0.100213221235536</v>
      </c>
      <c r="P11" s="19" t="n">
        <v>0.139952893379703</v>
      </c>
      <c r="Q11" s="19" t="n">
        <v>0.0976150320670481</v>
      </c>
      <c r="R11" s="19" t="n">
        <v>0.127489680942611</v>
      </c>
      <c r="S11" s="19"/>
      <c r="T11" s="19" t="n">
        <v>0.107113656007208</v>
      </c>
      <c r="U11" s="19" t="n">
        <v>0.107223226523471</v>
      </c>
      <c r="V11" s="19" t="n">
        <v>0.121468240598887</v>
      </c>
      <c r="W11" s="19" t="n">
        <v>0.172608891354236</v>
      </c>
      <c r="X11" s="19"/>
      <c r="Y11" s="19" t="n">
        <v>0.157000908111637</v>
      </c>
      <c r="Z11" s="19" t="n">
        <v>0.153085882504308</v>
      </c>
      <c r="AA11" s="19" t="n">
        <v>0.066421366107931</v>
      </c>
      <c r="AB11" s="19" t="n">
        <v>0.100252629128584</v>
      </c>
      <c r="AC11" s="19" t="n">
        <v>0.0855439749363664</v>
      </c>
      <c r="AD11" s="19" t="n">
        <v>0.0902053537544684</v>
      </c>
      <c r="AE11" s="19"/>
      <c r="AF11" s="19" t="n">
        <v>0.111008916235759</v>
      </c>
      <c r="AG11" s="19"/>
      <c r="AH11" s="19" t="n">
        <v>0.119302119166882</v>
      </c>
      <c r="AI11" s="19"/>
      <c r="AJ11" s="19" t="n">
        <v>0.0857208902924394</v>
      </c>
      <c r="AK11" s="19" t="n">
        <v>0.136525985051348</v>
      </c>
      <c r="AL11" s="19" t="n">
        <v>0.124650319339107</v>
      </c>
    </row>
    <row r="12">
      <c r="B12" s="20" t="s">
        <v>186</v>
      </c>
      <c r="C12" s="19" t="n">
        <v>0.0707309308888464</v>
      </c>
      <c r="D12" s="19" t="n">
        <v>0.0776948051682051</v>
      </c>
      <c r="E12" s="19" t="n">
        <v>0.0637457444842069</v>
      </c>
      <c r="F12" s="19"/>
      <c r="G12" s="19" t="n">
        <v>0.204946278609115</v>
      </c>
      <c r="H12" s="19" t="n">
        <v>0.0789947913543619</v>
      </c>
      <c r="I12" s="19" t="n">
        <v>0.0394625205509471</v>
      </c>
      <c r="J12" s="19" t="n">
        <v>0.0622316930956351</v>
      </c>
      <c r="K12" s="19" t="n">
        <v>0.0438455276467557</v>
      </c>
      <c r="L12" s="19" t="n">
        <v>0.056677189032819</v>
      </c>
      <c r="M12" s="19"/>
      <c r="N12" s="19" t="n">
        <v>0.0168321884571856</v>
      </c>
      <c r="O12" s="19" t="n">
        <v>0.106667582072361</v>
      </c>
      <c r="P12" s="19" t="n">
        <v>0.0792122231391498</v>
      </c>
      <c r="Q12" s="19" t="n">
        <v>0.0442600081733496</v>
      </c>
      <c r="R12" s="19" t="n">
        <v>0.0509621384868451</v>
      </c>
      <c r="S12" s="19"/>
      <c r="T12" s="19" t="n">
        <v>0.0601680203355956</v>
      </c>
      <c r="U12" s="19" t="n">
        <v>0.0595048891621532</v>
      </c>
      <c r="V12" s="19" t="n">
        <v>0.0738402177211605</v>
      </c>
      <c r="W12" s="19" t="n">
        <v>0.0938451627290387</v>
      </c>
      <c r="X12" s="19"/>
      <c r="Y12" s="19" t="n">
        <v>0.0768762077005792</v>
      </c>
      <c r="Z12" s="19" t="n">
        <v>0.108247464935455</v>
      </c>
      <c r="AA12" s="19" t="n">
        <v>0.0520689856742626</v>
      </c>
      <c r="AB12" s="19" t="n">
        <v>0.0442330802481983</v>
      </c>
      <c r="AC12" s="19" t="n">
        <v>0.166173091699765</v>
      </c>
      <c r="AD12" s="19" t="n">
        <v>0</v>
      </c>
      <c r="AE12" s="19"/>
      <c r="AF12" s="19" t="n">
        <v>0.0813421313069322</v>
      </c>
      <c r="AG12" s="19"/>
      <c r="AH12" s="19" t="n">
        <v>0.0707309308888464</v>
      </c>
      <c r="AI12" s="19"/>
      <c r="AJ12" s="19" t="n">
        <v>0.0660413676223991</v>
      </c>
      <c r="AK12" s="19" t="n">
        <v>0.0748528918959934</v>
      </c>
      <c r="AL12" s="19" t="n">
        <v>0.0616952185456115</v>
      </c>
    </row>
    <row r="13">
      <c r="B13" s="20" t="s">
        <v>187</v>
      </c>
      <c r="C13" s="19" t="n">
        <v>0.0786181693331779</v>
      </c>
      <c r="D13" s="19" t="n">
        <v>0.073511633858237</v>
      </c>
      <c r="E13" s="19" t="n">
        <v>0.0840125370535793</v>
      </c>
      <c r="F13" s="19"/>
      <c r="G13" s="19" t="n">
        <v>0.131310440313739</v>
      </c>
      <c r="H13" s="19" t="n">
        <v>0.0386900972005365</v>
      </c>
      <c r="I13" s="19" t="n">
        <v>0.100820362148046</v>
      </c>
      <c r="J13" s="19" t="n">
        <v>0.107994087471514</v>
      </c>
      <c r="K13" s="19" t="n">
        <v>0.100207057186596</v>
      </c>
      <c r="L13" s="19" t="n">
        <v>0.031129193241146</v>
      </c>
      <c r="M13" s="19"/>
      <c r="N13" s="19" t="n">
        <v>0.0637417489260533</v>
      </c>
      <c r="O13" s="19" t="n">
        <v>0.0664364950546528</v>
      </c>
      <c r="P13" s="19" t="n">
        <v>0.0880470358271771</v>
      </c>
      <c r="Q13" s="19" t="n">
        <v>0.0884578658682112</v>
      </c>
      <c r="R13" s="19" t="n">
        <v>0.0825311251728845</v>
      </c>
      <c r="S13" s="19"/>
      <c r="T13" s="19" t="n">
        <v>0.0721330192148095</v>
      </c>
      <c r="U13" s="19" t="n">
        <v>0.0961238731342437</v>
      </c>
      <c r="V13" s="19" t="n">
        <v>0.0697896324573738</v>
      </c>
      <c r="W13" s="19" t="n">
        <v>0.0800901644857717</v>
      </c>
      <c r="X13" s="19"/>
      <c r="Y13" s="19" t="n">
        <v>0.0796587586852843</v>
      </c>
      <c r="Z13" s="19" t="n">
        <v>0.0844796310726553</v>
      </c>
      <c r="AA13" s="19" t="n">
        <v>0.0432070039237419</v>
      </c>
      <c r="AB13" s="19" t="n">
        <v>0.0939005189663823</v>
      </c>
      <c r="AC13" s="19" t="n">
        <v>0.137379465195489</v>
      </c>
      <c r="AD13" s="19" t="n">
        <v>0.177315752777773</v>
      </c>
      <c r="AE13" s="19"/>
      <c r="AF13" s="19" t="n">
        <v>0.0722720645713812</v>
      </c>
      <c r="AG13" s="19"/>
      <c r="AH13" s="19" t="n">
        <v>0.0786181693331779</v>
      </c>
      <c r="AI13" s="19"/>
      <c r="AJ13" s="19" t="n">
        <v>0.0781059082032351</v>
      </c>
      <c r="AK13" s="19" t="n">
        <v>0.0791101403002088</v>
      </c>
      <c r="AL13" s="19" t="n">
        <v>0.0773934644808077</v>
      </c>
    </row>
    <row r="14">
      <c r="B14" s="20" t="s">
        <v>188</v>
      </c>
      <c r="C14" s="19" t="n">
        <v>0.0571011735819468</v>
      </c>
      <c r="D14" s="19" t="n">
        <v>0.0414567044677086</v>
      </c>
      <c r="E14" s="19" t="n">
        <v>0.0732441185416397</v>
      </c>
      <c r="F14" s="19"/>
      <c r="G14" s="19" t="n">
        <v>0.170672637933861</v>
      </c>
      <c r="H14" s="19" t="n">
        <v>0.035189586005783</v>
      </c>
      <c r="I14" s="19" t="n">
        <v>0.0534832422070578</v>
      </c>
      <c r="J14" s="19" t="n">
        <v>0.0792544374276625</v>
      </c>
      <c r="K14" s="19" t="n">
        <v>0.0375655584410965</v>
      </c>
      <c r="L14" s="19" t="n">
        <v>0.0250485557437688</v>
      </c>
      <c r="M14" s="19"/>
      <c r="N14" s="19" t="n">
        <v>0.0406891856550178</v>
      </c>
      <c r="O14" s="19" t="n">
        <v>0.0594267246241127</v>
      </c>
      <c r="P14" s="19" t="n">
        <v>0.0632060159754309</v>
      </c>
      <c r="Q14" s="19" t="n">
        <v>0.0703967058011675</v>
      </c>
      <c r="R14" s="19" t="n">
        <v>0.0385695482362894</v>
      </c>
      <c r="S14" s="19"/>
      <c r="T14" s="19" t="n">
        <v>0.105504406243711</v>
      </c>
      <c r="U14" s="19" t="n">
        <v>0.0604891523810533</v>
      </c>
      <c r="V14" s="19" t="n">
        <v>0.0711505644626863</v>
      </c>
      <c r="W14" s="19" t="n">
        <v>0.0118060020491554</v>
      </c>
      <c r="X14" s="19"/>
      <c r="Y14" s="19" t="n">
        <v>0.0437334953888703</v>
      </c>
      <c r="Z14" s="19" t="n">
        <v>0.178868203065576</v>
      </c>
      <c r="AA14" s="19" t="n">
        <v>0.0247389449059202</v>
      </c>
      <c r="AB14" s="19" t="n">
        <v>0.0773940557104609</v>
      </c>
      <c r="AC14" s="19" t="n">
        <v>0.172248426556065</v>
      </c>
      <c r="AD14" s="19" t="n">
        <v>0</v>
      </c>
      <c r="AE14" s="19"/>
      <c r="AF14" s="19" t="n">
        <v>0.0640678289733165</v>
      </c>
      <c r="AG14" s="19"/>
      <c r="AH14" s="19" t="n">
        <v>0.0571011735819468</v>
      </c>
      <c r="AI14" s="19"/>
      <c r="AJ14" s="19" t="n">
        <v>0.091009205257766</v>
      </c>
      <c r="AK14" s="19" t="n">
        <v>0.0393196300870655</v>
      </c>
      <c r="AL14" s="19" t="n">
        <v>0.0539237051802338</v>
      </c>
    </row>
    <row r="15">
      <c r="B15" s="20" t="s">
        <v>189</v>
      </c>
      <c r="C15" s="19" t="n">
        <v>0.10013788084989</v>
      </c>
      <c r="D15" s="19" t="n">
        <v>0.0843808163221361</v>
      </c>
      <c r="E15" s="19" t="n">
        <v>0.116485930629616</v>
      </c>
      <c r="F15" s="19"/>
      <c r="G15" s="19" t="n">
        <v>0.0614786601475325</v>
      </c>
      <c r="H15" s="19" t="n">
        <v>0.111119646212178</v>
      </c>
      <c r="I15" s="19" t="n">
        <v>0.0763038342688975</v>
      </c>
      <c r="J15" s="19" t="n">
        <v>0.116610964012697</v>
      </c>
      <c r="K15" s="19" t="n">
        <v>0.112624479474075</v>
      </c>
      <c r="L15" s="19" t="n">
        <v>0.10471710762091</v>
      </c>
      <c r="M15" s="19"/>
      <c r="N15" s="19" t="n">
        <v>0.0805798444466603</v>
      </c>
      <c r="O15" s="19" t="n">
        <v>0.0941525361032854</v>
      </c>
      <c r="P15" s="19" t="n">
        <v>0.0798367308641333</v>
      </c>
      <c r="Q15" s="19" t="n">
        <v>0.152559515057673</v>
      </c>
      <c r="R15" s="19" t="n">
        <v>0.0967337618406625</v>
      </c>
      <c r="S15" s="19"/>
      <c r="T15" s="19" t="n">
        <v>0.046694269635525</v>
      </c>
      <c r="U15" s="19" t="n">
        <v>0.118769529230319</v>
      </c>
      <c r="V15" s="19" t="n">
        <v>0.153999929383857</v>
      </c>
      <c r="W15" s="19" t="n">
        <v>0.0582692073546743</v>
      </c>
      <c r="X15" s="19"/>
      <c r="Y15" s="19" t="n">
        <v>0.0883342440796897</v>
      </c>
      <c r="Z15" s="19" t="n">
        <v>0.182809649300064</v>
      </c>
      <c r="AA15" s="19" t="n">
        <v>0.0914914987774948</v>
      </c>
      <c r="AB15" s="19" t="n">
        <v>0.119206617149224</v>
      </c>
      <c r="AC15" s="19" t="n">
        <v>0.0787311833950668</v>
      </c>
      <c r="AD15" s="19" t="n">
        <v>0.109735947634783</v>
      </c>
      <c r="AE15" s="19"/>
      <c r="AF15" s="19" t="n">
        <v>0.105724353433379</v>
      </c>
      <c r="AG15" s="19"/>
      <c r="AH15" s="19" t="n">
        <v>0.10013788084989</v>
      </c>
      <c r="AI15" s="19"/>
      <c r="AJ15" s="19" t="n">
        <v>0.139956442906477</v>
      </c>
      <c r="AK15" s="19" t="n">
        <v>0.0795272099795663</v>
      </c>
      <c r="AL15" s="19" t="n">
        <v>0.094865743297403</v>
      </c>
    </row>
    <row r="16">
      <c r="B16" s="20" t="s">
        <v>190</v>
      </c>
      <c r="C16" s="19" t="n">
        <v>0.333206563891396</v>
      </c>
      <c r="D16" s="19" t="n">
        <v>0.331594584959865</v>
      </c>
      <c r="E16" s="19" t="n">
        <v>0.335552735219862</v>
      </c>
      <c r="F16" s="19"/>
      <c r="G16" s="19" t="n">
        <v>0.106606731177374</v>
      </c>
      <c r="H16" s="19" t="n">
        <v>0.126755383732776</v>
      </c>
      <c r="I16" s="19" t="n">
        <v>0.210315916571991</v>
      </c>
      <c r="J16" s="19" t="n">
        <v>0.251696436291668</v>
      </c>
      <c r="K16" s="19" t="n">
        <v>0.520263895175179</v>
      </c>
      <c r="L16" s="19" t="n">
        <v>0.590573182870661</v>
      </c>
      <c r="M16" s="19"/>
      <c r="N16" s="19" t="n">
        <v>0.472302914322694</v>
      </c>
      <c r="O16" s="19" t="n">
        <v>0.350749762179029</v>
      </c>
      <c r="P16" s="19" t="n">
        <v>0.345625611363945</v>
      </c>
      <c r="Q16" s="19" t="n">
        <v>0.332721486136246</v>
      </c>
      <c r="R16" s="19" t="n">
        <v>0.216003927677643</v>
      </c>
      <c r="S16" s="19"/>
      <c r="T16" s="19" t="n">
        <v>0.423413149751702</v>
      </c>
      <c r="U16" s="19" t="n">
        <v>0.37798710159868</v>
      </c>
      <c r="V16" s="19" t="n">
        <v>0.287631579894086</v>
      </c>
      <c r="W16" s="19" t="n">
        <v>0.172476991457094</v>
      </c>
      <c r="X16" s="19"/>
      <c r="Y16" s="19" t="n">
        <v>0.201100021852277</v>
      </c>
      <c r="Z16" s="19" t="n">
        <v>0.25681434873738</v>
      </c>
      <c r="AA16" s="19" t="n">
        <v>0.592724701812417</v>
      </c>
      <c r="AB16" s="19" t="n">
        <v>0.288545789134908</v>
      </c>
      <c r="AC16" s="19" t="n">
        <v>0.231508219591271</v>
      </c>
      <c r="AD16" s="19" t="n">
        <v>0.499837285902713</v>
      </c>
      <c r="AE16" s="19"/>
      <c r="AF16" s="19" t="n">
        <v>0.332435385143073</v>
      </c>
      <c r="AG16" s="19"/>
      <c r="AH16" s="19" t="n">
        <v>0.333206563891396</v>
      </c>
      <c r="AI16" s="19"/>
      <c r="AJ16" s="19" t="n">
        <v>0.402798273346295</v>
      </c>
      <c r="AK16" s="19" t="n">
        <v>0.285022237132721</v>
      </c>
      <c r="AL16" s="19" t="n">
        <v>0.393301836994967</v>
      </c>
    </row>
    <row r="17">
      <c r="B17" s="20" t="s">
        <v>56</v>
      </c>
      <c r="C17" s="21" t="n">
        <v>0.0546783283694703</v>
      </c>
      <c r="D17" s="21" t="n">
        <v>0.0463155266352388</v>
      </c>
      <c r="E17" s="21" t="n">
        <v>0.0633579812659439</v>
      </c>
      <c r="F17" s="21"/>
      <c r="G17" s="21" t="n">
        <v>0.0126787959465556</v>
      </c>
      <c r="H17" s="21" t="n">
        <v>0.0225532571510449</v>
      </c>
      <c r="I17" s="21" t="n">
        <v>0.0638761079187816</v>
      </c>
      <c r="J17" s="21" t="n">
        <v>0.0614942007278316</v>
      </c>
      <c r="K17" s="21" t="n">
        <v>0.0490889654186612</v>
      </c>
      <c r="L17" s="21" t="n">
        <v>0.0876535336060767</v>
      </c>
      <c r="M17" s="21"/>
      <c r="N17" s="21" t="n">
        <v>0.0279069611025339</v>
      </c>
      <c r="O17" s="21" t="n">
        <v>0.0509786164997422</v>
      </c>
      <c r="P17" s="21" t="n">
        <v>0.0768260066817727</v>
      </c>
      <c r="Q17" s="21" t="n">
        <v>0.0617411059067124</v>
      </c>
      <c r="R17" s="21" t="n">
        <v>0.0339162983788772</v>
      </c>
      <c r="S17" s="21"/>
      <c r="T17" s="21" t="n">
        <v>0.0869128245281574</v>
      </c>
      <c r="U17" s="21" t="n">
        <v>0.0792474800140503</v>
      </c>
      <c r="V17" s="21" t="n">
        <v>0.0405205335846888</v>
      </c>
      <c r="W17" s="21" t="n">
        <v>0.0154822398068357</v>
      </c>
      <c r="X17" s="21"/>
      <c r="Y17" s="21" t="n">
        <v>0.0413873514612818</v>
      </c>
      <c r="Z17" s="21" t="n">
        <v>0.00707501885258002</v>
      </c>
      <c r="AA17" s="21" t="n">
        <v>0.0839721891480182</v>
      </c>
      <c r="AB17" s="21" t="n">
        <v>0.0938313741050563</v>
      </c>
      <c r="AC17" s="21" t="n">
        <v>0.0233688814577307</v>
      </c>
      <c r="AD17" s="21" t="n">
        <v>0.02788887467388</v>
      </c>
      <c r="AE17" s="21"/>
      <c r="AF17" s="21" t="n">
        <v>0.0595977820867749</v>
      </c>
      <c r="AG17" s="21"/>
      <c r="AH17" s="21" t="n">
        <v>0.0546783283694703</v>
      </c>
      <c r="AI17" s="21"/>
      <c r="AJ17" s="21" t="n">
        <v>0.0476581862809372</v>
      </c>
      <c r="AK17" s="21" t="n">
        <v>0.0553238222017662</v>
      </c>
      <c r="AL17" s="21" t="n">
        <v>0.0726364492988931</v>
      </c>
    </row>
    <row r="18">
      <c r="B18" s="18" t="s">
        <v>119</v>
      </c>
    </row>
    <row r="19">
      <c r="B19" t="s">
        <v>61</v>
      </c>
    </row>
    <row r="20">
      <c r="B20" t="s">
        <v>62</v>
      </c>
    </row>
    <row r="22">
      <c r="B22"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193</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964</v>
      </c>
      <c r="D7" s="11" t="n">
        <v>449</v>
      </c>
      <c r="E7" s="11" t="n">
        <v>514</v>
      </c>
      <c r="F7" s="11"/>
      <c r="G7" s="11" t="n">
        <v>75</v>
      </c>
      <c r="H7" s="11" t="n">
        <v>123</v>
      </c>
      <c r="I7" s="11" t="n">
        <v>222</v>
      </c>
      <c r="J7" s="11" t="n">
        <v>168</v>
      </c>
      <c r="K7" s="11" t="n">
        <v>171</v>
      </c>
      <c r="L7" s="11" t="n">
        <v>205</v>
      </c>
      <c r="M7" s="11"/>
      <c r="N7" s="11" t="n">
        <v>61</v>
      </c>
      <c r="O7" s="11" t="n">
        <v>215</v>
      </c>
      <c r="P7" s="11" t="n">
        <v>184</v>
      </c>
      <c r="Q7" s="11" t="n">
        <v>284</v>
      </c>
      <c r="R7" s="11" t="n">
        <v>220</v>
      </c>
      <c r="S7" s="11"/>
      <c r="T7" s="11" t="n">
        <v>85</v>
      </c>
      <c r="U7" s="11" t="n">
        <v>285</v>
      </c>
      <c r="V7" s="11" t="n">
        <v>163</v>
      </c>
      <c r="W7" s="11" t="n">
        <v>264</v>
      </c>
      <c r="X7" s="11"/>
      <c r="Y7" s="11" t="n">
        <v>447</v>
      </c>
      <c r="Z7" s="11" t="n">
        <v>85</v>
      </c>
      <c r="AA7" s="11" t="n">
        <v>249</v>
      </c>
      <c r="AB7" s="11" t="n">
        <v>101</v>
      </c>
      <c r="AC7" s="11" t="n">
        <v>49</v>
      </c>
      <c r="AD7" s="11" t="n">
        <v>26</v>
      </c>
      <c r="AE7" s="11"/>
      <c r="AF7" s="11" t="n">
        <v>613</v>
      </c>
      <c r="AG7" s="11"/>
      <c r="AH7" s="11" t="n">
        <v>964</v>
      </c>
      <c r="AI7" s="11"/>
      <c r="AJ7" s="11" t="n">
        <v>411</v>
      </c>
      <c r="AK7" s="11" t="n">
        <v>384</v>
      </c>
      <c r="AL7" s="11" t="n">
        <v>169</v>
      </c>
    </row>
    <row r="8" ht="30" customHeight="1">
      <c r="B8" s="12" t="s">
        <v>20</v>
      </c>
      <c r="C8" s="12" t="n">
        <v>958</v>
      </c>
      <c r="D8" s="12" t="n">
        <v>484</v>
      </c>
      <c r="E8" s="12" t="n">
        <v>473</v>
      </c>
      <c r="F8" s="12"/>
      <c r="G8" s="12" t="n">
        <v>93</v>
      </c>
      <c r="H8" s="12" t="n">
        <v>158</v>
      </c>
      <c r="I8" s="12" t="n">
        <v>161</v>
      </c>
      <c r="J8" s="12" t="n">
        <v>164</v>
      </c>
      <c r="K8" s="12" t="n">
        <v>160</v>
      </c>
      <c r="L8" s="12" t="n">
        <v>221</v>
      </c>
      <c r="M8" s="12"/>
      <c r="N8" s="12" t="n">
        <v>83</v>
      </c>
      <c r="O8" s="12" t="n">
        <v>285</v>
      </c>
      <c r="P8" s="12" t="n">
        <v>251</v>
      </c>
      <c r="Q8" s="12" t="n">
        <v>172</v>
      </c>
      <c r="R8" s="12" t="n">
        <v>167</v>
      </c>
      <c r="S8" s="12"/>
      <c r="T8" s="12" t="n">
        <v>105</v>
      </c>
      <c r="U8" s="12" t="n">
        <v>283</v>
      </c>
      <c r="V8" s="12" t="n">
        <v>142</v>
      </c>
      <c r="W8" s="12" t="n">
        <v>262</v>
      </c>
      <c r="X8" s="12"/>
      <c r="Y8" s="12" t="n">
        <v>440</v>
      </c>
      <c r="Z8" s="12" t="n">
        <v>68</v>
      </c>
      <c r="AA8" s="12" t="n">
        <v>259</v>
      </c>
      <c r="AB8" s="12" t="n">
        <v>106</v>
      </c>
      <c r="AC8" s="12" t="n">
        <v>51</v>
      </c>
      <c r="AD8" s="12" t="n">
        <v>30</v>
      </c>
      <c r="AE8" s="12"/>
      <c r="AF8" s="12" t="n">
        <v>600</v>
      </c>
      <c r="AG8" s="12"/>
      <c r="AH8" s="12" t="n">
        <v>958</v>
      </c>
      <c r="AI8" s="12"/>
      <c r="AJ8" s="12" t="n">
        <v>302</v>
      </c>
      <c r="AK8" s="12" t="n">
        <v>558</v>
      </c>
      <c r="AL8" s="12" t="n">
        <v>98</v>
      </c>
    </row>
    <row r="9">
      <c r="B9" s="20" t="s">
        <v>183</v>
      </c>
      <c r="C9" s="19" t="n">
        <v>0.0760045788533486</v>
      </c>
      <c r="D9" s="19" t="n">
        <v>0.098303359337122</v>
      </c>
      <c r="E9" s="19" t="n">
        <v>0.0533236373467313</v>
      </c>
      <c r="F9" s="19"/>
      <c r="G9" s="19" t="n">
        <v>0.112106490228521</v>
      </c>
      <c r="H9" s="19" t="n">
        <v>0.101655617418956</v>
      </c>
      <c r="I9" s="19" t="n">
        <v>0.167508305201405</v>
      </c>
      <c r="J9" s="19" t="n">
        <v>0.0859652751179672</v>
      </c>
      <c r="K9" s="19" t="n">
        <v>0.0110499312294886</v>
      </c>
      <c r="L9" s="19" t="n">
        <v>0.0155402313876879</v>
      </c>
      <c r="M9" s="19"/>
      <c r="N9" s="19" t="n">
        <v>0.18501193637559</v>
      </c>
      <c r="O9" s="19" t="n">
        <v>0.0741325983432804</v>
      </c>
      <c r="P9" s="19" t="n">
        <v>0.054680431797406</v>
      </c>
      <c r="Q9" s="19" t="n">
        <v>0.0268980560568124</v>
      </c>
      <c r="R9" s="19" t="n">
        <v>0.107095430846427</v>
      </c>
      <c r="S9" s="19"/>
      <c r="T9" s="19" t="n">
        <v>0.0669653029893269</v>
      </c>
      <c r="U9" s="19" t="n">
        <v>0.0338052287531018</v>
      </c>
      <c r="V9" s="19" t="n">
        <v>0.0453070228973627</v>
      </c>
      <c r="W9" s="19" t="n">
        <v>0.186887851650426</v>
      </c>
      <c r="X9" s="19"/>
      <c r="Y9" s="19" t="n">
        <v>0.135817721241519</v>
      </c>
      <c r="Z9" s="19" t="n">
        <v>0</v>
      </c>
      <c r="AA9" s="19" t="n">
        <v>0.0088277400368779</v>
      </c>
      <c r="AB9" s="19" t="n">
        <v>0.0839666112487697</v>
      </c>
      <c r="AC9" s="19" t="n">
        <v>0.0372033678172893</v>
      </c>
      <c r="AD9" s="19" t="n">
        <v>0</v>
      </c>
      <c r="AE9" s="19"/>
      <c r="AF9" s="19" t="n">
        <v>0.0713449810491936</v>
      </c>
      <c r="AG9" s="19"/>
      <c r="AH9" s="19" t="n">
        <v>0.0760045788533486</v>
      </c>
      <c r="AI9" s="19"/>
      <c r="AJ9" s="19" t="n">
        <v>0.0114966453243577</v>
      </c>
      <c r="AK9" s="19" t="n">
        <v>0.119482044891785</v>
      </c>
      <c r="AL9" s="19" t="n">
        <v>0.0270631152982624</v>
      </c>
    </row>
    <row r="10">
      <c r="B10" s="20" t="s">
        <v>184</v>
      </c>
      <c r="C10" s="19" t="n">
        <v>0.0744312813731826</v>
      </c>
      <c r="D10" s="19" t="n">
        <v>0.0879178410722251</v>
      </c>
      <c r="E10" s="19" t="n">
        <v>0.0607729627632603</v>
      </c>
      <c r="F10" s="19"/>
      <c r="G10" s="19" t="n">
        <v>0.0781978548667578</v>
      </c>
      <c r="H10" s="19" t="n">
        <v>0.205955376764179</v>
      </c>
      <c r="I10" s="19" t="n">
        <v>0.104645007666759</v>
      </c>
      <c r="J10" s="19" t="n">
        <v>0.0650025940485034</v>
      </c>
      <c r="K10" s="19" t="n">
        <v>0</v>
      </c>
      <c r="L10" s="19" t="n">
        <v>0.0180696629079048</v>
      </c>
      <c r="M10" s="19"/>
      <c r="N10" s="19" t="n">
        <v>0.0590137080815989</v>
      </c>
      <c r="O10" s="19" t="n">
        <v>0.050134515306112</v>
      </c>
      <c r="P10" s="19" t="n">
        <v>0.0725917958715125</v>
      </c>
      <c r="Q10" s="19" t="n">
        <v>0.0287323835835579</v>
      </c>
      <c r="R10" s="19" t="n">
        <v>0.172959136055597</v>
      </c>
      <c r="S10" s="19"/>
      <c r="T10" s="19" t="n">
        <v>0.0273546966530582</v>
      </c>
      <c r="U10" s="19" t="n">
        <v>0.0383418783053728</v>
      </c>
      <c r="V10" s="19" t="n">
        <v>0.0495414125574159</v>
      </c>
      <c r="W10" s="19" t="n">
        <v>0.190530191038338</v>
      </c>
      <c r="X10" s="19"/>
      <c r="Y10" s="19" t="n">
        <v>0.135270811527612</v>
      </c>
      <c r="Z10" s="19" t="n">
        <v>0.0287669448162004</v>
      </c>
      <c r="AA10" s="19" t="n">
        <v>0.015419486912587</v>
      </c>
      <c r="AB10" s="19" t="n">
        <v>0.0317493266937004</v>
      </c>
      <c r="AC10" s="19" t="n">
        <v>0.0490058153197843</v>
      </c>
      <c r="AD10" s="19" t="n">
        <v>0</v>
      </c>
      <c r="AE10" s="19"/>
      <c r="AF10" s="19" t="n">
        <v>0.0582635517223406</v>
      </c>
      <c r="AG10" s="19"/>
      <c r="AH10" s="19" t="n">
        <v>0.0744312813731826</v>
      </c>
      <c r="AI10" s="19"/>
      <c r="AJ10" s="19" t="n">
        <v>0.0243867604964588</v>
      </c>
      <c r="AK10" s="19" t="n">
        <v>0.105606660882314</v>
      </c>
      <c r="AL10" s="19" t="n">
        <v>0.0510168470537616</v>
      </c>
    </row>
    <row r="11">
      <c r="B11" s="20" t="s">
        <v>185</v>
      </c>
      <c r="C11" s="19" t="n">
        <v>0.067985473960454</v>
      </c>
      <c r="D11" s="19" t="n">
        <v>0.0734952409468708</v>
      </c>
      <c r="E11" s="19" t="n">
        <v>0.0624839276277226</v>
      </c>
      <c r="F11" s="19"/>
      <c r="G11" s="19" t="n">
        <v>0.136158213967961</v>
      </c>
      <c r="H11" s="19" t="n">
        <v>0.121407712324889</v>
      </c>
      <c r="I11" s="19" t="n">
        <v>0.0745382589493027</v>
      </c>
      <c r="J11" s="19" t="n">
        <v>0.0765585977979269</v>
      </c>
      <c r="K11" s="19" t="n">
        <v>0.0397661238872911</v>
      </c>
      <c r="L11" s="19" t="n">
        <v>0.01039050238833</v>
      </c>
      <c r="M11" s="19"/>
      <c r="N11" s="19" t="n">
        <v>0.0528938558505838</v>
      </c>
      <c r="O11" s="19" t="n">
        <v>0.0798211184969721</v>
      </c>
      <c r="P11" s="19" t="n">
        <v>0.0651826639699942</v>
      </c>
      <c r="Q11" s="19" t="n">
        <v>0.049916490521925</v>
      </c>
      <c r="R11" s="19" t="n">
        <v>0.078105354996235</v>
      </c>
      <c r="S11" s="19"/>
      <c r="T11" s="19" t="n">
        <v>0.0776304137324596</v>
      </c>
      <c r="U11" s="19" t="n">
        <v>0.0167843197959267</v>
      </c>
      <c r="V11" s="19" t="n">
        <v>0.0492081393830825</v>
      </c>
      <c r="W11" s="19" t="n">
        <v>0.139053096654183</v>
      </c>
      <c r="X11" s="19"/>
      <c r="Y11" s="19" t="n">
        <v>0.105546074988565</v>
      </c>
      <c r="Z11" s="19" t="n">
        <v>0.0387988807671203</v>
      </c>
      <c r="AA11" s="19" t="n">
        <v>0.0106926535780658</v>
      </c>
      <c r="AB11" s="19" t="n">
        <v>0.108891977105703</v>
      </c>
      <c r="AC11" s="19" t="n">
        <v>0</v>
      </c>
      <c r="AD11" s="19" t="n">
        <v>0.059581158582826</v>
      </c>
      <c r="AE11" s="19"/>
      <c r="AF11" s="19" t="n">
        <v>0.0783720746905764</v>
      </c>
      <c r="AG11" s="19"/>
      <c r="AH11" s="19" t="n">
        <v>0.067985473960454</v>
      </c>
      <c r="AI11" s="19"/>
      <c r="AJ11" s="19" t="n">
        <v>0.0354500041286895</v>
      </c>
      <c r="AK11" s="19" t="n">
        <v>0.0939551635255073</v>
      </c>
      <c r="AL11" s="19" t="n">
        <v>0.0202720030678556</v>
      </c>
    </row>
    <row r="12">
      <c r="B12" s="20" t="s">
        <v>186</v>
      </c>
      <c r="C12" s="19" t="n">
        <v>0.0266178450538697</v>
      </c>
      <c r="D12" s="19" t="n">
        <v>0.0256619354047078</v>
      </c>
      <c r="E12" s="19" t="n">
        <v>0.0276524618312426</v>
      </c>
      <c r="F12" s="19"/>
      <c r="G12" s="19" t="n">
        <v>0.0126787959465556</v>
      </c>
      <c r="H12" s="19" t="n">
        <v>0.051542465975505</v>
      </c>
      <c r="I12" s="19" t="n">
        <v>0.05816650753554</v>
      </c>
      <c r="J12" s="19" t="n">
        <v>0.0356387745281151</v>
      </c>
      <c r="K12" s="19" t="n">
        <v>0.00603066027114385</v>
      </c>
      <c r="L12" s="19" t="n">
        <v>0</v>
      </c>
      <c r="M12" s="19"/>
      <c r="N12" s="19" t="n">
        <v>0.0139368209977113</v>
      </c>
      <c r="O12" s="19" t="n">
        <v>0.00963575688542245</v>
      </c>
      <c r="P12" s="19" t="n">
        <v>0.0459690112215731</v>
      </c>
      <c r="Q12" s="19" t="n">
        <v>0.0354042059074517</v>
      </c>
      <c r="R12" s="19" t="n">
        <v>0.0238190541014656</v>
      </c>
      <c r="S12" s="19"/>
      <c r="T12" s="19" t="n">
        <v>0.0131990657981514</v>
      </c>
      <c r="U12" s="19" t="n">
        <v>0.0202862090365394</v>
      </c>
      <c r="V12" s="19" t="n">
        <v>0.0207302650604528</v>
      </c>
      <c r="W12" s="19" t="n">
        <v>0.0523467522773674</v>
      </c>
      <c r="X12" s="19"/>
      <c r="Y12" s="19" t="n">
        <v>0.0391234836847414</v>
      </c>
      <c r="Z12" s="19" t="n">
        <v>0.0402680658966118</v>
      </c>
      <c r="AA12" s="19" t="n">
        <v>0</v>
      </c>
      <c r="AB12" s="19" t="n">
        <v>0.0413195684856226</v>
      </c>
      <c r="AC12" s="19" t="n">
        <v>0.0233688814577307</v>
      </c>
      <c r="AD12" s="19" t="n">
        <v>0</v>
      </c>
      <c r="AE12" s="19"/>
      <c r="AF12" s="19" t="n">
        <v>0.0255629446111135</v>
      </c>
      <c r="AG12" s="19"/>
      <c r="AH12" s="19" t="n">
        <v>0.0266178450538697</v>
      </c>
      <c r="AI12" s="19"/>
      <c r="AJ12" s="19" t="n">
        <v>0.00996279131952528</v>
      </c>
      <c r="AK12" s="19" t="n">
        <v>0.0365252247533359</v>
      </c>
      <c r="AL12" s="19" t="n">
        <v>0.0214919611273084</v>
      </c>
    </row>
    <row r="13">
      <c r="B13" s="20" t="s">
        <v>187</v>
      </c>
      <c r="C13" s="19" t="n">
        <v>0.0481462113429085</v>
      </c>
      <c r="D13" s="19" t="n">
        <v>0.0485830904444059</v>
      </c>
      <c r="E13" s="19" t="n">
        <v>0.0457130708467164</v>
      </c>
      <c r="F13" s="19"/>
      <c r="G13" s="19" t="n">
        <v>0.096385349492728</v>
      </c>
      <c r="H13" s="19" t="n">
        <v>0.0791353627136282</v>
      </c>
      <c r="I13" s="19" t="n">
        <v>0.060095005712695</v>
      </c>
      <c r="J13" s="19" t="n">
        <v>0.0600271583937621</v>
      </c>
      <c r="K13" s="19" t="n">
        <v>0.0174556088211737</v>
      </c>
      <c r="L13" s="19" t="n">
        <v>0.01039050238833</v>
      </c>
      <c r="M13" s="19"/>
      <c r="N13" s="19" t="n">
        <v>0.00681004145490664</v>
      </c>
      <c r="O13" s="19" t="n">
        <v>0.0366287763239933</v>
      </c>
      <c r="P13" s="19" t="n">
        <v>0.0403566361316609</v>
      </c>
      <c r="Q13" s="19" t="n">
        <v>0.0656053202338055</v>
      </c>
      <c r="R13" s="19" t="n">
        <v>0.0820819861772008</v>
      </c>
      <c r="S13" s="19"/>
      <c r="T13" s="19" t="n">
        <v>0.0472793439665199</v>
      </c>
      <c r="U13" s="19" t="n">
        <v>0.0416939838596156</v>
      </c>
      <c r="V13" s="19" t="n">
        <v>0.0506280272077314</v>
      </c>
      <c r="W13" s="19" t="n">
        <v>0.0563425348953853</v>
      </c>
      <c r="X13" s="19"/>
      <c r="Y13" s="19" t="n">
        <v>0.0542520818775414</v>
      </c>
      <c r="Z13" s="19" t="n">
        <v>0.0828755905884158</v>
      </c>
      <c r="AA13" s="19" t="n">
        <v>0.00886658574698534</v>
      </c>
      <c r="AB13" s="19" t="n">
        <v>0.0618683216243605</v>
      </c>
      <c r="AC13" s="19" t="n">
        <v>0.136304291301934</v>
      </c>
      <c r="AD13" s="19" t="n">
        <v>0</v>
      </c>
      <c r="AE13" s="19"/>
      <c r="AF13" s="19" t="n">
        <v>0.0464417946188482</v>
      </c>
      <c r="AG13" s="19"/>
      <c r="AH13" s="19" t="n">
        <v>0.0481462113429085</v>
      </c>
      <c r="AI13" s="19"/>
      <c r="AJ13" s="19" t="n">
        <v>0.0403717269842869</v>
      </c>
      <c r="AK13" s="19" t="n">
        <v>0.0535896270521487</v>
      </c>
      <c r="AL13" s="19" t="n">
        <v>0.0410880278422092</v>
      </c>
    </row>
    <row r="14">
      <c r="B14" s="20" t="s">
        <v>188</v>
      </c>
      <c r="C14" s="19" t="n">
        <v>0.033606843210659</v>
      </c>
      <c r="D14" s="19" t="n">
        <v>0.029769844729273</v>
      </c>
      <c r="E14" s="19" t="n">
        <v>0.0376069910325995</v>
      </c>
      <c r="F14" s="19"/>
      <c r="G14" s="19" t="n">
        <v>0.0907370273928941</v>
      </c>
      <c r="H14" s="19" t="n">
        <v>0.0415943403276583</v>
      </c>
      <c r="I14" s="19" t="n">
        <v>0.0421526084420673</v>
      </c>
      <c r="J14" s="19" t="n">
        <v>0.0373776765512666</v>
      </c>
      <c r="K14" s="19" t="n">
        <v>0.0228317862938784</v>
      </c>
      <c r="L14" s="19" t="n">
        <v>0.00253859011367994</v>
      </c>
      <c r="M14" s="19"/>
      <c r="N14" s="19" t="n">
        <v>0</v>
      </c>
      <c r="O14" s="19" t="n">
        <v>0.0271922437581908</v>
      </c>
      <c r="P14" s="19" t="n">
        <v>0.0312008106144269</v>
      </c>
      <c r="Q14" s="19" t="n">
        <v>0.0394765972555328</v>
      </c>
      <c r="R14" s="19" t="n">
        <v>0.0588373895500888</v>
      </c>
      <c r="S14" s="19"/>
      <c r="T14" s="19" t="n">
        <v>0.0172413873728936</v>
      </c>
      <c r="U14" s="19" t="n">
        <v>0.0455745021542953</v>
      </c>
      <c r="V14" s="19" t="n">
        <v>0.0451691334154947</v>
      </c>
      <c r="W14" s="19" t="n">
        <v>0.0189377839508564</v>
      </c>
      <c r="X14" s="19"/>
      <c r="Y14" s="19" t="n">
        <v>0.0367603516647213</v>
      </c>
      <c r="Z14" s="19" t="n">
        <v>0.0994378372764282</v>
      </c>
      <c r="AA14" s="19" t="n">
        <v>0.00216626935620291</v>
      </c>
      <c r="AB14" s="19" t="n">
        <v>0.0207862921435884</v>
      </c>
      <c r="AC14" s="19" t="n">
        <v>0.110562681040302</v>
      </c>
      <c r="AD14" s="19" t="n">
        <v>0.030582818007567</v>
      </c>
      <c r="AE14" s="19"/>
      <c r="AF14" s="19" t="n">
        <v>0.0384666256790618</v>
      </c>
      <c r="AG14" s="19"/>
      <c r="AH14" s="19" t="n">
        <v>0.033606843210659</v>
      </c>
      <c r="AI14" s="19"/>
      <c r="AJ14" s="19" t="n">
        <v>0.0256674277072177</v>
      </c>
      <c r="AK14" s="19" t="n">
        <v>0.0391231918274568</v>
      </c>
      <c r="AL14" s="19" t="n">
        <v>0.0266413751631118</v>
      </c>
    </row>
    <row r="15">
      <c r="B15" s="20" t="s">
        <v>189</v>
      </c>
      <c r="C15" s="19" t="n">
        <v>0.065215901472615</v>
      </c>
      <c r="D15" s="19" t="n">
        <v>0.0506936150579484</v>
      </c>
      <c r="E15" s="19" t="n">
        <v>0.0802263805336233</v>
      </c>
      <c r="F15" s="19"/>
      <c r="G15" s="19" t="n">
        <v>0.086835724330745</v>
      </c>
      <c r="H15" s="19" t="n">
        <v>0.135073324364502</v>
      </c>
      <c r="I15" s="19" t="n">
        <v>0.0801027918765623</v>
      </c>
      <c r="J15" s="19" t="n">
        <v>0.0776033940012104</v>
      </c>
      <c r="K15" s="19" t="n">
        <v>0.0304460653852208</v>
      </c>
      <c r="L15" s="19" t="n">
        <v>0.0114430343807179</v>
      </c>
      <c r="M15" s="19"/>
      <c r="N15" s="19" t="n">
        <v>0.0283899090939238</v>
      </c>
      <c r="O15" s="19" t="n">
        <v>0.0400855782131203</v>
      </c>
      <c r="P15" s="19" t="n">
        <v>0.0675465253276389</v>
      </c>
      <c r="Q15" s="19" t="n">
        <v>0.0766184551425218</v>
      </c>
      <c r="R15" s="19" t="n">
        <v>0.111086524792488</v>
      </c>
      <c r="S15" s="19"/>
      <c r="T15" s="19" t="n">
        <v>0.0238631203714032</v>
      </c>
      <c r="U15" s="19" t="n">
        <v>0.0880392552976739</v>
      </c>
      <c r="V15" s="19" t="n">
        <v>0.0907612226650802</v>
      </c>
      <c r="W15" s="19" t="n">
        <v>0.0464999465595027</v>
      </c>
      <c r="X15" s="19"/>
      <c r="Y15" s="19" t="n">
        <v>0.0818210026331635</v>
      </c>
      <c r="Z15" s="19" t="n">
        <v>0.117734162205049</v>
      </c>
      <c r="AA15" s="19" t="n">
        <v>0.0140307462388524</v>
      </c>
      <c r="AB15" s="19" t="n">
        <v>0.0588488591880383</v>
      </c>
      <c r="AC15" s="19" t="n">
        <v>0.165132589457112</v>
      </c>
      <c r="AD15" s="19" t="n">
        <v>0.00866009502979086</v>
      </c>
      <c r="AE15" s="19"/>
      <c r="AF15" s="19" t="n">
        <v>0.0523555592995682</v>
      </c>
      <c r="AG15" s="19"/>
      <c r="AH15" s="19" t="n">
        <v>0.065215901472615</v>
      </c>
      <c r="AI15" s="19"/>
      <c r="AJ15" s="19" t="n">
        <v>0.0621599771147238</v>
      </c>
      <c r="AK15" s="19" t="n">
        <v>0.0675913922025677</v>
      </c>
      <c r="AL15" s="19" t="n">
        <v>0.0610975758253589</v>
      </c>
    </row>
    <row r="16">
      <c r="B16" s="20" t="s">
        <v>190</v>
      </c>
      <c r="C16" s="19" t="n">
        <v>0.552695443222042</v>
      </c>
      <c r="D16" s="19" t="n">
        <v>0.532040188709637</v>
      </c>
      <c r="E16" s="19" t="n">
        <v>0.575004540266882</v>
      </c>
      <c r="F16" s="19"/>
      <c r="G16" s="19" t="n">
        <v>0.35919558426699</v>
      </c>
      <c r="H16" s="19" t="n">
        <v>0.231932317442452</v>
      </c>
      <c r="I16" s="19" t="n">
        <v>0.371985555267924</v>
      </c>
      <c r="J16" s="19" t="n">
        <v>0.507786636592762</v>
      </c>
      <c r="K16" s="19" t="n">
        <v>0.801712931122725</v>
      </c>
      <c r="L16" s="19" t="n">
        <v>0.84753109548841</v>
      </c>
      <c r="M16" s="19"/>
      <c r="N16" s="19" t="n">
        <v>0.591836220050008</v>
      </c>
      <c r="O16" s="19" t="n">
        <v>0.624757527265563</v>
      </c>
      <c r="P16" s="19" t="n">
        <v>0.542050019484682</v>
      </c>
      <c r="Q16" s="19" t="n">
        <v>0.623754695166922</v>
      </c>
      <c r="R16" s="19" t="n">
        <v>0.3539102229172</v>
      </c>
      <c r="S16" s="19"/>
      <c r="T16" s="19" t="n">
        <v>0.689696894864745</v>
      </c>
      <c r="U16" s="19" t="n">
        <v>0.632214854060722</v>
      </c>
      <c r="V16" s="19" t="n">
        <v>0.609521285152087</v>
      </c>
      <c r="W16" s="19" t="n">
        <v>0.286992416130459</v>
      </c>
      <c r="X16" s="19"/>
      <c r="Y16" s="19" t="n">
        <v>0.367342549801421</v>
      </c>
      <c r="Z16" s="19" t="n">
        <v>0.507966423525327</v>
      </c>
      <c r="AA16" s="19" t="n">
        <v>0.872682048186598</v>
      </c>
      <c r="AB16" s="19" t="n">
        <v>0.527880434017912</v>
      </c>
      <c r="AC16" s="19" t="n">
        <v>0.455053492148118</v>
      </c>
      <c r="AD16" s="19" t="n">
        <v>0.82004044454655</v>
      </c>
      <c r="AE16" s="19"/>
      <c r="AF16" s="19" t="n">
        <v>0.570732970518025</v>
      </c>
      <c r="AG16" s="19"/>
      <c r="AH16" s="19" t="n">
        <v>0.552695443222042</v>
      </c>
      <c r="AI16" s="19"/>
      <c r="AJ16" s="19" t="n">
        <v>0.743456765729519</v>
      </c>
      <c r="AK16" s="19" t="n">
        <v>0.42788677334943</v>
      </c>
      <c r="AL16" s="19" t="n">
        <v>0.675986821103398</v>
      </c>
    </row>
    <row r="17">
      <c r="B17" s="20" t="s">
        <v>56</v>
      </c>
      <c r="C17" s="21" t="n">
        <v>0.0552964215109205</v>
      </c>
      <c r="D17" s="21" t="n">
        <v>0.0535348842978103</v>
      </c>
      <c r="E17" s="21" t="n">
        <v>0.0572160277512223</v>
      </c>
      <c r="F17" s="21"/>
      <c r="G17" s="21" t="n">
        <v>0.0277049595068478</v>
      </c>
      <c r="H17" s="21" t="n">
        <v>0.0317034826682309</v>
      </c>
      <c r="I17" s="21" t="n">
        <v>0.0408059593477447</v>
      </c>
      <c r="J17" s="21" t="n">
        <v>0.0540398929684859</v>
      </c>
      <c r="K17" s="21" t="n">
        <v>0.0707068929890787</v>
      </c>
      <c r="L17" s="21" t="n">
        <v>0.0840963809449397</v>
      </c>
      <c r="M17" s="21"/>
      <c r="N17" s="21" t="n">
        <v>0.0621075080956782</v>
      </c>
      <c r="O17" s="21" t="n">
        <v>0.0576118854073462</v>
      </c>
      <c r="P17" s="21" t="n">
        <v>0.080422105581106</v>
      </c>
      <c r="Q17" s="21" t="n">
        <v>0.0535937961314709</v>
      </c>
      <c r="R17" s="21" t="n">
        <v>0.012104900563298</v>
      </c>
      <c r="S17" s="21"/>
      <c r="T17" s="21" t="n">
        <v>0.0367697742514425</v>
      </c>
      <c r="U17" s="21" t="n">
        <v>0.0832597687367521</v>
      </c>
      <c r="V17" s="21" t="n">
        <v>0.039133491661293</v>
      </c>
      <c r="W17" s="21" t="n">
        <v>0.022409426843481</v>
      </c>
      <c r="X17" s="21"/>
      <c r="Y17" s="21" t="n">
        <v>0.044065922580715</v>
      </c>
      <c r="Z17" s="21" t="n">
        <v>0.0841520949248481</v>
      </c>
      <c r="AA17" s="21" t="n">
        <v>0.0673144699438304</v>
      </c>
      <c r="AB17" s="21" t="n">
        <v>0.0646886094923056</v>
      </c>
      <c r="AC17" s="21" t="n">
        <v>0.0233688814577307</v>
      </c>
      <c r="AD17" s="21" t="n">
        <v>0.0811354838332658</v>
      </c>
      <c r="AE17" s="21"/>
      <c r="AF17" s="21" t="n">
        <v>0.0584594978112728</v>
      </c>
      <c r="AG17" s="21"/>
      <c r="AH17" s="21" t="n">
        <v>0.0552964215109205</v>
      </c>
      <c r="AI17" s="21"/>
      <c r="AJ17" s="21" t="n">
        <v>0.0470479011952212</v>
      </c>
      <c r="AK17" s="21" t="n">
        <v>0.0562399215154543</v>
      </c>
      <c r="AL17" s="21" t="n">
        <v>0.0753422735187337</v>
      </c>
    </row>
    <row r="18">
      <c r="B18" s="18" t="s">
        <v>119</v>
      </c>
    </row>
    <row r="19">
      <c r="B19" t="s">
        <v>61</v>
      </c>
    </row>
    <row r="20">
      <c r="B20" t="s">
        <v>62</v>
      </c>
    </row>
    <row r="22">
      <c r="B22"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194</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532</v>
      </c>
      <c r="D7" s="11" t="n">
        <v>245</v>
      </c>
      <c r="E7" s="11" t="n">
        <v>286</v>
      </c>
      <c r="F7" s="11"/>
      <c r="G7" s="11" t="n">
        <v>29</v>
      </c>
      <c r="H7" s="11" t="n">
        <v>109</v>
      </c>
      <c r="I7" s="11" t="n">
        <v>177</v>
      </c>
      <c r="J7" s="11" t="n">
        <v>131</v>
      </c>
      <c r="K7" s="11" t="n">
        <v>81</v>
      </c>
      <c r="L7" s="11" t="n">
        <v>5</v>
      </c>
      <c r="M7" s="11"/>
      <c r="N7" s="11" t="n">
        <v>26</v>
      </c>
      <c r="O7" s="11" t="n">
        <v>97</v>
      </c>
      <c r="P7" s="11" t="n">
        <v>75</v>
      </c>
      <c r="Q7" s="11" t="n">
        <v>178</v>
      </c>
      <c r="R7" s="11" t="n">
        <v>156</v>
      </c>
      <c r="S7" s="11"/>
      <c r="T7" s="11" t="n">
        <v>12</v>
      </c>
      <c r="U7" s="11" t="n">
        <v>131</v>
      </c>
      <c r="V7" s="11" t="n">
        <v>100</v>
      </c>
      <c r="W7" s="11" t="n">
        <v>218</v>
      </c>
      <c r="X7" s="11"/>
      <c r="Y7" s="11" t="n">
        <v>447</v>
      </c>
      <c r="Z7" s="11" t="n">
        <v>85</v>
      </c>
      <c r="AA7" s="11" t="s">
        <v>88</v>
      </c>
      <c r="AB7" s="11" t="s">
        <v>88</v>
      </c>
      <c r="AC7" s="11" t="s">
        <v>88</v>
      </c>
      <c r="AD7" s="11" t="s">
        <v>88</v>
      </c>
      <c r="AE7" s="11"/>
      <c r="AF7" s="11" t="n">
        <v>339</v>
      </c>
      <c r="AG7" s="11"/>
      <c r="AH7" s="11" t="n">
        <v>532</v>
      </c>
      <c r="AI7" s="11"/>
      <c r="AJ7" s="11" t="n">
        <v>194</v>
      </c>
      <c r="AK7" s="11" t="n">
        <v>241</v>
      </c>
      <c r="AL7" s="11" t="n">
        <v>97</v>
      </c>
    </row>
    <row r="8" ht="30" customHeight="1">
      <c r="B8" s="12" t="s">
        <v>20</v>
      </c>
      <c r="C8" s="12" t="n">
        <v>508</v>
      </c>
      <c r="D8" s="12" t="n">
        <v>271</v>
      </c>
      <c r="E8" s="12" t="n">
        <v>236</v>
      </c>
      <c r="F8" s="12"/>
      <c r="G8" s="12" t="n">
        <v>43</v>
      </c>
      <c r="H8" s="12" t="n">
        <v>136</v>
      </c>
      <c r="I8" s="12" t="n">
        <v>126</v>
      </c>
      <c r="J8" s="12" t="n">
        <v>124</v>
      </c>
      <c r="K8" s="12" t="n">
        <v>74</v>
      </c>
      <c r="L8" s="12" t="n">
        <v>6</v>
      </c>
      <c r="M8" s="12"/>
      <c r="N8" s="12" t="n">
        <v>36</v>
      </c>
      <c r="O8" s="12" t="n">
        <v>130</v>
      </c>
      <c r="P8" s="12" t="n">
        <v>112</v>
      </c>
      <c r="Q8" s="12" t="n">
        <v>107</v>
      </c>
      <c r="R8" s="12" t="n">
        <v>122</v>
      </c>
      <c r="S8" s="12"/>
      <c r="T8" s="12" t="n">
        <v>12</v>
      </c>
      <c r="U8" s="12" t="n">
        <v>127</v>
      </c>
      <c r="V8" s="12" t="n">
        <v>85</v>
      </c>
      <c r="W8" s="12" t="n">
        <v>218</v>
      </c>
      <c r="X8" s="12"/>
      <c r="Y8" s="12" t="n">
        <v>440</v>
      </c>
      <c r="Z8" s="12" t="n">
        <v>68</v>
      </c>
      <c r="AA8" s="12" t="s">
        <v>88</v>
      </c>
      <c r="AB8" s="12" t="s">
        <v>88</v>
      </c>
      <c r="AC8" s="12" t="s">
        <v>88</v>
      </c>
      <c r="AD8" s="12" t="s">
        <v>88</v>
      </c>
      <c r="AE8" s="12"/>
      <c r="AF8" s="12" t="n">
        <v>318</v>
      </c>
      <c r="AG8" s="12"/>
      <c r="AH8" s="12" t="n">
        <v>508</v>
      </c>
      <c r="AI8" s="12"/>
      <c r="AJ8" s="12" t="n">
        <v>127</v>
      </c>
      <c r="AK8" s="12" t="n">
        <v>331</v>
      </c>
      <c r="AL8" s="12" t="n">
        <v>49</v>
      </c>
    </row>
    <row r="9">
      <c r="B9" s="20" t="s">
        <v>183</v>
      </c>
      <c r="C9" s="19" t="n">
        <v>0.128068435415512</v>
      </c>
      <c r="D9" s="19" t="n">
        <v>0.161147057220543</v>
      </c>
      <c r="E9" s="19" t="n">
        <v>0.0906374963889357</v>
      </c>
      <c r="F9" s="19"/>
      <c r="G9" s="19" t="n">
        <v>0.181857972407628</v>
      </c>
      <c r="H9" s="19" t="n">
        <v>0.132298692416076</v>
      </c>
      <c r="I9" s="19" t="n">
        <v>0.163479849486061</v>
      </c>
      <c r="J9" s="19" t="n">
        <v>0.150906027365965</v>
      </c>
      <c r="K9" s="19" t="n">
        <v>0</v>
      </c>
      <c r="L9" s="19" t="n">
        <v>0</v>
      </c>
      <c r="M9" s="19"/>
      <c r="N9" s="19" t="n">
        <v>0.187900872082775</v>
      </c>
      <c r="O9" s="19" t="n">
        <v>0.188070542342835</v>
      </c>
      <c r="P9" s="19" t="n">
        <v>0.0649636109198909</v>
      </c>
      <c r="Q9" s="19" t="n">
        <v>0.0557023272948007</v>
      </c>
      <c r="R9" s="19" t="n">
        <v>0.167879601802084</v>
      </c>
      <c r="S9" s="19"/>
      <c r="T9" s="19" t="n">
        <v>0</v>
      </c>
      <c r="U9" s="19" t="n">
        <v>0.0602367793794602</v>
      </c>
      <c r="V9" s="19" t="n">
        <v>0.0939489878392473</v>
      </c>
      <c r="W9" s="19" t="n">
        <v>0.226223414420028</v>
      </c>
      <c r="X9" s="19"/>
      <c r="Y9" s="19" t="n">
        <v>0.145497912898378</v>
      </c>
      <c r="Z9" s="19" t="n">
        <v>0.0149672602259881</v>
      </c>
      <c r="AA9" s="19" t="s">
        <v>89</v>
      </c>
      <c r="AB9" s="19" t="s">
        <v>89</v>
      </c>
      <c r="AC9" s="19" t="s">
        <v>89</v>
      </c>
      <c r="AD9" s="19" t="s">
        <v>89</v>
      </c>
      <c r="AE9" s="19"/>
      <c r="AF9" s="19" t="n">
        <v>0.111844690342483</v>
      </c>
      <c r="AG9" s="19"/>
      <c r="AH9" s="19" t="n">
        <v>0.128068435415512</v>
      </c>
      <c r="AI9" s="19"/>
      <c r="AJ9" s="19" t="n">
        <v>0.0390496597563034</v>
      </c>
      <c r="AK9" s="19" t="n">
        <v>0.172820259176318</v>
      </c>
      <c r="AL9" s="19" t="n">
        <v>0.057470538372985</v>
      </c>
    </row>
    <row r="10">
      <c r="B10" s="20" t="s">
        <v>184</v>
      </c>
      <c r="C10" s="19" t="n">
        <v>0.152334739095388</v>
      </c>
      <c r="D10" s="19" t="n">
        <v>0.200807254967402</v>
      </c>
      <c r="E10" s="19" t="n">
        <v>0.0973367728748975</v>
      </c>
      <c r="F10" s="19"/>
      <c r="G10" s="19" t="n">
        <v>0.280493802943372</v>
      </c>
      <c r="H10" s="19" t="n">
        <v>0.215959580431082</v>
      </c>
      <c r="I10" s="19" t="n">
        <v>0.210059560380125</v>
      </c>
      <c r="J10" s="19" t="n">
        <v>0.0656913660924793</v>
      </c>
      <c r="K10" s="19" t="n">
        <v>0.0195585256727214</v>
      </c>
      <c r="L10" s="19" t="n">
        <v>0</v>
      </c>
      <c r="M10" s="19"/>
      <c r="N10" s="19" t="n">
        <v>0.369392061371251</v>
      </c>
      <c r="O10" s="19" t="n">
        <v>0.113871905067635</v>
      </c>
      <c r="P10" s="19" t="n">
        <v>0.136504851643787</v>
      </c>
      <c r="Q10" s="19" t="n">
        <v>0.151829049185617</v>
      </c>
      <c r="R10" s="19" t="n">
        <v>0.144322433654913</v>
      </c>
      <c r="S10" s="19"/>
      <c r="T10" s="19" t="n">
        <v>0</v>
      </c>
      <c r="U10" s="19" t="n">
        <v>0.091477864055302</v>
      </c>
      <c r="V10" s="19" t="n">
        <v>0.123837543981624</v>
      </c>
      <c r="W10" s="19" t="n">
        <v>0.250108077663491</v>
      </c>
      <c r="X10" s="19"/>
      <c r="Y10" s="19" t="n">
        <v>0.161095355330628</v>
      </c>
      <c r="Z10" s="19" t="n">
        <v>0.0954864490325293</v>
      </c>
      <c r="AA10" s="19" t="s">
        <v>89</v>
      </c>
      <c r="AB10" s="19" t="s">
        <v>89</v>
      </c>
      <c r="AC10" s="19" t="s">
        <v>89</v>
      </c>
      <c r="AD10" s="19" t="s">
        <v>89</v>
      </c>
      <c r="AE10" s="19"/>
      <c r="AF10" s="19" t="n">
        <v>0.149264896197368</v>
      </c>
      <c r="AG10" s="19"/>
      <c r="AH10" s="19" t="n">
        <v>0.152334739095388</v>
      </c>
      <c r="AI10" s="19"/>
      <c r="AJ10" s="19" t="n">
        <v>0.06492424807043</v>
      </c>
      <c r="AK10" s="19" t="n">
        <v>0.200310584012867</v>
      </c>
      <c r="AL10" s="19" t="n">
        <v>0.0558178000511788</v>
      </c>
    </row>
    <row r="11">
      <c r="B11" s="20" t="s">
        <v>185</v>
      </c>
      <c r="C11" s="19" t="n">
        <v>0.127443547377924</v>
      </c>
      <c r="D11" s="19" t="n">
        <v>0.146995523509639</v>
      </c>
      <c r="E11" s="19" t="n">
        <v>0.10553530183899</v>
      </c>
      <c r="F11" s="19"/>
      <c r="G11" s="19" t="n">
        <v>0.168492983221432</v>
      </c>
      <c r="H11" s="19" t="n">
        <v>0.190204116374856</v>
      </c>
      <c r="I11" s="19" t="n">
        <v>0.0824183908946771</v>
      </c>
      <c r="J11" s="19" t="n">
        <v>0.0978819154042415</v>
      </c>
      <c r="K11" s="19" t="n">
        <v>0.1084291168371</v>
      </c>
      <c r="L11" s="19" t="n">
        <v>0.205770538202424</v>
      </c>
      <c r="M11" s="19"/>
      <c r="N11" s="19" t="n">
        <v>0</v>
      </c>
      <c r="O11" s="19" t="n">
        <v>0.099679894231459</v>
      </c>
      <c r="P11" s="19" t="n">
        <v>0.140215025672109</v>
      </c>
      <c r="Q11" s="19" t="n">
        <v>0.125510094183378</v>
      </c>
      <c r="R11" s="19" t="n">
        <v>0.18486221673607</v>
      </c>
      <c r="S11" s="19"/>
      <c r="T11" s="19" t="n">
        <v>0.118974000956422</v>
      </c>
      <c r="U11" s="19" t="n">
        <v>0.0757707530192045</v>
      </c>
      <c r="V11" s="19" t="n">
        <v>0.138243539093383</v>
      </c>
      <c r="W11" s="19" t="n">
        <v>0.159654639143659</v>
      </c>
      <c r="X11" s="19"/>
      <c r="Y11" s="19" t="n">
        <v>0.134351043252147</v>
      </c>
      <c r="Z11" s="19" t="n">
        <v>0.0826202931088686</v>
      </c>
      <c r="AA11" s="19" t="s">
        <v>89</v>
      </c>
      <c r="AB11" s="19" t="s">
        <v>89</v>
      </c>
      <c r="AC11" s="19" t="s">
        <v>89</v>
      </c>
      <c r="AD11" s="19" t="s">
        <v>89</v>
      </c>
      <c r="AE11" s="19"/>
      <c r="AF11" s="19" t="n">
        <v>0.149229910279081</v>
      </c>
      <c r="AG11" s="19"/>
      <c r="AH11" s="19" t="n">
        <v>0.127443547377924</v>
      </c>
      <c r="AI11" s="19"/>
      <c r="AJ11" s="19" t="n">
        <v>0.0750316540091155</v>
      </c>
      <c r="AK11" s="19" t="n">
        <v>0.151028728260422</v>
      </c>
      <c r="AL11" s="19" t="n">
        <v>0.104513807460102</v>
      </c>
    </row>
    <row r="12">
      <c r="B12" s="20" t="s">
        <v>186</v>
      </c>
      <c r="C12" s="19" t="n">
        <v>0.0634753159332012</v>
      </c>
      <c r="D12" s="19" t="n">
        <v>0.0692575236562945</v>
      </c>
      <c r="E12" s="19" t="n">
        <v>0.0529243487245276</v>
      </c>
      <c r="F12" s="19"/>
      <c r="G12" s="19" t="n">
        <v>0.0288103006445655</v>
      </c>
      <c r="H12" s="19" t="n">
        <v>0.0608220942823575</v>
      </c>
      <c r="I12" s="19" t="n">
        <v>0.0906198574119009</v>
      </c>
      <c r="J12" s="19" t="n">
        <v>0.0766095237039408</v>
      </c>
      <c r="K12" s="19" t="n">
        <v>0</v>
      </c>
      <c r="L12" s="19" t="n">
        <v>0.326809282255196</v>
      </c>
      <c r="M12" s="19"/>
      <c r="N12" s="19" t="n">
        <v>0.0512367758980821</v>
      </c>
      <c r="O12" s="19" t="n">
        <v>0.0453334731441776</v>
      </c>
      <c r="P12" s="19" t="n">
        <v>0.0989080975720169</v>
      </c>
      <c r="Q12" s="19" t="n">
        <v>0.0472534867903397</v>
      </c>
      <c r="R12" s="19" t="n">
        <v>0.0682489443129607</v>
      </c>
      <c r="S12" s="19"/>
      <c r="T12" s="19" t="n">
        <v>0.0353713690916458</v>
      </c>
      <c r="U12" s="19" t="n">
        <v>0.085251010848626</v>
      </c>
      <c r="V12" s="19" t="n">
        <v>0.0459886055643972</v>
      </c>
      <c r="W12" s="19" t="n">
        <v>0.0530172380421203</v>
      </c>
      <c r="X12" s="19"/>
      <c r="Y12" s="19" t="n">
        <v>0.065277855598442</v>
      </c>
      <c r="Z12" s="19" t="n">
        <v>0.0517785020347422</v>
      </c>
      <c r="AA12" s="19" t="s">
        <v>89</v>
      </c>
      <c r="AB12" s="19" t="s">
        <v>89</v>
      </c>
      <c r="AC12" s="19" t="s">
        <v>89</v>
      </c>
      <c r="AD12" s="19" t="s">
        <v>89</v>
      </c>
      <c r="AE12" s="19"/>
      <c r="AF12" s="19" t="n">
        <v>0.0510734985827577</v>
      </c>
      <c r="AG12" s="19"/>
      <c r="AH12" s="19" t="n">
        <v>0.0634753159332012</v>
      </c>
      <c r="AI12" s="19"/>
      <c r="AJ12" s="19" t="n">
        <v>0.0365284155900597</v>
      </c>
      <c r="AK12" s="19" t="n">
        <v>0.0689566935774969</v>
      </c>
      <c r="AL12" s="19" t="n">
        <v>0.0964961635947144</v>
      </c>
    </row>
    <row r="13">
      <c r="B13" s="20" t="s">
        <v>187</v>
      </c>
      <c r="C13" s="19" t="n">
        <v>0.07843557322477</v>
      </c>
      <c r="D13" s="19" t="n">
        <v>0.0707186147560194</v>
      </c>
      <c r="E13" s="19" t="n">
        <v>0.0876206056054065</v>
      </c>
      <c r="F13" s="19"/>
      <c r="G13" s="19" t="n">
        <v>0.120634854602413</v>
      </c>
      <c r="H13" s="19" t="n">
        <v>0.0726053375822987</v>
      </c>
      <c r="I13" s="19" t="n">
        <v>0.0719237957789396</v>
      </c>
      <c r="J13" s="19" t="n">
        <v>0.0871819854771347</v>
      </c>
      <c r="K13" s="19" t="n">
        <v>0.0671837144113912</v>
      </c>
      <c r="L13" s="19" t="n">
        <v>0</v>
      </c>
      <c r="M13" s="19"/>
      <c r="N13" s="19" t="n">
        <v>0</v>
      </c>
      <c r="O13" s="19" t="n">
        <v>0.0930998781123678</v>
      </c>
      <c r="P13" s="19" t="n">
        <v>0.0748825595461154</v>
      </c>
      <c r="Q13" s="19" t="n">
        <v>0.0887863883038701</v>
      </c>
      <c r="R13" s="19" t="n">
        <v>0.0800769293079485</v>
      </c>
      <c r="S13" s="19"/>
      <c r="T13" s="19" t="n">
        <v>0.271291827471516</v>
      </c>
      <c r="U13" s="19" t="n">
        <v>0.130700145000835</v>
      </c>
      <c r="V13" s="19" t="n">
        <v>0.0699576024120548</v>
      </c>
      <c r="W13" s="19" t="n">
        <v>0.0478030622111014</v>
      </c>
      <c r="X13" s="19"/>
      <c r="Y13" s="19" t="n">
        <v>0.0780328615804263</v>
      </c>
      <c r="Z13" s="19" t="n">
        <v>0.0810487990247146</v>
      </c>
      <c r="AA13" s="19" t="s">
        <v>89</v>
      </c>
      <c r="AB13" s="19" t="s">
        <v>89</v>
      </c>
      <c r="AC13" s="19" t="s">
        <v>89</v>
      </c>
      <c r="AD13" s="19" t="s">
        <v>89</v>
      </c>
      <c r="AE13" s="19"/>
      <c r="AF13" s="19" t="n">
        <v>0.0731956853487691</v>
      </c>
      <c r="AG13" s="19"/>
      <c r="AH13" s="19" t="n">
        <v>0.07843557322477</v>
      </c>
      <c r="AI13" s="19"/>
      <c r="AJ13" s="19" t="n">
        <v>0.0692053878147188</v>
      </c>
      <c r="AK13" s="19" t="n">
        <v>0.0738522241732587</v>
      </c>
      <c r="AL13" s="19" t="n">
        <v>0.133317052933297</v>
      </c>
    </row>
    <row r="14">
      <c r="B14" s="20" t="s">
        <v>188</v>
      </c>
      <c r="C14" s="19" t="n">
        <v>0.0507977279700913</v>
      </c>
      <c r="D14" s="19" t="n">
        <v>0.0375569104877425</v>
      </c>
      <c r="E14" s="19" t="n">
        <v>0.0662072914289631</v>
      </c>
      <c r="F14" s="19"/>
      <c r="G14" s="19" t="n">
        <v>0.0557390911801355</v>
      </c>
      <c r="H14" s="19" t="n">
        <v>0.0351098996837471</v>
      </c>
      <c r="I14" s="19" t="n">
        <v>0.0551150100927854</v>
      </c>
      <c r="J14" s="19" t="n">
        <v>0.0365119505835717</v>
      </c>
      <c r="K14" s="19" t="n">
        <v>0.0852602073303151</v>
      </c>
      <c r="L14" s="19" t="n">
        <v>0.161102615903733</v>
      </c>
      <c r="M14" s="19"/>
      <c r="N14" s="19" t="n">
        <v>0.0145086482281555</v>
      </c>
      <c r="O14" s="19" t="n">
        <v>0.0425446365176442</v>
      </c>
      <c r="P14" s="19" t="n">
        <v>0.0654266984717279</v>
      </c>
      <c r="Q14" s="19" t="n">
        <v>0.0669815260260432</v>
      </c>
      <c r="R14" s="19" t="n">
        <v>0.042663252734076</v>
      </c>
      <c r="S14" s="19"/>
      <c r="T14" s="19" t="n">
        <v>0.0719359937738056</v>
      </c>
      <c r="U14" s="19" t="n">
        <v>0.0631930096040287</v>
      </c>
      <c r="V14" s="19" t="n">
        <v>0.0447724925323516</v>
      </c>
      <c r="W14" s="19" t="n">
        <v>0.0439174778634943</v>
      </c>
      <c r="X14" s="19"/>
      <c r="Y14" s="19" t="n">
        <v>0.0444797117827959</v>
      </c>
      <c r="Z14" s="19" t="n">
        <v>0.091795804725518</v>
      </c>
      <c r="AA14" s="19" t="s">
        <v>89</v>
      </c>
      <c r="AB14" s="19" t="s">
        <v>89</v>
      </c>
      <c r="AC14" s="19" t="s">
        <v>89</v>
      </c>
      <c r="AD14" s="19" t="s">
        <v>89</v>
      </c>
      <c r="AE14" s="19"/>
      <c r="AF14" s="19" t="n">
        <v>0.069696782764844</v>
      </c>
      <c r="AG14" s="19"/>
      <c r="AH14" s="19" t="n">
        <v>0.0507977279700913</v>
      </c>
      <c r="AI14" s="19"/>
      <c r="AJ14" s="19" t="n">
        <v>0.038154473596554</v>
      </c>
      <c r="AK14" s="19" t="n">
        <v>0.054121064943469</v>
      </c>
      <c r="AL14" s="19" t="n">
        <v>0.0612227420970631</v>
      </c>
    </row>
    <row r="15">
      <c r="B15" s="20" t="s">
        <v>189</v>
      </c>
      <c r="C15" s="19" t="n">
        <v>0.0747727962317507</v>
      </c>
      <c r="D15" s="19" t="n">
        <v>0.0632754094212447</v>
      </c>
      <c r="E15" s="19" t="n">
        <v>0.088281533238841</v>
      </c>
      <c r="F15" s="19"/>
      <c r="G15" s="19" t="n">
        <v>0.0261463651826165</v>
      </c>
      <c r="H15" s="19" t="n">
        <v>0.0485069406331335</v>
      </c>
      <c r="I15" s="19" t="n">
        <v>0.0766907951272728</v>
      </c>
      <c r="J15" s="19" t="n">
        <v>0.0967419998058336</v>
      </c>
      <c r="K15" s="19" t="n">
        <v>0.0936074759165056</v>
      </c>
      <c r="L15" s="19" t="n">
        <v>0.306317563638646</v>
      </c>
      <c r="M15" s="19"/>
      <c r="N15" s="19" t="n">
        <v>0.0881796096685516</v>
      </c>
      <c r="O15" s="19" t="n">
        <v>0.0469516475051509</v>
      </c>
      <c r="P15" s="19" t="n">
        <v>0.0255366833801919</v>
      </c>
      <c r="Q15" s="19" t="n">
        <v>0.105337451785699</v>
      </c>
      <c r="R15" s="19" t="n">
        <v>0.118954968773519</v>
      </c>
      <c r="S15" s="19"/>
      <c r="T15" s="19" t="n">
        <v>0.044235657005455</v>
      </c>
      <c r="U15" s="19" t="n">
        <v>0.0501120511153197</v>
      </c>
      <c r="V15" s="19" t="n">
        <v>0.159227727587114</v>
      </c>
      <c r="W15" s="19" t="n">
        <v>0.056792364599871</v>
      </c>
      <c r="X15" s="19"/>
      <c r="Y15" s="19" t="n">
        <v>0.0747768270498538</v>
      </c>
      <c r="Z15" s="19" t="n">
        <v>0.0747466399534059</v>
      </c>
      <c r="AA15" s="19" t="s">
        <v>89</v>
      </c>
      <c r="AB15" s="19" t="s">
        <v>89</v>
      </c>
      <c r="AC15" s="19" t="s">
        <v>89</v>
      </c>
      <c r="AD15" s="19" t="s">
        <v>89</v>
      </c>
      <c r="AE15" s="19"/>
      <c r="AF15" s="19" t="n">
        <v>0.0885330431034389</v>
      </c>
      <c r="AG15" s="19"/>
      <c r="AH15" s="19" t="n">
        <v>0.0747727962317507</v>
      </c>
      <c r="AI15" s="19"/>
      <c r="AJ15" s="19" t="n">
        <v>0.103049333294319</v>
      </c>
      <c r="AK15" s="19" t="n">
        <v>0.0598729150577353</v>
      </c>
      <c r="AL15" s="19" t="n">
        <v>0.101814803539011</v>
      </c>
    </row>
    <row r="16">
      <c r="B16" s="20" t="s">
        <v>190</v>
      </c>
      <c r="C16" s="19" t="n">
        <v>0.293823809353724</v>
      </c>
      <c r="D16" s="19" t="n">
        <v>0.235478817822191</v>
      </c>
      <c r="E16" s="19" t="n">
        <v>0.362017791790256</v>
      </c>
      <c r="F16" s="19"/>
      <c r="G16" s="19" t="n">
        <v>0.137824629817837</v>
      </c>
      <c r="H16" s="19" t="n">
        <v>0.224962992681442</v>
      </c>
      <c r="I16" s="19" t="n">
        <v>0.227757583610921</v>
      </c>
      <c r="J16" s="19" t="n">
        <v>0.341454546207389</v>
      </c>
      <c r="K16" s="19" t="n">
        <v>0.566050367700061</v>
      </c>
      <c r="L16" s="19" t="n">
        <v>0</v>
      </c>
      <c r="M16" s="19"/>
      <c r="N16" s="19" t="n">
        <v>0.288782032751184</v>
      </c>
      <c r="O16" s="19" t="n">
        <v>0.329842825373883</v>
      </c>
      <c r="P16" s="19" t="n">
        <v>0.349275246679762</v>
      </c>
      <c r="Q16" s="19" t="n">
        <v>0.323071505786151</v>
      </c>
      <c r="R16" s="19" t="n">
        <v>0.179953338973002</v>
      </c>
      <c r="S16" s="19"/>
      <c r="T16" s="19" t="n">
        <v>0.191421987765851</v>
      </c>
      <c r="U16" s="19" t="n">
        <v>0.396779513616303</v>
      </c>
      <c r="V16" s="19" t="n">
        <v>0.300793165650001</v>
      </c>
      <c r="W16" s="19" t="n">
        <v>0.159855916990518</v>
      </c>
      <c r="X16" s="19"/>
      <c r="Y16" s="19" t="n">
        <v>0.266594178955233</v>
      </c>
      <c r="Z16" s="19" t="n">
        <v>0.470518905409993</v>
      </c>
      <c r="AA16" s="19" t="s">
        <v>89</v>
      </c>
      <c r="AB16" s="19" t="s">
        <v>89</v>
      </c>
      <c r="AC16" s="19" t="s">
        <v>89</v>
      </c>
      <c r="AD16" s="19" t="s">
        <v>89</v>
      </c>
      <c r="AE16" s="19"/>
      <c r="AF16" s="19" t="n">
        <v>0.2701938349927</v>
      </c>
      <c r="AG16" s="19"/>
      <c r="AH16" s="19" t="n">
        <v>0.293823809353724</v>
      </c>
      <c r="AI16" s="19"/>
      <c r="AJ16" s="19" t="n">
        <v>0.538882469458341</v>
      </c>
      <c r="AK16" s="19" t="n">
        <v>0.194821834372198</v>
      </c>
      <c r="AL16" s="19" t="n">
        <v>0.325008165016691</v>
      </c>
    </row>
    <row r="17">
      <c r="B17" s="20" t="s">
        <v>56</v>
      </c>
      <c r="C17" s="21" t="n">
        <v>0.0308480553976388</v>
      </c>
      <c r="D17" s="21" t="n">
        <v>0.0147628881589251</v>
      </c>
      <c r="E17" s="21" t="n">
        <v>0.0494388581091825</v>
      </c>
      <c r="F17" s="21"/>
      <c r="G17" s="21" t="n">
        <v>0</v>
      </c>
      <c r="H17" s="21" t="n">
        <v>0.0195303459150072</v>
      </c>
      <c r="I17" s="21" t="n">
        <v>0.021935157217317</v>
      </c>
      <c r="J17" s="21" t="n">
        <v>0.047020685359445</v>
      </c>
      <c r="K17" s="21" t="n">
        <v>0.0599105921319054</v>
      </c>
      <c r="L17" s="21" t="n">
        <v>0</v>
      </c>
      <c r="M17" s="21"/>
      <c r="N17" s="21" t="n">
        <v>0</v>
      </c>
      <c r="O17" s="21" t="n">
        <v>0.0406051977048473</v>
      </c>
      <c r="P17" s="21" t="n">
        <v>0.0442872261143982</v>
      </c>
      <c r="Q17" s="21" t="n">
        <v>0.035528170644101</v>
      </c>
      <c r="R17" s="21" t="n">
        <v>0.0130383137054269</v>
      </c>
      <c r="S17" s="21"/>
      <c r="T17" s="21" t="n">
        <v>0.266769163935305</v>
      </c>
      <c r="U17" s="21" t="n">
        <v>0.0464788733609202</v>
      </c>
      <c r="V17" s="21" t="n">
        <v>0.0232303353398278</v>
      </c>
      <c r="W17" s="21" t="n">
        <v>0.00262780906571619</v>
      </c>
      <c r="X17" s="21"/>
      <c r="Y17" s="21" t="n">
        <v>0.0298942535520961</v>
      </c>
      <c r="Z17" s="21" t="n">
        <v>0.03703734648424</v>
      </c>
      <c r="AA17" s="21" t="s">
        <v>89</v>
      </c>
      <c r="AB17" s="21" t="s">
        <v>89</v>
      </c>
      <c r="AC17" s="21" t="s">
        <v>89</v>
      </c>
      <c r="AD17" s="21" t="s">
        <v>89</v>
      </c>
      <c r="AE17" s="21"/>
      <c r="AF17" s="21" t="n">
        <v>0.0369676583885595</v>
      </c>
      <c r="AG17" s="21"/>
      <c r="AH17" s="21" t="n">
        <v>0.0308480553976388</v>
      </c>
      <c r="AI17" s="21"/>
      <c r="AJ17" s="21" t="n">
        <v>0.035174358410158</v>
      </c>
      <c r="AK17" s="21" t="n">
        <v>0.0242156964262356</v>
      </c>
      <c r="AL17" s="21" t="n">
        <v>0.0643389269349576</v>
      </c>
    </row>
    <row r="18">
      <c r="B18" s="18" t="s">
        <v>119</v>
      </c>
    </row>
    <row r="19">
      <c r="B19" t="s">
        <v>61</v>
      </c>
    </row>
    <row r="20">
      <c r="B20" t="s">
        <v>62</v>
      </c>
    </row>
    <row r="22">
      <c r="B22"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195</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532</v>
      </c>
      <c r="D7" s="11" t="n">
        <v>245</v>
      </c>
      <c r="E7" s="11" t="n">
        <v>286</v>
      </c>
      <c r="F7" s="11"/>
      <c r="G7" s="11" t="n">
        <v>29</v>
      </c>
      <c r="H7" s="11" t="n">
        <v>109</v>
      </c>
      <c r="I7" s="11" t="n">
        <v>177</v>
      </c>
      <c r="J7" s="11" t="n">
        <v>131</v>
      </c>
      <c r="K7" s="11" t="n">
        <v>81</v>
      </c>
      <c r="L7" s="11" t="n">
        <v>5</v>
      </c>
      <c r="M7" s="11"/>
      <c r="N7" s="11" t="n">
        <v>26</v>
      </c>
      <c r="O7" s="11" t="n">
        <v>97</v>
      </c>
      <c r="P7" s="11" t="n">
        <v>75</v>
      </c>
      <c r="Q7" s="11" t="n">
        <v>178</v>
      </c>
      <c r="R7" s="11" t="n">
        <v>156</v>
      </c>
      <c r="S7" s="11"/>
      <c r="T7" s="11" t="n">
        <v>12</v>
      </c>
      <c r="U7" s="11" t="n">
        <v>131</v>
      </c>
      <c r="V7" s="11" t="n">
        <v>100</v>
      </c>
      <c r="W7" s="11" t="n">
        <v>218</v>
      </c>
      <c r="X7" s="11"/>
      <c r="Y7" s="11" t="n">
        <v>447</v>
      </c>
      <c r="Z7" s="11" t="n">
        <v>85</v>
      </c>
      <c r="AA7" s="11" t="s">
        <v>88</v>
      </c>
      <c r="AB7" s="11" t="s">
        <v>88</v>
      </c>
      <c r="AC7" s="11" t="s">
        <v>88</v>
      </c>
      <c r="AD7" s="11" t="s">
        <v>88</v>
      </c>
      <c r="AE7" s="11"/>
      <c r="AF7" s="11" t="n">
        <v>339</v>
      </c>
      <c r="AG7" s="11"/>
      <c r="AH7" s="11" t="n">
        <v>532</v>
      </c>
      <c r="AI7" s="11"/>
      <c r="AJ7" s="11" t="n">
        <v>194</v>
      </c>
      <c r="AK7" s="11" t="n">
        <v>241</v>
      </c>
      <c r="AL7" s="11" t="n">
        <v>97</v>
      </c>
    </row>
    <row r="8" ht="30" customHeight="1">
      <c r="B8" s="12" t="s">
        <v>20</v>
      </c>
      <c r="C8" s="12" t="n">
        <v>508</v>
      </c>
      <c r="D8" s="12" t="n">
        <v>271</v>
      </c>
      <c r="E8" s="12" t="n">
        <v>236</v>
      </c>
      <c r="F8" s="12"/>
      <c r="G8" s="12" t="n">
        <v>43</v>
      </c>
      <c r="H8" s="12" t="n">
        <v>136</v>
      </c>
      <c r="I8" s="12" t="n">
        <v>126</v>
      </c>
      <c r="J8" s="12" t="n">
        <v>124</v>
      </c>
      <c r="K8" s="12" t="n">
        <v>74</v>
      </c>
      <c r="L8" s="12" t="n">
        <v>6</v>
      </c>
      <c r="M8" s="12"/>
      <c r="N8" s="12" t="n">
        <v>36</v>
      </c>
      <c r="O8" s="12" t="n">
        <v>130</v>
      </c>
      <c r="P8" s="12" t="n">
        <v>112</v>
      </c>
      <c r="Q8" s="12" t="n">
        <v>107</v>
      </c>
      <c r="R8" s="12" t="n">
        <v>122</v>
      </c>
      <c r="S8" s="12"/>
      <c r="T8" s="12" t="n">
        <v>12</v>
      </c>
      <c r="U8" s="12" t="n">
        <v>127</v>
      </c>
      <c r="V8" s="12" t="n">
        <v>85</v>
      </c>
      <c r="W8" s="12" t="n">
        <v>218</v>
      </c>
      <c r="X8" s="12"/>
      <c r="Y8" s="12" t="n">
        <v>440</v>
      </c>
      <c r="Z8" s="12" t="n">
        <v>68</v>
      </c>
      <c r="AA8" s="12" t="s">
        <v>88</v>
      </c>
      <c r="AB8" s="12" t="s">
        <v>88</v>
      </c>
      <c r="AC8" s="12" t="s">
        <v>88</v>
      </c>
      <c r="AD8" s="12" t="s">
        <v>88</v>
      </c>
      <c r="AE8" s="12"/>
      <c r="AF8" s="12" t="n">
        <v>318</v>
      </c>
      <c r="AG8" s="12"/>
      <c r="AH8" s="12" t="n">
        <v>508</v>
      </c>
      <c r="AI8" s="12"/>
      <c r="AJ8" s="12" t="n">
        <v>127</v>
      </c>
      <c r="AK8" s="12" t="n">
        <v>331</v>
      </c>
      <c r="AL8" s="12" t="n">
        <v>49</v>
      </c>
    </row>
    <row r="9">
      <c r="B9" s="20" t="s">
        <v>183</v>
      </c>
      <c r="C9" s="19" t="n">
        <v>0.144300058855778</v>
      </c>
      <c r="D9" s="19" t="n">
        <v>0.17548831854717</v>
      </c>
      <c r="E9" s="19" t="n">
        <v>0.109106639998378</v>
      </c>
      <c r="F9" s="19"/>
      <c r="G9" s="19" t="n">
        <v>0.0979810519966429</v>
      </c>
      <c r="H9" s="19" t="n">
        <v>0.210746288202961</v>
      </c>
      <c r="I9" s="19" t="n">
        <v>0.136698822269306</v>
      </c>
      <c r="J9" s="19" t="n">
        <v>0.166345717249478</v>
      </c>
      <c r="K9" s="19" t="n">
        <v>0.0194434021551352</v>
      </c>
      <c r="L9" s="19" t="n">
        <v>0.205770538202424</v>
      </c>
      <c r="M9" s="19"/>
      <c r="N9" s="19" t="n">
        <v>0.286739653640148</v>
      </c>
      <c r="O9" s="19" t="n">
        <v>0.177511367711933</v>
      </c>
      <c r="P9" s="19" t="n">
        <v>0.119736055778781</v>
      </c>
      <c r="Q9" s="19" t="n">
        <v>0.0430032377492948</v>
      </c>
      <c r="R9" s="19" t="n">
        <v>0.178429750022276</v>
      </c>
      <c r="S9" s="19"/>
      <c r="T9" s="19" t="n">
        <v>0</v>
      </c>
      <c r="U9" s="19" t="n">
        <v>0.0624351514047493</v>
      </c>
      <c r="V9" s="19" t="n">
        <v>0.0604647254092636</v>
      </c>
      <c r="W9" s="19" t="n">
        <v>0.275833225153817</v>
      </c>
      <c r="X9" s="19"/>
      <c r="Y9" s="19" t="n">
        <v>0.165462352980681</v>
      </c>
      <c r="Z9" s="19" t="n">
        <v>0.00697635895796879</v>
      </c>
      <c r="AA9" s="19" t="s">
        <v>89</v>
      </c>
      <c r="AB9" s="19" t="s">
        <v>89</v>
      </c>
      <c r="AC9" s="19" t="s">
        <v>89</v>
      </c>
      <c r="AD9" s="19" t="s">
        <v>89</v>
      </c>
      <c r="AE9" s="19"/>
      <c r="AF9" s="19" t="n">
        <v>0.145840018245025</v>
      </c>
      <c r="AG9" s="19"/>
      <c r="AH9" s="19" t="n">
        <v>0.144300058855778</v>
      </c>
      <c r="AI9" s="19"/>
      <c r="AJ9" s="19" t="n">
        <v>0.0392664895166146</v>
      </c>
      <c r="AK9" s="19" t="n">
        <v>0.194339523148561</v>
      </c>
      <c r="AL9" s="19" t="n">
        <v>0.0796368730412383</v>
      </c>
    </row>
    <row r="10">
      <c r="B10" s="20" t="s">
        <v>184</v>
      </c>
      <c r="C10" s="19" t="n">
        <v>0.134753938034346</v>
      </c>
      <c r="D10" s="19" t="n">
        <v>0.166641088747434</v>
      </c>
      <c r="E10" s="19" t="n">
        <v>0.0987184619907348</v>
      </c>
      <c r="F10" s="19"/>
      <c r="G10" s="19" t="n">
        <v>0.219739199210686</v>
      </c>
      <c r="H10" s="19" t="n">
        <v>0.202698157002117</v>
      </c>
      <c r="I10" s="19" t="n">
        <v>0.203891030420028</v>
      </c>
      <c r="J10" s="19" t="n">
        <v>0.0353654133285719</v>
      </c>
      <c r="K10" s="19" t="n">
        <v>0.0195585256727214</v>
      </c>
      <c r="L10" s="19" t="n">
        <v>0</v>
      </c>
      <c r="M10" s="19"/>
      <c r="N10" s="19" t="n">
        <v>0.148061553085772</v>
      </c>
      <c r="O10" s="19" t="n">
        <v>0.105895590345634</v>
      </c>
      <c r="P10" s="19" t="n">
        <v>0.0965044859569965</v>
      </c>
      <c r="Q10" s="19" t="n">
        <v>0.111842259483637</v>
      </c>
      <c r="R10" s="19" t="n">
        <v>0.217103384170108</v>
      </c>
      <c r="S10" s="19"/>
      <c r="T10" s="19" t="n">
        <v>0</v>
      </c>
      <c r="U10" s="19" t="n">
        <v>0.0884407760309759</v>
      </c>
      <c r="V10" s="19" t="n">
        <v>0.121528038238772</v>
      </c>
      <c r="W10" s="19" t="n">
        <v>0.21186999993926</v>
      </c>
      <c r="X10" s="19"/>
      <c r="Y10" s="19" t="n">
        <v>0.15166464998787</v>
      </c>
      <c r="Z10" s="19" t="n">
        <v>0.0250190709326082</v>
      </c>
      <c r="AA10" s="19" t="s">
        <v>89</v>
      </c>
      <c r="AB10" s="19" t="s">
        <v>89</v>
      </c>
      <c r="AC10" s="19" t="s">
        <v>89</v>
      </c>
      <c r="AD10" s="19" t="s">
        <v>89</v>
      </c>
      <c r="AE10" s="19"/>
      <c r="AF10" s="19" t="n">
        <v>0.111034298649901</v>
      </c>
      <c r="AG10" s="19"/>
      <c r="AH10" s="19" t="n">
        <v>0.134753938034346</v>
      </c>
      <c r="AI10" s="19"/>
      <c r="AJ10" s="19" t="n">
        <v>0.0307506589588363</v>
      </c>
      <c r="AK10" s="19" t="n">
        <v>0.180251912526845</v>
      </c>
      <c r="AL10" s="19" t="n">
        <v>0.0980416361859295</v>
      </c>
    </row>
    <row r="11">
      <c r="B11" s="20" t="s">
        <v>185</v>
      </c>
      <c r="C11" s="19" t="n">
        <v>0.125170304192894</v>
      </c>
      <c r="D11" s="19" t="n">
        <v>0.130744181969391</v>
      </c>
      <c r="E11" s="19" t="n">
        <v>0.11929602058257</v>
      </c>
      <c r="F11" s="19"/>
      <c r="G11" s="19" t="n">
        <v>0.170029192989132</v>
      </c>
      <c r="H11" s="19" t="n">
        <v>0.128864163485184</v>
      </c>
      <c r="I11" s="19" t="n">
        <v>0.154807418996474</v>
      </c>
      <c r="J11" s="19" t="n">
        <v>0.148614431737818</v>
      </c>
      <c r="K11" s="19" t="n">
        <v>0.0118672565008303</v>
      </c>
      <c r="L11" s="19" t="n">
        <v>0</v>
      </c>
      <c r="M11" s="19"/>
      <c r="N11" s="19" t="n">
        <v>0.083511701627312</v>
      </c>
      <c r="O11" s="19" t="n">
        <v>0.113657802335316</v>
      </c>
      <c r="P11" s="19" t="n">
        <v>0.166032315229534</v>
      </c>
      <c r="Q11" s="19" t="n">
        <v>0.121946218592822</v>
      </c>
      <c r="R11" s="19" t="n">
        <v>0.115098331275296</v>
      </c>
      <c r="S11" s="19"/>
      <c r="T11" s="19" t="n">
        <v>0.0353713690916458</v>
      </c>
      <c r="U11" s="19" t="n">
        <v>0.105734367054725</v>
      </c>
      <c r="V11" s="19" t="n">
        <v>0.0656926074411718</v>
      </c>
      <c r="W11" s="19" t="n">
        <v>0.189748889443859</v>
      </c>
      <c r="X11" s="19"/>
      <c r="Y11" s="19" t="n">
        <v>0.1300272513575</v>
      </c>
      <c r="Z11" s="19" t="n">
        <v>0.0936532129495987</v>
      </c>
      <c r="AA11" s="19" t="s">
        <v>89</v>
      </c>
      <c r="AB11" s="19" t="s">
        <v>89</v>
      </c>
      <c r="AC11" s="19" t="s">
        <v>89</v>
      </c>
      <c r="AD11" s="19" t="s">
        <v>89</v>
      </c>
      <c r="AE11" s="19"/>
      <c r="AF11" s="19" t="n">
        <v>0.137550634160702</v>
      </c>
      <c r="AG11" s="19"/>
      <c r="AH11" s="19" t="n">
        <v>0.125170304192894</v>
      </c>
      <c r="AI11" s="19"/>
      <c r="AJ11" s="19" t="n">
        <v>0.0778620184394299</v>
      </c>
      <c r="AK11" s="19" t="n">
        <v>0.152800612075868</v>
      </c>
      <c r="AL11" s="19" t="n">
        <v>0.0617061940357299</v>
      </c>
    </row>
    <row r="12">
      <c r="B12" s="20" t="s">
        <v>186</v>
      </c>
      <c r="C12" s="19" t="n">
        <v>0.0726315824863532</v>
      </c>
      <c r="D12" s="19" t="n">
        <v>0.0885664042395664</v>
      </c>
      <c r="E12" s="19" t="n">
        <v>0.0546458542079782</v>
      </c>
      <c r="F12" s="19"/>
      <c r="G12" s="19" t="n">
        <v>0.229180915968372</v>
      </c>
      <c r="H12" s="19" t="n">
        <v>0.0702197993674942</v>
      </c>
      <c r="I12" s="19" t="n">
        <v>0.0472821922916584</v>
      </c>
      <c r="J12" s="19" t="n">
        <v>0.0664783403191854</v>
      </c>
      <c r="K12" s="19" t="n">
        <v>0.0458356238992498</v>
      </c>
      <c r="L12" s="19" t="n">
        <v>0</v>
      </c>
      <c r="M12" s="19"/>
      <c r="N12" s="19" t="n">
        <v>0</v>
      </c>
      <c r="O12" s="19" t="n">
        <v>0.0825283647459076</v>
      </c>
      <c r="P12" s="19" t="n">
        <v>0.0877815746819975</v>
      </c>
      <c r="Q12" s="19" t="n">
        <v>0.0850161385049797</v>
      </c>
      <c r="R12" s="19" t="n">
        <v>0.0586726783852861</v>
      </c>
      <c r="S12" s="19"/>
      <c r="T12" s="19" t="n">
        <v>0.35764236069386</v>
      </c>
      <c r="U12" s="19" t="n">
        <v>0.0698718273023324</v>
      </c>
      <c r="V12" s="19" t="n">
        <v>0.0914583429794445</v>
      </c>
      <c r="W12" s="19" t="n">
        <v>0.0474665113216081</v>
      </c>
      <c r="X12" s="19"/>
      <c r="Y12" s="19" t="n">
        <v>0.073123707526141</v>
      </c>
      <c r="Z12" s="19" t="n">
        <v>0.0694381465158889</v>
      </c>
      <c r="AA12" s="19" t="s">
        <v>89</v>
      </c>
      <c r="AB12" s="19" t="s">
        <v>89</v>
      </c>
      <c r="AC12" s="19" t="s">
        <v>89</v>
      </c>
      <c r="AD12" s="19" t="s">
        <v>89</v>
      </c>
      <c r="AE12" s="19"/>
      <c r="AF12" s="19" t="n">
        <v>0.0787981725556703</v>
      </c>
      <c r="AG12" s="19"/>
      <c r="AH12" s="19" t="n">
        <v>0.0726315824863532</v>
      </c>
      <c r="AI12" s="19"/>
      <c r="AJ12" s="19" t="n">
        <v>0.0477446631258937</v>
      </c>
      <c r="AK12" s="19" t="n">
        <v>0.0878031240078672</v>
      </c>
      <c r="AL12" s="19" t="n">
        <v>0.0349541131751812</v>
      </c>
    </row>
    <row r="13">
      <c r="B13" s="20" t="s">
        <v>187</v>
      </c>
      <c r="C13" s="19" t="n">
        <v>0.0571452623380051</v>
      </c>
      <c r="D13" s="19" t="n">
        <v>0.0562607518137688</v>
      </c>
      <c r="E13" s="19" t="n">
        <v>0.0542196114272848</v>
      </c>
      <c r="F13" s="19"/>
      <c r="G13" s="19" t="n">
        <v>0.0709722366978489</v>
      </c>
      <c r="H13" s="19" t="n">
        <v>0.0531833882741214</v>
      </c>
      <c r="I13" s="19" t="n">
        <v>0.0388822952080029</v>
      </c>
      <c r="J13" s="19" t="n">
        <v>0.0579259127607894</v>
      </c>
      <c r="K13" s="19" t="n">
        <v>0.0659235612083519</v>
      </c>
      <c r="L13" s="19" t="n">
        <v>0.326809282255196</v>
      </c>
      <c r="M13" s="19"/>
      <c r="N13" s="19" t="n">
        <v>0.0389800251007947</v>
      </c>
      <c r="O13" s="19" t="n">
        <v>0.0193570314366216</v>
      </c>
      <c r="P13" s="19" t="n">
        <v>0.058546808578278</v>
      </c>
      <c r="Q13" s="19" t="n">
        <v>0.0810990786204649</v>
      </c>
      <c r="R13" s="19" t="n">
        <v>0.080610302521561</v>
      </c>
      <c r="S13" s="19"/>
      <c r="T13" s="19" t="n">
        <v>0.148795118513339</v>
      </c>
      <c r="U13" s="19" t="n">
        <v>0.0662401447784085</v>
      </c>
      <c r="V13" s="19" t="n">
        <v>0.117084461861336</v>
      </c>
      <c r="W13" s="19" t="n">
        <v>0.0243829151351285</v>
      </c>
      <c r="X13" s="19"/>
      <c r="Y13" s="19" t="n">
        <v>0.0556070635415667</v>
      </c>
      <c r="Z13" s="19" t="n">
        <v>0.0671267486862514</v>
      </c>
      <c r="AA13" s="19" t="s">
        <v>89</v>
      </c>
      <c r="AB13" s="19" t="s">
        <v>89</v>
      </c>
      <c r="AC13" s="19" t="s">
        <v>89</v>
      </c>
      <c r="AD13" s="19" t="s">
        <v>89</v>
      </c>
      <c r="AE13" s="19"/>
      <c r="AF13" s="19" t="n">
        <v>0.0539393658509846</v>
      </c>
      <c r="AG13" s="19"/>
      <c r="AH13" s="19" t="n">
        <v>0.0571452623380051</v>
      </c>
      <c r="AI13" s="19"/>
      <c r="AJ13" s="19" t="n">
        <v>0.069824749473613</v>
      </c>
      <c r="AK13" s="19" t="n">
        <v>0.037230542541684</v>
      </c>
      <c r="AL13" s="19" t="n">
        <v>0.158514509087118</v>
      </c>
    </row>
    <row r="14">
      <c r="B14" s="20" t="s">
        <v>188</v>
      </c>
      <c r="C14" s="19" t="n">
        <v>0.0375745423209751</v>
      </c>
      <c r="D14" s="19" t="n">
        <v>0.0315422264814592</v>
      </c>
      <c r="E14" s="19" t="n">
        <v>0.0446552269105136</v>
      </c>
      <c r="F14" s="19"/>
      <c r="G14" s="19" t="n">
        <v>0.0606546920634366</v>
      </c>
      <c r="H14" s="19" t="n">
        <v>0.0240066429958082</v>
      </c>
      <c r="I14" s="19" t="n">
        <v>0.0610740148430611</v>
      </c>
      <c r="J14" s="19" t="n">
        <v>0.0447364234123845</v>
      </c>
      <c r="K14" s="19" t="n">
        <v>0</v>
      </c>
      <c r="L14" s="19" t="n">
        <v>0</v>
      </c>
      <c r="M14" s="19"/>
      <c r="N14" s="19" t="n">
        <v>0</v>
      </c>
      <c r="O14" s="19" t="n">
        <v>0.0649018590880033</v>
      </c>
      <c r="P14" s="19" t="n">
        <v>0.00466857608033779</v>
      </c>
      <c r="Q14" s="19" t="n">
        <v>0.0461644937384225</v>
      </c>
      <c r="R14" s="19" t="n">
        <v>0.0421009825186398</v>
      </c>
      <c r="S14" s="19"/>
      <c r="T14" s="19" t="n">
        <v>0.119924683386594</v>
      </c>
      <c r="U14" s="19" t="n">
        <v>0.0523422202365207</v>
      </c>
      <c r="V14" s="19" t="n">
        <v>0.0367558742341251</v>
      </c>
      <c r="W14" s="19" t="n">
        <v>0.0245792186715901</v>
      </c>
      <c r="X14" s="19"/>
      <c r="Y14" s="19" t="n">
        <v>0.0362366753362052</v>
      </c>
      <c r="Z14" s="19" t="n">
        <v>0.0462560606495359</v>
      </c>
      <c r="AA14" s="19" t="s">
        <v>89</v>
      </c>
      <c r="AB14" s="19" t="s">
        <v>89</v>
      </c>
      <c r="AC14" s="19" t="s">
        <v>89</v>
      </c>
      <c r="AD14" s="19" t="s">
        <v>89</v>
      </c>
      <c r="AE14" s="19"/>
      <c r="AF14" s="19" t="n">
        <v>0.0383906891829769</v>
      </c>
      <c r="AG14" s="19"/>
      <c r="AH14" s="19" t="n">
        <v>0.0375745423209751</v>
      </c>
      <c r="AI14" s="19"/>
      <c r="AJ14" s="19" t="n">
        <v>0.0441411921798133</v>
      </c>
      <c r="AK14" s="19" t="n">
        <v>0.0304425731319325</v>
      </c>
      <c r="AL14" s="19" t="n">
        <v>0.0686160820338084</v>
      </c>
    </row>
    <row r="15">
      <c r="B15" s="20" t="s">
        <v>189</v>
      </c>
      <c r="C15" s="19" t="n">
        <v>0.072341098262348</v>
      </c>
      <c r="D15" s="19" t="n">
        <v>0.0613375162840319</v>
      </c>
      <c r="E15" s="19" t="n">
        <v>0.0852729034252105</v>
      </c>
      <c r="F15" s="19"/>
      <c r="G15" s="19" t="n">
        <v>0.013618081256044</v>
      </c>
      <c r="H15" s="19" t="n">
        <v>0.0512002148607964</v>
      </c>
      <c r="I15" s="19" t="n">
        <v>0.0790216159710765</v>
      </c>
      <c r="J15" s="19" t="n">
        <v>0.0729185461637547</v>
      </c>
      <c r="K15" s="19" t="n">
        <v>0.122838675561716</v>
      </c>
      <c r="L15" s="19" t="n">
        <v>0.205770538202424</v>
      </c>
      <c r="M15" s="19"/>
      <c r="N15" s="19" t="n">
        <v>0.13075061235561</v>
      </c>
      <c r="O15" s="19" t="n">
        <v>0.0657367848925255</v>
      </c>
      <c r="P15" s="19" t="n">
        <v>0.0497680126737778</v>
      </c>
      <c r="Q15" s="19" t="n">
        <v>0.0743314355094484</v>
      </c>
      <c r="R15" s="19" t="n">
        <v>0.0811377186455197</v>
      </c>
      <c r="S15" s="19"/>
      <c r="T15" s="19" t="n">
        <v>0</v>
      </c>
      <c r="U15" s="19" t="n">
        <v>0.0854047588247281</v>
      </c>
      <c r="V15" s="19" t="n">
        <v>0.0960180236294252</v>
      </c>
      <c r="W15" s="19" t="n">
        <v>0.0395134775058981</v>
      </c>
      <c r="X15" s="19"/>
      <c r="Y15" s="19" t="n">
        <v>0.0665509267689082</v>
      </c>
      <c r="Z15" s="19" t="n">
        <v>0.109913951556469</v>
      </c>
      <c r="AA15" s="19" t="s">
        <v>89</v>
      </c>
      <c r="AB15" s="19" t="s">
        <v>89</v>
      </c>
      <c r="AC15" s="19" t="s">
        <v>89</v>
      </c>
      <c r="AD15" s="19" t="s">
        <v>89</v>
      </c>
      <c r="AE15" s="19"/>
      <c r="AF15" s="19" t="n">
        <v>0.0805973244766656</v>
      </c>
      <c r="AG15" s="19"/>
      <c r="AH15" s="19" t="n">
        <v>0.072341098262348</v>
      </c>
      <c r="AI15" s="19"/>
      <c r="AJ15" s="19" t="n">
        <v>0.0965497271493288</v>
      </c>
      <c r="AK15" s="19" t="n">
        <v>0.0627363252667143</v>
      </c>
      <c r="AL15" s="19" t="n">
        <v>0.0742392392625925</v>
      </c>
    </row>
    <row r="16">
      <c r="B16" s="20" t="s">
        <v>190</v>
      </c>
      <c r="C16" s="19" t="n">
        <v>0.309029162005646</v>
      </c>
      <c r="D16" s="19" t="n">
        <v>0.250905135545973</v>
      </c>
      <c r="E16" s="19" t="n">
        <v>0.377033084065929</v>
      </c>
      <c r="F16" s="19"/>
      <c r="G16" s="19" t="n">
        <v>0.137824629817837</v>
      </c>
      <c r="H16" s="19" t="n">
        <v>0.227607564574317</v>
      </c>
      <c r="I16" s="19" t="n">
        <v>0.252508986268894</v>
      </c>
      <c r="J16" s="19" t="n">
        <v>0.322722052026809</v>
      </c>
      <c r="K16" s="19" t="n">
        <v>0.643024810065195</v>
      </c>
      <c r="L16" s="19" t="n">
        <v>0.161102615903733</v>
      </c>
      <c r="M16" s="19"/>
      <c r="N16" s="19" t="n">
        <v>0.311956454190364</v>
      </c>
      <c r="O16" s="19" t="n">
        <v>0.321371071163127</v>
      </c>
      <c r="P16" s="19" t="n">
        <v>0.318213259853812</v>
      </c>
      <c r="Q16" s="19" t="n">
        <v>0.391535103132004</v>
      </c>
      <c r="R16" s="19" t="n">
        <v>0.213779319304643</v>
      </c>
      <c r="S16" s="19"/>
      <c r="T16" s="19" t="n">
        <v>0.191421987765851</v>
      </c>
      <c r="U16" s="19" t="n">
        <v>0.38545640996585</v>
      </c>
      <c r="V16" s="19" t="n">
        <v>0.368691094738092</v>
      </c>
      <c r="W16" s="19" t="n">
        <v>0.180839012094927</v>
      </c>
      <c r="X16" s="19"/>
      <c r="Y16" s="19" t="n">
        <v>0.279904308705615</v>
      </c>
      <c r="Z16" s="19" t="n">
        <v>0.498022500371302</v>
      </c>
      <c r="AA16" s="19" t="s">
        <v>89</v>
      </c>
      <c r="AB16" s="19" t="s">
        <v>89</v>
      </c>
      <c r="AC16" s="19" t="s">
        <v>89</v>
      </c>
      <c r="AD16" s="19" t="s">
        <v>89</v>
      </c>
      <c r="AE16" s="19"/>
      <c r="AF16" s="19" t="n">
        <v>0.299028907416982</v>
      </c>
      <c r="AG16" s="19"/>
      <c r="AH16" s="19" t="n">
        <v>0.309029162005646</v>
      </c>
      <c r="AI16" s="19"/>
      <c r="AJ16" s="19" t="n">
        <v>0.560495358564503</v>
      </c>
      <c r="AK16" s="19" t="n">
        <v>0.204550652344512</v>
      </c>
      <c r="AL16" s="19" t="n">
        <v>0.360504444584426</v>
      </c>
    </row>
    <row r="17">
      <c r="B17" s="20" t="s">
        <v>56</v>
      </c>
      <c r="C17" s="21" t="n">
        <v>0.0470540515036547</v>
      </c>
      <c r="D17" s="21" t="n">
        <v>0.0385143763712057</v>
      </c>
      <c r="E17" s="21" t="n">
        <v>0.057052197391402</v>
      </c>
      <c r="F17" s="21"/>
      <c r="G17" s="21" t="n">
        <v>0</v>
      </c>
      <c r="H17" s="21" t="n">
        <v>0.031473781237202</v>
      </c>
      <c r="I17" s="21" t="n">
        <v>0.0258336237314988</v>
      </c>
      <c r="J17" s="21" t="n">
        <v>0.0848931630012087</v>
      </c>
      <c r="K17" s="21" t="n">
        <v>0.0715081449368006</v>
      </c>
      <c r="L17" s="21" t="n">
        <v>0.100547025436223</v>
      </c>
      <c r="M17" s="21"/>
      <c r="N17" s="21" t="n">
        <v>0</v>
      </c>
      <c r="O17" s="21" t="n">
        <v>0.0490401282809323</v>
      </c>
      <c r="P17" s="21" t="n">
        <v>0.0987489111664858</v>
      </c>
      <c r="Q17" s="21" t="n">
        <v>0.0450620346689268</v>
      </c>
      <c r="R17" s="21" t="n">
        <v>0.0130675331566707</v>
      </c>
      <c r="S17" s="21"/>
      <c r="T17" s="21" t="n">
        <v>0.146844480548711</v>
      </c>
      <c r="U17" s="21" t="n">
        <v>0.0840743444017096</v>
      </c>
      <c r="V17" s="21" t="n">
        <v>0.042306831468369</v>
      </c>
      <c r="W17" s="21" t="n">
        <v>0.00576675073391225</v>
      </c>
      <c r="X17" s="21"/>
      <c r="Y17" s="21" t="n">
        <v>0.0414230637955132</v>
      </c>
      <c r="Z17" s="21" t="n">
        <v>0.0835939493803768</v>
      </c>
      <c r="AA17" s="21" t="s">
        <v>89</v>
      </c>
      <c r="AB17" s="21" t="s">
        <v>89</v>
      </c>
      <c r="AC17" s="21" t="s">
        <v>89</v>
      </c>
      <c r="AD17" s="21" t="s">
        <v>89</v>
      </c>
      <c r="AE17" s="21"/>
      <c r="AF17" s="21" t="n">
        <v>0.054820589461093</v>
      </c>
      <c r="AG17" s="21"/>
      <c r="AH17" s="21" t="n">
        <v>0.0470540515036547</v>
      </c>
      <c r="AI17" s="21"/>
      <c r="AJ17" s="21" t="n">
        <v>0.0333651425919673</v>
      </c>
      <c r="AK17" s="21" t="n">
        <v>0.0498447349560151</v>
      </c>
      <c r="AL17" s="21" t="n">
        <v>0.0637869085939759</v>
      </c>
    </row>
    <row r="18">
      <c r="B18" s="18" t="s">
        <v>119</v>
      </c>
    </row>
    <row r="19">
      <c r="B19" t="s">
        <v>61</v>
      </c>
    </row>
    <row r="20">
      <c r="B20" t="s">
        <v>62</v>
      </c>
    </row>
    <row r="22">
      <c r="B22"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199</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196</v>
      </c>
      <c r="C9" s="19" t="n">
        <v>0.259837032498359</v>
      </c>
      <c r="D9" s="19" t="n">
        <v>0.27955398528824</v>
      </c>
      <c r="E9" s="19" t="n">
        <v>0.240603878322045</v>
      </c>
      <c r="F9" s="19"/>
      <c r="G9" s="19" t="n">
        <v>0.211649402766717</v>
      </c>
      <c r="H9" s="19" t="n">
        <v>0.25803138108878</v>
      </c>
      <c r="I9" s="19" t="n">
        <v>0.272058660780924</v>
      </c>
      <c r="J9" s="19" t="n">
        <v>0.302576943653802</v>
      </c>
      <c r="K9" s="19" t="n">
        <v>0.169682275503082</v>
      </c>
      <c r="L9" s="19" t="n">
        <v>0.305628143306236</v>
      </c>
      <c r="M9" s="19"/>
      <c r="N9" s="19" t="n">
        <v>0.277602901692387</v>
      </c>
      <c r="O9" s="19" t="n">
        <v>0.280352599298703</v>
      </c>
      <c r="P9" s="19" t="n">
        <v>0.232016518606168</v>
      </c>
      <c r="Q9" s="19" t="n">
        <v>0.173260661476772</v>
      </c>
      <c r="R9" s="19" t="n">
        <v>0.348654141836762</v>
      </c>
      <c r="S9" s="19"/>
      <c r="T9" s="19" t="n">
        <v>0.187666327128131</v>
      </c>
      <c r="U9" s="19" t="n">
        <v>0.223257331043759</v>
      </c>
      <c r="V9" s="19" t="n">
        <v>0.228074661535149</v>
      </c>
      <c r="W9" s="19" t="n">
        <v>0.404737891172561</v>
      </c>
      <c r="X9" s="19"/>
      <c r="Y9" s="19" t="n">
        <v>0.278769526579425</v>
      </c>
      <c r="Z9" s="19" t="n">
        <v>0.137968254893616</v>
      </c>
      <c r="AA9" s="19" t="n">
        <v>0.305283908409712</v>
      </c>
      <c r="AB9" s="19" t="n">
        <v>0.174635896397136</v>
      </c>
      <c r="AC9" s="19" t="n">
        <v>0.214440704088698</v>
      </c>
      <c r="AD9" s="19" t="n">
        <v>0.174454292790503</v>
      </c>
      <c r="AE9" s="19"/>
      <c r="AF9" s="19" t="n">
        <v>0.262957830752027</v>
      </c>
      <c r="AG9" s="19"/>
      <c r="AH9" s="19" t="n">
        <v>0.258867518040764</v>
      </c>
      <c r="AI9" s="19"/>
      <c r="AJ9" s="19" t="n">
        <v>0.174805720787518</v>
      </c>
      <c r="AK9" s="19" t="n">
        <v>0.310779603168967</v>
      </c>
      <c r="AL9" s="19" t="n">
        <v>0.232632771742986</v>
      </c>
    </row>
    <row r="10">
      <c r="B10" s="20" t="s">
        <v>197</v>
      </c>
      <c r="C10" s="19" t="n">
        <v>0.505432801585695</v>
      </c>
      <c r="D10" s="19" t="n">
        <v>0.476160966051832</v>
      </c>
      <c r="E10" s="19" t="n">
        <v>0.533773812160693</v>
      </c>
      <c r="F10" s="19"/>
      <c r="G10" s="19" t="n">
        <v>0.387520548953276</v>
      </c>
      <c r="H10" s="19" t="n">
        <v>0.553098447209</v>
      </c>
      <c r="I10" s="19" t="n">
        <v>0.542432112817263</v>
      </c>
      <c r="J10" s="19" t="n">
        <v>0.441216755358992</v>
      </c>
      <c r="K10" s="19" t="n">
        <v>0.635307740708178</v>
      </c>
      <c r="L10" s="19" t="n">
        <v>0.451413846183464</v>
      </c>
      <c r="M10" s="19"/>
      <c r="N10" s="19" t="n">
        <v>0.519734525811931</v>
      </c>
      <c r="O10" s="19" t="n">
        <v>0.460964873996575</v>
      </c>
      <c r="P10" s="19" t="n">
        <v>0.512895971211876</v>
      </c>
      <c r="Q10" s="19" t="n">
        <v>0.589209522599219</v>
      </c>
      <c r="R10" s="19" t="n">
        <v>0.476495442446202</v>
      </c>
      <c r="S10" s="19"/>
      <c r="T10" s="19" t="n">
        <v>0.538294761464016</v>
      </c>
      <c r="U10" s="19" t="n">
        <v>0.525401310425276</v>
      </c>
      <c r="V10" s="19" t="n">
        <v>0.501448376290776</v>
      </c>
      <c r="W10" s="19" t="n">
        <v>0.4309344581234</v>
      </c>
      <c r="X10" s="19"/>
      <c r="Y10" s="19" t="n">
        <v>0.503487088849167</v>
      </c>
      <c r="Z10" s="19" t="n">
        <v>0.633797336505199</v>
      </c>
      <c r="AA10" s="19" t="n">
        <v>0.471294922864931</v>
      </c>
      <c r="AB10" s="19" t="n">
        <v>0.572807791650535</v>
      </c>
      <c r="AC10" s="19" t="n">
        <v>0.389619099259287</v>
      </c>
      <c r="AD10" s="19" t="n">
        <v>0.579579078118593</v>
      </c>
      <c r="AE10" s="19"/>
      <c r="AF10" s="19" t="n">
        <v>0.518708435919092</v>
      </c>
      <c r="AG10" s="19"/>
      <c r="AH10" s="19" t="n">
        <v>0.512399292192714</v>
      </c>
      <c r="AI10" s="19"/>
      <c r="AJ10" s="19" t="n">
        <v>0.489566047311472</v>
      </c>
      <c r="AK10" s="19" t="n">
        <v>0.498761148786562</v>
      </c>
      <c r="AL10" s="19" t="n">
        <v>0.591821517541149</v>
      </c>
    </row>
    <row r="11">
      <c r="B11" s="20" t="s">
        <v>198</v>
      </c>
      <c r="C11" s="19" t="n">
        <v>0.18041448105132</v>
      </c>
      <c r="D11" s="19" t="n">
        <v>0.186559312912776</v>
      </c>
      <c r="E11" s="19" t="n">
        <v>0.174614683895192</v>
      </c>
      <c r="F11" s="19"/>
      <c r="G11" s="19" t="n">
        <v>0.362346786468971</v>
      </c>
      <c r="H11" s="19" t="n">
        <v>0.169008978027913</v>
      </c>
      <c r="I11" s="19" t="n">
        <v>0.160257354386053</v>
      </c>
      <c r="J11" s="19" t="n">
        <v>0.213420112111932</v>
      </c>
      <c r="K11" s="19" t="n">
        <v>0.127000892205033</v>
      </c>
      <c r="L11" s="19" t="n">
        <v>0.141347359487252</v>
      </c>
      <c r="M11" s="19"/>
      <c r="N11" s="19" t="n">
        <v>0.131272627110061</v>
      </c>
      <c r="O11" s="19" t="n">
        <v>0.215210693717279</v>
      </c>
      <c r="P11" s="19" t="n">
        <v>0.165387169428564</v>
      </c>
      <c r="Q11" s="19" t="n">
        <v>0.199081718740421</v>
      </c>
      <c r="R11" s="19" t="n">
        <v>0.148843908927793</v>
      </c>
      <c r="S11" s="19"/>
      <c r="T11" s="19" t="n">
        <v>0.212614270713835</v>
      </c>
      <c r="U11" s="19" t="n">
        <v>0.180169471681748</v>
      </c>
      <c r="V11" s="19" t="n">
        <v>0.220680691760385</v>
      </c>
      <c r="W11" s="19" t="n">
        <v>0.151121547283431</v>
      </c>
      <c r="X11" s="19"/>
      <c r="Y11" s="19" t="n">
        <v>0.192763809623772</v>
      </c>
      <c r="Z11" s="19" t="n">
        <v>0.164842187494802</v>
      </c>
      <c r="AA11" s="19" t="n">
        <v>0.129244551382304</v>
      </c>
      <c r="AB11" s="19" t="n">
        <v>0.189022821773712</v>
      </c>
      <c r="AC11" s="19" t="n">
        <v>0.326977774300353</v>
      </c>
      <c r="AD11" s="19" t="n">
        <v>0.208356585981771</v>
      </c>
      <c r="AE11" s="19"/>
      <c r="AF11" s="19" t="n">
        <v>0.177932527372076</v>
      </c>
      <c r="AG11" s="19"/>
      <c r="AH11" s="19" t="n">
        <v>0.178584908994339</v>
      </c>
      <c r="AI11" s="19"/>
      <c r="AJ11" s="19" t="n">
        <v>0.248314001033534</v>
      </c>
      <c r="AK11" s="19" t="n">
        <v>0.1531298013885</v>
      </c>
      <c r="AL11" s="19" t="n">
        <v>0.126409142276434</v>
      </c>
    </row>
    <row r="12">
      <c r="B12" s="20" t="s">
        <v>56</v>
      </c>
      <c r="C12" s="21" t="n">
        <v>0.0543156848646263</v>
      </c>
      <c r="D12" s="21" t="n">
        <v>0.0577257357471514</v>
      </c>
      <c r="E12" s="21" t="n">
        <v>0.0510076256220696</v>
      </c>
      <c r="F12" s="21"/>
      <c r="G12" s="21" t="n">
        <v>0.0384832618110364</v>
      </c>
      <c r="H12" s="21" t="n">
        <v>0.0198611936743067</v>
      </c>
      <c r="I12" s="21" t="n">
        <v>0.0252518720157606</v>
      </c>
      <c r="J12" s="21" t="n">
        <v>0.0427861888752739</v>
      </c>
      <c r="K12" s="21" t="n">
        <v>0.0680090915837072</v>
      </c>
      <c r="L12" s="21" t="n">
        <v>0.101610651023048</v>
      </c>
      <c r="M12" s="21"/>
      <c r="N12" s="21" t="n">
        <v>0.0713899453856202</v>
      </c>
      <c r="O12" s="21" t="n">
        <v>0.0434718329874417</v>
      </c>
      <c r="P12" s="21" t="n">
        <v>0.0897003407533918</v>
      </c>
      <c r="Q12" s="21" t="n">
        <v>0.0384480971835876</v>
      </c>
      <c r="R12" s="21" t="n">
        <v>0.0260065067892443</v>
      </c>
      <c r="S12" s="21"/>
      <c r="T12" s="21" t="n">
        <v>0.0614246406940181</v>
      </c>
      <c r="U12" s="21" t="n">
        <v>0.0711718868492172</v>
      </c>
      <c r="V12" s="21" t="n">
        <v>0.04979627041369</v>
      </c>
      <c r="W12" s="21" t="n">
        <v>0.0132061034206072</v>
      </c>
      <c r="X12" s="21"/>
      <c r="Y12" s="21" t="n">
        <v>0.0249795749476363</v>
      </c>
      <c r="Z12" s="21" t="n">
        <v>0.0633922211063825</v>
      </c>
      <c r="AA12" s="21" t="n">
        <v>0.0941766173430535</v>
      </c>
      <c r="AB12" s="21" t="n">
        <v>0.0635334901786175</v>
      </c>
      <c r="AC12" s="21" t="n">
        <v>0.0689624223516617</v>
      </c>
      <c r="AD12" s="21" t="n">
        <v>0.0376100431091328</v>
      </c>
      <c r="AE12" s="21"/>
      <c r="AF12" s="21" t="n">
        <v>0.0404012059568045</v>
      </c>
      <c r="AG12" s="21"/>
      <c r="AH12" s="21" t="n">
        <v>0.0501482807721824</v>
      </c>
      <c r="AI12" s="21"/>
      <c r="AJ12" s="21" t="n">
        <v>0.0873142308674769</v>
      </c>
      <c r="AK12" s="21" t="n">
        <v>0.0373294466559715</v>
      </c>
      <c r="AL12" s="21" t="n">
        <v>0.0491365684394314</v>
      </c>
    </row>
    <row r="13">
      <c r="B13" s="18"/>
    </row>
    <row r="14">
      <c r="B14" t="s">
        <v>61</v>
      </c>
    </row>
    <row r="15">
      <c r="B15" t="s">
        <v>62</v>
      </c>
    </row>
    <row r="17">
      <c r="B17"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s>
  <sheetData>
    <row r="2" ht="40" customHeight="1">
      <c r="D2" s="16" t="s">
        <v>206</v>
      </c>
    </row>
    <row r="6" ht="50" customHeight="1">
      <c r="B6" s="22" t="s">
        <v>15</v>
      </c>
      <c r="C6" s="22" t="s">
        <v>163</v>
      </c>
      <c r="D6" s="22" t="s">
        <v>200</v>
      </c>
      <c r="E6" s="22" t="s">
        <v>201</v>
      </c>
      <c r="F6" s="22" t="s">
        <v>202</v>
      </c>
      <c r="G6" s="22" t="s">
        <v>203</v>
      </c>
      <c r="H6" s="22" t="s">
        <v>204</v>
      </c>
      <c r="I6" s="22" t="s">
        <v>205</v>
      </c>
    </row>
    <row r="7">
      <c r="B7" s="20" t="s">
        <v>166</v>
      </c>
      <c r="C7" s="19" t="n">
        <v>0.547218817129881</v>
      </c>
      <c r="D7" s="19" t="n">
        <v>0.665659009745348</v>
      </c>
      <c r="E7" s="19" t="n">
        <v>0.667011839284593</v>
      </c>
      <c r="F7" s="19" t="n">
        <v>0.369102160370211</v>
      </c>
      <c r="G7" s="19" t="n">
        <v>0.496799168890309</v>
      </c>
      <c r="H7" s="19" t="n">
        <v>0.543784621519209</v>
      </c>
      <c r="I7" s="19" t="n">
        <v>0.524895478758222</v>
      </c>
    </row>
    <row r="8">
      <c r="B8" s="20" t="s">
        <v>167</v>
      </c>
      <c r="C8" s="19" t="n">
        <v>0.419319430219788</v>
      </c>
      <c r="D8" s="19" t="n">
        <v>0.31268528604409</v>
      </c>
      <c r="E8" s="19" t="n">
        <v>0.305645304293216</v>
      </c>
      <c r="F8" s="19" t="n">
        <v>0.587214732946438</v>
      </c>
      <c r="G8" s="19" t="n">
        <v>0.459809422785389</v>
      </c>
      <c r="H8" s="19" t="n">
        <v>0.421813416319905</v>
      </c>
      <c r="I8" s="19" t="n">
        <v>0.443702535202655</v>
      </c>
    </row>
    <row r="9">
      <c r="B9" s="20" t="s">
        <v>87</v>
      </c>
      <c r="C9" s="19" t="n">
        <v>0.0334617526503311</v>
      </c>
      <c r="D9" s="19" t="n">
        <v>0.0216557042105615</v>
      </c>
      <c r="E9" s="19" t="n">
        <v>0.0273428564221908</v>
      </c>
      <c r="F9" s="19" t="n">
        <v>0.0436831066833512</v>
      </c>
      <c r="G9" s="19" t="n">
        <v>0.0433914083243016</v>
      </c>
      <c r="H9" s="19" t="n">
        <v>0.0344019621608863</v>
      </c>
      <c r="I9" s="19" t="n">
        <v>0.0314019860391229</v>
      </c>
    </row>
    <row r="10">
      <c r="B10" s="18" t="s">
        <v>207</v>
      </c>
      <c r="C10" s="18"/>
      <c r="D10" s="18"/>
      <c r="E10" s="18"/>
      <c r="F10" s="18"/>
      <c r="G10" s="18"/>
      <c r="H10" s="18"/>
      <c r="I10" s="18"/>
    </row>
    <row r="11">
      <c r="B11" t="s">
        <v>61</v>
      </c>
    </row>
    <row r="12">
      <c r="B12" t="s">
        <v>62</v>
      </c>
    </row>
    <row r="16">
      <c r="B16" s="9" t="str">
        <f>=HYPERLINK("#'Contents'!A1", "Return to Contents")</f>
      </c>
    </row>
  </sheetData>
  <mergeCells count="1">
    <mergeCell ref="D2:J2"/>
  </mergeCells>
  <pageMargins left="0.7" right="0.7" top="0.75" bottom="0.75" header="0.3" footer="0.3"/>
  <pageSetup paperSize="9" orientation="portrait" horizontalDpi="300" verticalDpi="300" r:id="rId2"/>
  <drawing r:id="rId1"/>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208</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853</v>
      </c>
      <c r="D7" s="11" t="n">
        <v>394</v>
      </c>
      <c r="E7" s="11" t="n">
        <v>459</v>
      </c>
      <c r="F7" s="11"/>
      <c r="G7" s="11" t="n">
        <v>79</v>
      </c>
      <c r="H7" s="11" t="n">
        <v>120</v>
      </c>
      <c r="I7" s="11" t="n">
        <v>213</v>
      </c>
      <c r="J7" s="11" t="n">
        <v>154</v>
      </c>
      <c r="K7" s="11" t="n">
        <v>141</v>
      </c>
      <c r="L7" s="11" t="n">
        <v>146</v>
      </c>
      <c r="M7" s="11"/>
      <c r="N7" s="11" t="n">
        <v>43</v>
      </c>
      <c r="O7" s="11" t="n">
        <v>181</v>
      </c>
      <c r="P7" s="11" t="n">
        <v>161</v>
      </c>
      <c r="Q7" s="11" t="n">
        <v>262</v>
      </c>
      <c r="R7" s="11" t="n">
        <v>206</v>
      </c>
      <c r="S7" s="11"/>
      <c r="T7" s="11" t="n">
        <v>66</v>
      </c>
      <c r="U7" s="11" t="n">
        <v>241</v>
      </c>
      <c r="V7" s="11" t="n">
        <v>145</v>
      </c>
      <c r="W7" s="11" t="n">
        <v>259</v>
      </c>
      <c r="X7" s="11"/>
      <c r="Y7" s="11" t="n">
        <v>428</v>
      </c>
      <c r="Z7" s="11" t="n">
        <v>74</v>
      </c>
      <c r="AA7" s="11" t="n">
        <v>187</v>
      </c>
      <c r="AB7" s="11" t="n">
        <v>86</v>
      </c>
      <c r="AC7" s="11" t="n">
        <v>51</v>
      </c>
      <c r="AD7" s="11" t="n">
        <v>21</v>
      </c>
      <c r="AE7" s="11"/>
      <c r="AF7" s="11" t="n">
        <v>550</v>
      </c>
      <c r="AG7" s="11"/>
      <c r="AH7" s="11" t="n">
        <v>830</v>
      </c>
      <c r="AI7" s="11"/>
      <c r="AJ7" s="11" t="n">
        <v>346</v>
      </c>
      <c r="AK7" s="11" t="n">
        <v>354</v>
      </c>
      <c r="AL7" s="11" t="n">
        <v>153</v>
      </c>
    </row>
    <row r="8" ht="30" customHeight="1">
      <c r="B8" s="12" t="s">
        <v>20</v>
      </c>
      <c r="C8" s="12" t="n">
        <v>842</v>
      </c>
      <c r="D8" s="12" t="n">
        <v>427</v>
      </c>
      <c r="E8" s="12" t="n">
        <v>416</v>
      </c>
      <c r="F8" s="12"/>
      <c r="G8" s="12" t="n">
        <v>99</v>
      </c>
      <c r="H8" s="12" t="n">
        <v>153</v>
      </c>
      <c r="I8" s="12" t="n">
        <v>158</v>
      </c>
      <c r="J8" s="12" t="n">
        <v>151</v>
      </c>
      <c r="K8" s="12" t="n">
        <v>127</v>
      </c>
      <c r="L8" s="12" t="n">
        <v>154</v>
      </c>
      <c r="M8" s="12"/>
      <c r="N8" s="12" t="n">
        <v>58</v>
      </c>
      <c r="O8" s="12" t="n">
        <v>242</v>
      </c>
      <c r="P8" s="12" t="n">
        <v>225</v>
      </c>
      <c r="Q8" s="12" t="n">
        <v>159</v>
      </c>
      <c r="R8" s="12" t="n">
        <v>158</v>
      </c>
      <c r="S8" s="12"/>
      <c r="T8" s="12" t="n">
        <v>80</v>
      </c>
      <c r="U8" s="12" t="n">
        <v>240</v>
      </c>
      <c r="V8" s="12" t="n">
        <v>127</v>
      </c>
      <c r="W8" s="12" t="n">
        <v>258</v>
      </c>
      <c r="X8" s="12"/>
      <c r="Y8" s="12" t="n">
        <v>422</v>
      </c>
      <c r="Z8" s="12" t="n">
        <v>60</v>
      </c>
      <c r="AA8" s="12" t="n">
        <v>189</v>
      </c>
      <c r="AB8" s="12" t="n">
        <v>89</v>
      </c>
      <c r="AC8" s="12" t="n">
        <v>55</v>
      </c>
      <c r="AD8" s="12" t="n">
        <v>22</v>
      </c>
      <c r="AE8" s="12"/>
      <c r="AF8" s="12" t="n">
        <v>535</v>
      </c>
      <c r="AG8" s="12"/>
      <c r="AH8" s="12" t="n">
        <v>817</v>
      </c>
      <c r="AI8" s="12"/>
      <c r="AJ8" s="12" t="n">
        <v>250</v>
      </c>
      <c r="AK8" s="12" t="n">
        <v>505</v>
      </c>
      <c r="AL8" s="12" t="n">
        <v>87</v>
      </c>
    </row>
    <row r="9">
      <c r="B9" s="20" t="s">
        <v>166</v>
      </c>
      <c r="C9" s="19" t="n">
        <v>0.547218817129881</v>
      </c>
      <c r="D9" s="19" t="n">
        <v>0.541108365132345</v>
      </c>
      <c r="E9" s="19" t="n">
        <v>0.553495096742265</v>
      </c>
      <c r="F9" s="19"/>
      <c r="G9" s="19" t="n">
        <v>0.470327432801888</v>
      </c>
      <c r="H9" s="19" t="n">
        <v>0.58617760064187</v>
      </c>
      <c r="I9" s="19" t="n">
        <v>0.540229103561962</v>
      </c>
      <c r="J9" s="19" t="n">
        <v>0.577073176677294</v>
      </c>
      <c r="K9" s="19" t="n">
        <v>0.582901032243758</v>
      </c>
      <c r="L9" s="19" t="n">
        <v>0.50616819923831</v>
      </c>
      <c r="M9" s="19"/>
      <c r="N9" s="19" t="n">
        <v>0.509817178797094</v>
      </c>
      <c r="O9" s="19" t="n">
        <v>0.531908479924977</v>
      </c>
      <c r="P9" s="19" t="n">
        <v>0.4954227301757</v>
      </c>
      <c r="Q9" s="19" t="n">
        <v>0.595291704448773</v>
      </c>
      <c r="R9" s="19" t="n">
        <v>0.609346072720374</v>
      </c>
      <c r="S9" s="19"/>
      <c r="T9" s="19" t="n">
        <v>0.550671232640482</v>
      </c>
      <c r="U9" s="19" t="n">
        <v>0.488334972585419</v>
      </c>
      <c r="V9" s="19" t="n">
        <v>0.610091002442137</v>
      </c>
      <c r="W9" s="19" t="n">
        <v>0.597300082434331</v>
      </c>
      <c r="X9" s="19"/>
      <c r="Y9" s="19" t="n">
        <v>0.583664202492115</v>
      </c>
      <c r="Z9" s="19" t="n">
        <v>0.583567118771357</v>
      </c>
      <c r="AA9" s="19" t="n">
        <v>0.49970440720555</v>
      </c>
      <c r="AB9" s="19" t="n">
        <v>0.56398780744992</v>
      </c>
      <c r="AC9" s="19" t="n">
        <v>0.422155869811904</v>
      </c>
      <c r="AD9" s="19" t="n">
        <v>0.351060851258819</v>
      </c>
      <c r="AE9" s="19"/>
      <c r="AF9" s="19" t="n">
        <v>0.573084186185894</v>
      </c>
      <c r="AG9" s="19"/>
      <c r="AH9" s="19" t="n">
        <v>0.553993509178809</v>
      </c>
      <c r="AI9" s="19"/>
      <c r="AJ9" s="19" t="n">
        <v>0.542987658773899</v>
      </c>
      <c r="AK9" s="19" t="n">
        <v>0.547848013837946</v>
      </c>
      <c r="AL9" s="19" t="n">
        <v>0.555727612618012</v>
      </c>
    </row>
    <row r="10">
      <c r="B10" s="20" t="s">
        <v>167</v>
      </c>
      <c r="C10" s="19" t="n">
        <v>0.419319430219788</v>
      </c>
      <c r="D10" s="19" t="n">
        <v>0.428647722597042</v>
      </c>
      <c r="E10" s="19" t="n">
        <v>0.409737983333482</v>
      </c>
      <c r="F10" s="19"/>
      <c r="G10" s="19" t="n">
        <v>0.490706439333975</v>
      </c>
      <c r="H10" s="19" t="n">
        <v>0.327731403027726</v>
      </c>
      <c r="I10" s="19" t="n">
        <v>0.42161806140925</v>
      </c>
      <c r="J10" s="19" t="n">
        <v>0.398557109977131</v>
      </c>
      <c r="K10" s="19" t="n">
        <v>0.410237059599781</v>
      </c>
      <c r="L10" s="19" t="n">
        <v>0.490188430532263</v>
      </c>
      <c r="M10" s="19"/>
      <c r="N10" s="19" t="n">
        <v>0.390546176212606</v>
      </c>
      <c r="O10" s="19" t="n">
        <v>0.451757322797491</v>
      </c>
      <c r="P10" s="19" t="n">
        <v>0.440816797875111</v>
      </c>
      <c r="Q10" s="19" t="n">
        <v>0.397188020244938</v>
      </c>
      <c r="R10" s="19" t="n">
        <v>0.371913437456801</v>
      </c>
      <c r="S10" s="19"/>
      <c r="T10" s="19" t="n">
        <v>0.412045911142575</v>
      </c>
      <c r="U10" s="19" t="n">
        <v>0.480861819328449</v>
      </c>
      <c r="V10" s="19" t="n">
        <v>0.361559965864857</v>
      </c>
      <c r="W10" s="19" t="n">
        <v>0.350073044736917</v>
      </c>
      <c r="X10" s="19"/>
      <c r="Y10" s="19" t="n">
        <v>0.364906613539143</v>
      </c>
      <c r="Z10" s="19" t="n">
        <v>0.393096065769097</v>
      </c>
      <c r="AA10" s="19" t="n">
        <v>0.497331196296361</v>
      </c>
      <c r="AB10" s="19" t="n">
        <v>0.43601219255008</v>
      </c>
      <c r="AC10" s="19" t="n">
        <v>0.533513568921133</v>
      </c>
      <c r="AD10" s="19" t="n">
        <v>0.555048967084235</v>
      </c>
      <c r="AE10" s="19"/>
      <c r="AF10" s="19" t="n">
        <v>0.404880393380394</v>
      </c>
      <c r="AG10" s="19"/>
      <c r="AH10" s="19" t="n">
        <v>0.414566691516389</v>
      </c>
      <c r="AI10" s="19"/>
      <c r="AJ10" s="19" t="n">
        <v>0.444454751013068</v>
      </c>
      <c r="AK10" s="19" t="n">
        <v>0.411078620977978</v>
      </c>
      <c r="AL10" s="19" t="n">
        <v>0.394926224596983</v>
      </c>
    </row>
    <row r="11">
      <c r="B11" s="20" t="s">
        <v>87</v>
      </c>
      <c r="C11" s="21" t="n">
        <v>0.0334617526503311</v>
      </c>
      <c r="D11" s="21" t="n">
        <v>0.0302439122706137</v>
      </c>
      <c r="E11" s="21" t="n">
        <v>0.0367669199242529</v>
      </c>
      <c r="F11" s="21"/>
      <c r="G11" s="21" t="n">
        <v>0.0389661278641369</v>
      </c>
      <c r="H11" s="21" t="n">
        <v>0.086090996330404</v>
      </c>
      <c r="I11" s="21" t="n">
        <v>0.0381528350287884</v>
      </c>
      <c r="J11" s="21" t="n">
        <v>0.0243697133455753</v>
      </c>
      <c r="K11" s="21" t="n">
        <v>0.00686190815646063</v>
      </c>
      <c r="L11" s="21" t="n">
        <v>0.00364337022942615</v>
      </c>
      <c r="M11" s="21"/>
      <c r="N11" s="21" t="n">
        <v>0.0996366449903004</v>
      </c>
      <c r="O11" s="21" t="n">
        <v>0.0163341972775318</v>
      </c>
      <c r="P11" s="21" t="n">
        <v>0.063760471949189</v>
      </c>
      <c r="Q11" s="21" t="n">
        <v>0.00752027530628985</v>
      </c>
      <c r="R11" s="21" t="n">
        <v>0.018740489822825</v>
      </c>
      <c r="S11" s="21"/>
      <c r="T11" s="21" t="n">
        <v>0.0372828562169429</v>
      </c>
      <c r="U11" s="21" t="n">
        <v>0.0308032080861322</v>
      </c>
      <c r="V11" s="21" t="n">
        <v>0.0283490316930059</v>
      </c>
      <c r="W11" s="21" t="n">
        <v>0.0526268728287518</v>
      </c>
      <c r="X11" s="21"/>
      <c r="Y11" s="21" t="n">
        <v>0.0514291839687421</v>
      </c>
      <c r="Z11" s="21" t="n">
        <v>0.0233368154595465</v>
      </c>
      <c r="AA11" s="21" t="n">
        <v>0.00296439649808839</v>
      </c>
      <c r="AB11" s="21" t="n">
        <v>0</v>
      </c>
      <c r="AC11" s="21" t="n">
        <v>0.0443305612669632</v>
      </c>
      <c r="AD11" s="21" t="n">
        <v>0.0938901816569467</v>
      </c>
      <c r="AE11" s="21"/>
      <c r="AF11" s="21" t="n">
        <v>0.0220354204337117</v>
      </c>
      <c r="AG11" s="21"/>
      <c r="AH11" s="21" t="n">
        <v>0.0314397993048021</v>
      </c>
      <c r="AI11" s="21"/>
      <c r="AJ11" s="21" t="n">
        <v>0.0125575902130323</v>
      </c>
      <c r="AK11" s="21" t="n">
        <v>0.0410733651840763</v>
      </c>
      <c r="AL11" s="21" t="n">
        <v>0.049346162785005</v>
      </c>
    </row>
    <row r="12">
      <c r="B12" s="18" t="s">
        <v>207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209</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853</v>
      </c>
      <c r="D7" s="11" t="n">
        <v>394</v>
      </c>
      <c r="E7" s="11" t="n">
        <v>459</v>
      </c>
      <c r="F7" s="11"/>
      <c r="G7" s="11" t="n">
        <v>79</v>
      </c>
      <c r="H7" s="11" t="n">
        <v>120</v>
      </c>
      <c r="I7" s="11" t="n">
        <v>213</v>
      </c>
      <c r="J7" s="11" t="n">
        <v>154</v>
      </c>
      <c r="K7" s="11" t="n">
        <v>141</v>
      </c>
      <c r="L7" s="11" t="n">
        <v>146</v>
      </c>
      <c r="M7" s="11"/>
      <c r="N7" s="11" t="n">
        <v>43</v>
      </c>
      <c r="O7" s="11" t="n">
        <v>181</v>
      </c>
      <c r="P7" s="11" t="n">
        <v>161</v>
      </c>
      <c r="Q7" s="11" t="n">
        <v>262</v>
      </c>
      <c r="R7" s="11" t="n">
        <v>206</v>
      </c>
      <c r="S7" s="11"/>
      <c r="T7" s="11" t="n">
        <v>66</v>
      </c>
      <c r="U7" s="11" t="n">
        <v>241</v>
      </c>
      <c r="V7" s="11" t="n">
        <v>145</v>
      </c>
      <c r="W7" s="11" t="n">
        <v>259</v>
      </c>
      <c r="X7" s="11"/>
      <c r="Y7" s="11" t="n">
        <v>428</v>
      </c>
      <c r="Z7" s="11" t="n">
        <v>74</v>
      </c>
      <c r="AA7" s="11" t="n">
        <v>187</v>
      </c>
      <c r="AB7" s="11" t="n">
        <v>86</v>
      </c>
      <c r="AC7" s="11" t="n">
        <v>51</v>
      </c>
      <c r="AD7" s="11" t="n">
        <v>21</v>
      </c>
      <c r="AE7" s="11"/>
      <c r="AF7" s="11" t="n">
        <v>550</v>
      </c>
      <c r="AG7" s="11"/>
      <c r="AH7" s="11" t="n">
        <v>830</v>
      </c>
      <c r="AI7" s="11"/>
      <c r="AJ7" s="11" t="n">
        <v>346</v>
      </c>
      <c r="AK7" s="11" t="n">
        <v>354</v>
      </c>
      <c r="AL7" s="11" t="n">
        <v>153</v>
      </c>
    </row>
    <row r="8" ht="30" customHeight="1">
      <c r="B8" s="12" t="s">
        <v>20</v>
      </c>
      <c r="C8" s="12" t="n">
        <v>842</v>
      </c>
      <c r="D8" s="12" t="n">
        <v>427</v>
      </c>
      <c r="E8" s="12" t="n">
        <v>416</v>
      </c>
      <c r="F8" s="12"/>
      <c r="G8" s="12" t="n">
        <v>99</v>
      </c>
      <c r="H8" s="12" t="n">
        <v>153</v>
      </c>
      <c r="I8" s="12" t="n">
        <v>158</v>
      </c>
      <c r="J8" s="12" t="n">
        <v>151</v>
      </c>
      <c r="K8" s="12" t="n">
        <v>127</v>
      </c>
      <c r="L8" s="12" t="n">
        <v>154</v>
      </c>
      <c r="M8" s="12"/>
      <c r="N8" s="12" t="n">
        <v>58</v>
      </c>
      <c r="O8" s="12" t="n">
        <v>242</v>
      </c>
      <c r="P8" s="12" t="n">
        <v>225</v>
      </c>
      <c r="Q8" s="12" t="n">
        <v>159</v>
      </c>
      <c r="R8" s="12" t="n">
        <v>158</v>
      </c>
      <c r="S8" s="12"/>
      <c r="T8" s="12" t="n">
        <v>80</v>
      </c>
      <c r="U8" s="12" t="n">
        <v>240</v>
      </c>
      <c r="V8" s="12" t="n">
        <v>127</v>
      </c>
      <c r="W8" s="12" t="n">
        <v>258</v>
      </c>
      <c r="X8" s="12"/>
      <c r="Y8" s="12" t="n">
        <v>422</v>
      </c>
      <c r="Z8" s="12" t="n">
        <v>60</v>
      </c>
      <c r="AA8" s="12" t="n">
        <v>189</v>
      </c>
      <c r="AB8" s="12" t="n">
        <v>89</v>
      </c>
      <c r="AC8" s="12" t="n">
        <v>55</v>
      </c>
      <c r="AD8" s="12" t="n">
        <v>22</v>
      </c>
      <c r="AE8" s="12"/>
      <c r="AF8" s="12" t="n">
        <v>535</v>
      </c>
      <c r="AG8" s="12"/>
      <c r="AH8" s="12" t="n">
        <v>817</v>
      </c>
      <c r="AI8" s="12"/>
      <c r="AJ8" s="12" t="n">
        <v>250</v>
      </c>
      <c r="AK8" s="12" t="n">
        <v>505</v>
      </c>
      <c r="AL8" s="12" t="n">
        <v>87</v>
      </c>
    </row>
    <row r="9">
      <c r="B9" s="20" t="s">
        <v>166</v>
      </c>
      <c r="C9" s="19" t="n">
        <v>0.665659009745348</v>
      </c>
      <c r="D9" s="19" t="n">
        <v>0.662616524775273</v>
      </c>
      <c r="E9" s="19" t="n">
        <v>0.668784062752289</v>
      </c>
      <c r="F9" s="19"/>
      <c r="G9" s="19" t="n">
        <v>0.667521031077055</v>
      </c>
      <c r="H9" s="19" t="n">
        <v>0.647391892511011</v>
      </c>
      <c r="I9" s="19" t="n">
        <v>0.73244228512641</v>
      </c>
      <c r="J9" s="19" t="n">
        <v>0.597906904623417</v>
      </c>
      <c r="K9" s="19" t="n">
        <v>0.755553349761786</v>
      </c>
      <c r="L9" s="19" t="n">
        <v>0.606319840149521</v>
      </c>
      <c r="M9" s="19"/>
      <c r="N9" s="19" t="n">
        <v>0.717111596093409</v>
      </c>
      <c r="O9" s="19" t="n">
        <v>0.622417999197903</v>
      </c>
      <c r="P9" s="19" t="n">
        <v>0.652225865067738</v>
      </c>
      <c r="Q9" s="19" t="n">
        <v>0.690365120601625</v>
      </c>
      <c r="R9" s="19" t="n">
        <v>0.707329359706887</v>
      </c>
      <c r="S9" s="19"/>
      <c r="T9" s="19" t="n">
        <v>0.65360275229937</v>
      </c>
      <c r="U9" s="19" t="n">
        <v>0.674406453588502</v>
      </c>
      <c r="V9" s="19" t="n">
        <v>0.732607756802863</v>
      </c>
      <c r="W9" s="19" t="n">
        <v>0.621085285433629</v>
      </c>
      <c r="X9" s="19"/>
      <c r="Y9" s="19" t="n">
        <v>0.642172530411466</v>
      </c>
      <c r="Z9" s="19" t="n">
        <v>0.844497450521402</v>
      </c>
      <c r="AA9" s="19" t="n">
        <v>0.63909094313188</v>
      </c>
      <c r="AB9" s="19" t="n">
        <v>0.709102658175064</v>
      </c>
      <c r="AC9" s="19" t="n">
        <v>0.657122098843957</v>
      </c>
      <c r="AD9" s="19" t="n">
        <v>0.657471207818579</v>
      </c>
      <c r="AE9" s="19"/>
      <c r="AF9" s="19" t="n">
        <v>0.680733218315912</v>
      </c>
      <c r="AG9" s="19"/>
      <c r="AH9" s="19" t="n">
        <v>0.672086713302462</v>
      </c>
      <c r="AI9" s="19"/>
      <c r="AJ9" s="19" t="n">
        <v>0.609208152098209</v>
      </c>
      <c r="AK9" s="19" t="n">
        <v>0.676475833608687</v>
      </c>
      <c r="AL9" s="19" t="n">
        <v>0.765112380731498</v>
      </c>
    </row>
    <row r="10">
      <c r="B10" s="20" t="s">
        <v>167</v>
      </c>
      <c r="C10" s="19" t="n">
        <v>0.31268528604409</v>
      </c>
      <c r="D10" s="19" t="n">
        <v>0.321092956426256</v>
      </c>
      <c r="E10" s="19" t="n">
        <v>0.304049445319295</v>
      </c>
      <c r="F10" s="19"/>
      <c r="G10" s="19" t="n">
        <v>0.307156102641601</v>
      </c>
      <c r="H10" s="19" t="n">
        <v>0.267784722538688</v>
      </c>
      <c r="I10" s="19" t="n">
        <v>0.25840935457001</v>
      </c>
      <c r="J10" s="19" t="n">
        <v>0.393550821195077</v>
      </c>
      <c r="K10" s="19" t="n">
        <v>0.244446650238214</v>
      </c>
      <c r="L10" s="19" t="n">
        <v>0.393680159850479</v>
      </c>
      <c r="M10" s="19"/>
      <c r="N10" s="19" t="n">
        <v>0.282888403906591</v>
      </c>
      <c r="O10" s="19" t="n">
        <v>0.353914797165615</v>
      </c>
      <c r="P10" s="19" t="n">
        <v>0.301157592363534</v>
      </c>
      <c r="Q10" s="19" t="n">
        <v>0.305201893639906</v>
      </c>
      <c r="R10" s="19" t="n">
        <v>0.284277115811454</v>
      </c>
      <c r="S10" s="19"/>
      <c r="T10" s="19" t="n">
        <v>0.311758628014559</v>
      </c>
      <c r="U10" s="19" t="n">
        <v>0.31523300444111</v>
      </c>
      <c r="V10" s="19" t="n">
        <v>0.233340457044332</v>
      </c>
      <c r="W10" s="19" t="n">
        <v>0.355878154839568</v>
      </c>
      <c r="X10" s="19"/>
      <c r="Y10" s="19" t="n">
        <v>0.321668392691313</v>
      </c>
      <c r="Z10" s="19" t="n">
        <v>0.155502549478598</v>
      </c>
      <c r="AA10" s="19" t="n">
        <v>0.36090905686812</v>
      </c>
      <c r="AB10" s="19" t="n">
        <v>0.290897341824936</v>
      </c>
      <c r="AC10" s="19" t="n">
        <v>0.310078942300306</v>
      </c>
      <c r="AD10" s="19" t="n">
        <v>0.28946877573827</v>
      </c>
      <c r="AE10" s="19"/>
      <c r="AF10" s="19" t="n">
        <v>0.299348885410689</v>
      </c>
      <c r="AG10" s="19"/>
      <c r="AH10" s="19" t="n">
        <v>0.30701595497184</v>
      </c>
      <c r="AI10" s="19"/>
      <c r="AJ10" s="19" t="n">
        <v>0.354862205914159</v>
      </c>
      <c r="AK10" s="19" t="n">
        <v>0.3064655008662</v>
      </c>
      <c r="AL10" s="19" t="n">
        <v>0.227565213705478</v>
      </c>
    </row>
    <row r="11">
      <c r="B11" s="20" t="s">
        <v>87</v>
      </c>
      <c r="C11" s="21" t="n">
        <v>0.0216557042105615</v>
      </c>
      <c r="D11" s="21" t="n">
        <v>0.0162905187984707</v>
      </c>
      <c r="E11" s="21" t="n">
        <v>0.0271664919284167</v>
      </c>
      <c r="F11" s="21"/>
      <c r="G11" s="21" t="n">
        <v>0.025322866281344</v>
      </c>
      <c r="H11" s="21" t="n">
        <v>0.0848233849503007</v>
      </c>
      <c r="I11" s="21" t="n">
        <v>0.00914836030357962</v>
      </c>
      <c r="J11" s="21" t="n">
        <v>0.00854227418150578</v>
      </c>
      <c r="K11" s="21" t="n">
        <v>0</v>
      </c>
      <c r="L11" s="21" t="n">
        <v>0</v>
      </c>
      <c r="M11" s="21"/>
      <c r="N11" s="21" t="n">
        <v>0</v>
      </c>
      <c r="O11" s="21" t="n">
        <v>0.0236672036364817</v>
      </c>
      <c r="P11" s="21" t="n">
        <v>0.0466165425687277</v>
      </c>
      <c r="Q11" s="21" t="n">
        <v>0.00443298575846865</v>
      </c>
      <c r="R11" s="21" t="n">
        <v>0.00839352448165847</v>
      </c>
      <c r="S11" s="21"/>
      <c r="T11" s="21" t="n">
        <v>0.0346386196860706</v>
      </c>
      <c r="U11" s="21" t="n">
        <v>0.0103605419703878</v>
      </c>
      <c r="V11" s="21" t="n">
        <v>0.0340517861528049</v>
      </c>
      <c r="W11" s="21" t="n">
        <v>0.023036559726804</v>
      </c>
      <c r="X11" s="21"/>
      <c r="Y11" s="21" t="n">
        <v>0.0361590768972211</v>
      </c>
      <c r="Z11" s="21" t="n">
        <v>0</v>
      </c>
      <c r="AA11" s="21" t="n">
        <v>0</v>
      </c>
      <c r="AB11" s="21" t="n">
        <v>0</v>
      </c>
      <c r="AC11" s="21" t="n">
        <v>0.0327989588557375</v>
      </c>
      <c r="AD11" s="21" t="n">
        <v>0.0530600164431509</v>
      </c>
      <c r="AE11" s="21"/>
      <c r="AF11" s="21" t="n">
        <v>0.019917896273399</v>
      </c>
      <c r="AG11" s="21"/>
      <c r="AH11" s="21" t="n">
        <v>0.0208973317256983</v>
      </c>
      <c r="AI11" s="21"/>
      <c r="AJ11" s="21" t="n">
        <v>0.0359296419876322</v>
      </c>
      <c r="AK11" s="21" t="n">
        <v>0.0170586655251123</v>
      </c>
      <c r="AL11" s="21" t="n">
        <v>0.00732240556302453</v>
      </c>
    </row>
    <row r="12">
      <c r="B12" s="18" t="s">
        <v>207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210</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853</v>
      </c>
      <c r="D7" s="11" t="n">
        <v>394</v>
      </c>
      <c r="E7" s="11" t="n">
        <v>459</v>
      </c>
      <c r="F7" s="11"/>
      <c r="G7" s="11" t="n">
        <v>79</v>
      </c>
      <c r="H7" s="11" t="n">
        <v>120</v>
      </c>
      <c r="I7" s="11" t="n">
        <v>213</v>
      </c>
      <c r="J7" s="11" t="n">
        <v>154</v>
      </c>
      <c r="K7" s="11" t="n">
        <v>141</v>
      </c>
      <c r="L7" s="11" t="n">
        <v>146</v>
      </c>
      <c r="M7" s="11"/>
      <c r="N7" s="11" t="n">
        <v>43</v>
      </c>
      <c r="O7" s="11" t="n">
        <v>181</v>
      </c>
      <c r="P7" s="11" t="n">
        <v>161</v>
      </c>
      <c r="Q7" s="11" t="n">
        <v>262</v>
      </c>
      <c r="R7" s="11" t="n">
        <v>206</v>
      </c>
      <c r="S7" s="11"/>
      <c r="T7" s="11" t="n">
        <v>66</v>
      </c>
      <c r="U7" s="11" t="n">
        <v>241</v>
      </c>
      <c r="V7" s="11" t="n">
        <v>145</v>
      </c>
      <c r="W7" s="11" t="n">
        <v>259</v>
      </c>
      <c r="X7" s="11"/>
      <c r="Y7" s="11" t="n">
        <v>428</v>
      </c>
      <c r="Z7" s="11" t="n">
        <v>74</v>
      </c>
      <c r="AA7" s="11" t="n">
        <v>187</v>
      </c>
      <c r="AB7" s="11" t="n">
        <v>86</v>
      </c>
      <c r="AC7" s="11" t="n">
        <v>51</v>
      </c>
      <c r="AD7" s="11" t="n">
        <v>21</v>
      </c>
      <c r="AE7" s="11"/>
      <c r="AF7" s="11" t="n">
        <v>550</v>
      </c>
      <c r="AG7" s="11"/>
      <c r="AH7" s="11" t="n">
        <v>830</v>
      </c>
      <c r="AI7" s="11"/>
      <c r="AJ7" s="11" t="n">
        <v>346</v>
      </c>
      <c r="AK7" s="11" t="n">
        <v>354</v>
      </c>
      <c r="AL7" s="11" t="n">
        <v>153</v>
      </c>
    </row>
    <row r="8" ht="30" customHeight="1">
      <c r="B8" s="12" t="s">
        <v>20</v>
      </c>
      <c r="C8" s="12" t="n">
        <v>842</v>
      </c>
      <c r="D8" s="12" t="n">
        <v>427</v>
      </c>
      <c r="E8" s="12" t="n">
        <v>416</v>
      </c>
      <c r="F8" s="12"/>
      <c r="G8" s="12" t="n">
        <v>99</v>
      </c>
      <c r="H8" s="12" t="n">
        <v>153</v>
      </c>
      <c r="I8" s="12" t="n">
        <v>158</v>
      </c>
      <c r="J8" s="12" t="n">
        <v>151</v>
      </c>
      <c r="K8" s="12" t="n">
        <v>127</v>
      </c>
      <c r="L8" s="12" t="n">
        <v>154</v>
      </c>
      <c r="M8" s="12"/>
      <c r="N8" s="12" t="n">
        <v>58</v>
      </c>
      <c r="O8" s="12" t="n">
        <v>242</v>
      </c>
      <c r="P8" s="12" t="n">
        <v>225</v>
      </c>
      <c r="Q8" s="12" t="n">
        <v>159</v>
      </c>
      <c r="R8" s="12" t="n">
        <v>158</v>
      </c>
      <c r="S8" s="12"/>
      <c r="T8" s="12" t="n">
        <v>80</v>
      </c>
      <c r="U8" s="12" t="n">
        <v>240</v>
      </c>
      <c r="V8" s="12" t="n">
        <v>127</v>
      </c>
      <c r="W8" s="12" t="n">
        <v>258</v>
      </c>
      <c r="X8" s="12"/>
      <c r="Y8" s="12" t="n">
        <v>422</v>
      </c>
      <c r="Z8" s="12" t="n">
        <v>60</v>
      </c>
      <c r="AA8" s="12" t="n">
        <v>189</v>
      </c>
      <c r="AB8" s="12" t="n">
        <v>89</v>
      </c>
      <c r="AC8" s="12" t="n">
        <v>55</v>
      </c>
      <c r="AD8" s="12" t="n">
        <v>22</v>
      </c>
      <c r="AE8" s="12"/>
      <c r="AF8" s="12" t="n">
        <v>535</v>
      </c>
      <c r="AG8" s="12"/>
      <c r="AH8" s="12" t="n">
        <v>817</v>
      </c>
      <c r="AI8" s="12"/>
      <c r="AJ8" s="12" t="n">
        <v>250</v>
      </c>
      <c r="AK8" s="12" t="n">
        <v>505</v>
      </c>
      <c r="AL8" s="12" t="n">
        <v>87</v>
      </c>
    </row>
    <row r="9">
      <c r="B9" s="20" t="s">
        <v>166</v>
      </c>
      <c r="C9" s="19" t="n">
        <v>0.667011839284593</v>
      </c>
      <c r="D9" s="19" t="n">
        <v>0.645507006442626</v>
      </c>
      <c r="E9" s="19" t="n">
        <v>0.689100277912078</v>
      </c>
      <c r="F9" s="19"/>
      <c r="G9" s="19" t="n">
        <v>0.731227183673818</v>
      </c>
      <c r="H9" s="19" t="n">
        <v>0.655913587846873</v>
      </c>
      <c r="I9" s="19" t="n">
        <v>0.660027440767909</v>
      </c>
      <c r="J9" s="19" t="n">
        <v>0.600870157219212</v>
      </c>
      <c r="K9" s="19" t="n">
        <v>0.739828270533008</v>
      </c>
      <c r="L9" s="19" t="n">
        <v>0.648615062107904</v>
      </c>
      <c r="M9" s="19"/>
      <c r="N9" s="19" t="n">
        <v>0.578991872216511</v>
      </c>
      <c r="O9" s="19" t="n">
        <v>0.639380493206446</v>
      </c>
      <c r="P9" s="19" t="n">
        <v>0.620912067728084</v>
      </c>
      <c r="Q9" s="19" t="n">
        <v>0.759852715850522</v>
      </c>
      <c r="R9" s="19" t="n">
        <v>0.713321132160829</v>
      </c>
      <c r="S9" s="19"/>
      <c r="T9" s="19" t="n">
        <v>0.558958343461369</v>
      </c>
      <c r="U9" s="19" t="n">
        <v>0.681296588524717</v>
      </c>
      <c r="V9" s="19" t="n">
        <v>0.724040869123396</v>
      </c>
      <c r="W9" s="19" t="n">
        <v>0.626118268689322</v>
      </c>
      <c r="X9" s="19"/>
      <c r="Y9" s="19" t="n">
        <v>0.665555646002483</v>
      </c>
      <c r="Z9" s="19" t="n">
        <v>0.678368244475599</v>
      </c>
      <c r="AA9" s="19" t="n">
        <v>0.673554954702839</v>
      </c>
      <c r="AB9" s="19" t="n">
        <v>0.691813692791942</v>
      </c>
      <c r="AC9" s="19" t="n">
        <v>0.72194796120774</v>
      </c>
      <c r="AD9" s="19" t="n">
        <v>0.405540530971484</v>
      </c>
      <c r="AE9" s="19"/>
      <c r="AF9" s="19" t="n">
        <v>0.660231768412476</v>
      </c>
      <c r="AG9" s="19"/>
      <c r="AH9" s="19" t="n">
        <v>0.671053879987824</v>
      </c>
      <c r="AI9" s="19"/>
      <c r="AJ9" s="19" t="n">
        <v>0.854455859033311</v>
      </c>
      <c r="AK9" s="19" t="n">
        <v>0.582507138821408</v>
      </c>
      <c r="AL9" s="19" t="n">
        <v>0.618974093936851</v>
      </c>
    </row>
    <row r="10">
      <c r="B10" s="20" t="s">
        <v>167</v>
      </c>
      <c r="C10" s="19" t="n">
        <v>0.305645304293216</v>
      </c>
      <c r="D10" s="19" t="n">
        <v>0.321559937727747</v>
      </c>
      <c r="E10" s="19" t="n">
        <v>0.289298773888593</v>
      </c>
      <c r="F10" s="19"/>
      <c r="G10" s="19" t="n">
        <v>0.244010269740001</v>
      </c>
      <c r="H10" s="19" t="n">
        <v>0.277685236967506</v>
      </c>
      <c r="I10" s="19" t="n">
        <v>0.303930924513644</v>
      </c>
      <c r="J10" s="19" t="n">
        <v>0.396309287017339</v>
      </c>
      <c r="K10" s="19" t="n">
        <v>0.244760624758364</v>
      </c>
      <c r="L10" s="19" t="n">
        <v>0.33625946148205</v>
      </c>
      <c r="M10" s="19"/>
      <c r="N10" s="19" t="n">
        <v>0.388974942610627</v>
      </c>
      <c r="O10" s="19" t="n">
        <v>0.355774511857362</v>
      </c>
      <c r="P10" s="19" t="n">
        <v>0.318640117087346</v>
      </c>
      <c r="Q10" s="19" t="n">
        <v>0.233474052159489</v>
      </c>
      <c r="R10" s="19" t="n">
        <v>0.252741898355845</v>
      </c>
      <c r="S10" s="19"/>
      <c r="T10" s="19" t="n">
        <v>0.373816799287823</v>
      </c>
      <c r="U10" s="19" t="n">
        <v>0.312588103764632</v>
      </c>
      <c r="V10" s="19" t="n">
        <v>0.275959130876604</v>
      </c>
      <c r="W10" s="19" t="n">
        <v>0.311085741397528</v>
      </c>
      <c r="X10" s="19"/>
      <c r="Y10" s="19" t="n">
        <v>0.299070135505756</v>
      </c>
      <c r="Z10" s="19" t="n">
        <v>0.321631755524401</v>
      </c>
      <c r="AA10" s="19" t="n">
        <v>0.314138332973577</v>
      </c>
      <c r="AB10" s="19" t="n">
        <v>0.28611101698221</v>
      </c>
      <c r="AC10" s="19" t="n">
        <v>0.245253079936523</v>
      </c>
      <c r="AD10" s="19" t="n">
        <v>0.503533784656803</v>
      </c>
      <c r="AE10" s="19"/>
      <c r="AF10" s="19" t="n">
        <v>0.312031775388945</v>
      </c>
      <c r="AG10" s="19"/>
      <c r="AH10" s="19" t="n">
        <v>0.302966526338566</v>
      </c>
      <c r="AI10" s="19"/>
      <c r="AJ10" s="19" t="n">
        <v>0.136748942871781</v>
      </c>
      <c r="AK10" s="19" t="n">
        <v>0.380426154987783</v>
      </c>
      <c r="AL10" s="19" t="n">
        <v>0.356840591706357</v>
      </c>
    </row>
    <row r="11">
      <c r="B11" s="20" t="s">
        <v>87</v>
      </c>
      <c r="C11" s="21" t="n">
        <v>0.0273428564221908</v>
      </c>
      <c r="D11" s="21" t="n">
        <v>0.0329330558296274</v>
      </c>
      <c r="E11" s="21" t="n">
        <v>0.0216009481993289</v>
      </c>
      <c r="F11" s="21"/>
      <c r="G11" s="21" t="n">
        <v>0.024762546586181</v>
      </c>
      <c r="H11" s="21" t="n">
        <v>0.0664011751856204</v>
      </c>
      <c r="I11" s="21" t="n">
        <v>0.0360416347184476</v>
      </c>
      <c r="J11" s="21" t="n">
        <v>0.00282055576344898</v>
      </c>
      <c r="K11" s="21" t="n">
        <v>0.015411104708628</v>
      </c>
      <c r="L11" s="21" t="n">
        <v>0.0151254764100461</v>
      </c>
      <c r="M11" s="21"/>
      <c r="N11" s="21" t="n">
        <v>0.0320331851728627</v>
      </c>
      <c r="O11" s="21" t="n">
        <v>0.00484499493619234</v>
      </c>
      <c r="P11" s="21" t="n">
        <v>0.06044781518457</v>
      </c>
      <c r="Q11" s="21" t="n">
        <v>0.0066732319899889</v>
      </c>
      <c r="R11" s="21" t="n">
        <v>0.0339369694833255</v>
      </c>
      <c r="S11" s="21"/>
      <c r="T11" s="21" t="n">
        <v>0.0672248572508076</v>
      </c>
      <c r="U11" s="21" t="n">
        <v>0.00611530771065167</v>
      </c>
      <c r="V11" s="21" t="n">
        <v>0</v>
      </c>
      <c r="W11" s="21" t="n">
        <v>0.06279598991315</v>
      </c>
      <c r="X11" s="21"/>
      <c r="Y11" s="21" t="n">
        <v>0.0353742184917614</v>
      </c>
      <c r="Z11" s="21" t="n">
        <v>0</v>
      </c>
      <c r="AA11" s="21" t="n">
        <v>0.0123067123235843</v>
      </c>
      <c r="AB11" s="21" t="n">
        <v>0.0220752902258482</v>
      </c>
      <c r="AC11" s="21" t="n">
        <v>0.0327989588557375</v>
      </c>
      <c r="AD11" s="21" t="n">
        <v>0.0909256843717131</v>
      </c>
      <c r="AE11" s="21"/>
      <c r="AF11" s="21" t="n">
        <v>0.0277364561985789</v>
      </c>
      <c r="AG11" s="21"/>
      <c r="AH11" s="21" t="n">
        <v>0.0259795936736095</v>
      </c>
      <c r="AI11" s="21"/>
      <c r="AJ11" s="21" t="n">
        <v>0.00879519809490816</v>
      </c>
      <c r="AK11" s="21" t="n">
        <v>0.0370667061908095</v>
      </c>
      <c r="AL11" s="21" t="n">
        <v>0.0241853143567922</v>
      </c>
    </row>
    <row r="12">
      <c r="B12" s="18" t="s">
        <v>207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211</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853</v>
      </c>
      <c r="D7" s="11" t="n">
        <v>394</v>
      </c>
      <c r="E7" s="11" t="n">
        <v>459</v>
      </c>
      <c r="F7" s="11"/>
      <c r="G7" s="11" t="n">
        <v>79</v>
      </c>
      <c r="H7" s="11" t="n">
        <v>120</v>
      </c>
      <c r="I7" s="11" t="n">
        <v>213</v>
      </c>
      <c r="J7" s="11" t="n">
        <v>154</v>
      </c>
      <c r="K7" s="11" t="n">
        <v>141</v>
      </c>
      <c r="L7" s="11" t="n">
        <v>146</v>
      </c>
      <c r="M7" s="11"/>
      <c r="N7" s="11" t="n">
        <v>43</v>
      </c>
      <c r="O7" s="11" t="n">
        <v>181</v>
      </c>
      <c r="P7" s="11" t="n">
        <v>161</v>
      </c>
      <c r="Q7" s="11" t="n">
        <v>262</v>
      </c>
      <c r="R7" s="11" t="n">
        <v>206</v>
      </c>
      <c r="S7" s="11"/>
      <c r="T7" s="11" t="n">
        <v>66</v>
      </c>
      <c r="U7" s="11" t="n">
        <v>241</v>
      </c>
      <c r="V7" s="11" t="n">
        <v>145</v>
      </c>
      <c r="W7" s="11" t="n">
        <v>259</v>
      </c>
      <c r="X7" s="11"/>
      <c r="Y7" s="11" t="n">
        <v>428</v>
      </c>
      <c r="Z7" s="11" t="n">
        <v>74</v>
      </c>
      <c r="AA7" s="11" t="n">
        <v>187</v>
      </c>
      <c r="AB7" s="11" t="n">
        <v>86</v>
      </c>
      <c r="AC7" s="11" t="n">
        <v>51</v>
      </c>
      <c r="AD7" s="11" t="n">
        <v>21</v>
      </c>
      <c r="AE7" s="11"/>
      <c r="AF7" s="11" t="n">
        <v>550</v>
      </c>
      <c r="AG7" s="11"/>
      <c r="AH7" s="11" t="n">
        <v>830</v>
      </c>
      <c r="AI7" s="11"/>
      <c r="AJ7" s="11" t="n">
        <v>346</v>
      </c>
      <c r="AK7" s="11" t="n">
        <v>354</v>
      </c>
      <c r="AL7" s="11" t="n">
        <v>153</v>
      </c>
    </row>
    <row r="8" ht="30" customHeight="1">
      <c r="B8" s="12" t="s">
        <v>20</v>
      </c>
      <c r="C8" s="12" t="n">
        <v>842</v>
      </c>
      <c r="D8" s="12" t="n">
        <v>427</v>
      </c>
      <c r="E8" s="12" t="n">
        <v>416</v>
      </c>
      <c r="F8" s="12"/>
      <c r="G8" s="12" t="n">
        <v>99</v>
      </c>
      <c r="H8" s="12" t="n">
        <v>153</v>
      </c>
      <c r="I8" s="12" t="n">
        <v>158</v>
      </c>
      <c r="J8" s="12" t="n">
        <v>151</v>
      </c>
      <c r="K8" s="12" t="n">
        <v>127</v>
      </c>
      <c r="L8" s="12" t="n">
        <v>154</v>
      </c>
      <c r="M8" s="12"/>
      <c r="N8" s="12" t="n">
        <v>58</v>
      </c>
      <c r="O8" s="12" t="n">
        <v>242</v>
      </c>
      <c r="P8" s="12" t="n">
        <v>225</v>
      </c>
      <c r="Q8" s="12" t="n">
        <v>159</v>
      </c>
      <c r="R8" s="12" t="n">
        <v>158</v>
      </c>
      <c r="S8" s="12"/>
      <c r="T8" s="12" t="n">
        <v>80</v>
      </c>
      <c r="U8" s="12" t="n">
        <v>240</v>
      </c>
      <c r="V8" s="12" t="n">
        <v>127</v>
      </c>
      <c r="W8" s="12" t="n">
        <v>258</v>
      </c>
      <c r="X8" s="12"/>
      <c r="Y8" s="12" t="n">
        <v>422</v>
      </c>
      <c r="Z8" s="12" t="n">
        <v>60</v>
      </c>
      <c r="AA8" s="12" t="n">
        <v>189</v>
      </c>
      <c r="AB8" s="12" t="n">
        <v>89</v>
      </c>
      <c r="AC8" s="12" t="n">
        <v>55</v>
      </c>
      <c r="AD8" s="12" t="n">
        <v>22</v>
      </c>
      <c r="AE8" s="12"/>
      <c r="AF8" s="12" t="n">
        <v>535</v>
      </c>
      <c r="AG8" s="12"/>
      <c r="AH8" s="12" t="n">
        <v>817</v>
      </c>
      <c r="AI8" s="12"/>
      <c r="AJ8" s="12" t="n">
        <v>250</v>
      </c>
      <c r="AK8" s="12" t="n">
        <v>505</v>
      </c>
      <c r="AL8" s="12" t="n">
        <v>87</v>
      </c>
    </row>
    <row r="9">
      <c r="B9" s="20" t="s">
        <v>166</v>
      </c>
      <c r="C9" s="19" t="n">
        <v>0.369102160370211</v>
      </c>
      <c r="D9" s="19" t="n">
        <v>0.401124876716401</v>
      </c>
      <c r="E9" s="19" t="n">
        <v>0.336210400183274</v>
      </c>
      <c r="F9" s="19"/>
      <c r="G9" s="19" t="n">
        <v>0.39555384016824</v>
      </c>
      <c r="H9" s="19" t="n">
        <v>0.502712585810775</v>
      </c>
      <c r="I9" s="19" t="n">
        <v>0.445473133365224</v>
      </c>
      <c r="J9" s="19" t="n">
        <v>0.384533393684427</v>
      </c>
      <c r="K9" s="19" t="n">
        <v>0.296825848777955</v>
      </c>
      <c r="L9" s="19" t="n">
        <v>0.185486827384726</v>
      </c>
      <c r="M9" s="19"/>
      <c r="N9" s="19" t="n">
        <v>0.301260620714546</v>
      </c>
      <c r="O9" s="19" t="n">
        <v>0.338034369625472</v>
      </c>
      <c r="P9" s="19" t="n">
        <v>0.359461895291368</v>
      </c>
      <c r="Q9" s="19" t="n">
        <v>0.360019367349683</v>
      </c>
      <c r="R9" s="19" t="n">
        <v>0.464153389272244</v>
      </c>
      <c r="S9" s="19"/>
      <c r="T9" s="19" t="n">
        <v>0.266651422063448</v>
      </c>
      <c r="U9" s="19" t="n">
        <v>0.298971060222306</v>
      </c>
      <c r="V9" s="19" t="n">
        <v>0.419911795178544</v>
      </c>
      <c r="W9" s="19" t="n">
        <v>0.496814543457703</v>
      </c>
      <c r="X9" s="19"/>
      <c r="Y9" s="19" t="n">
        <v>0.485253870075029</v>
      </c>
      <c r="Z9" s="19" t="n">
        <v>0.379640188405665</v>
      </c>
      <c r="AA9" s="19" t="n">
        <v>0.189651104027608</v>
      </c>
      <c r="AB9" s="19" t="n">
        <v>0.320282508690524</v>
      </c>
      <c r="AC9" s="19" t="n">
        <v>0.237970713705096</v>
      </c>
      <c r="AD9" s="19" t="n">
        <v>0.182300512056233</v>
      </c>
      <c r="AE9" s="19"/>
      <c r="AF9" s="19" t="n">
        <v>0.381001088476329</v>
      </c>
      <c r="AG9" s="19"/>
      <c r="AH9" s="19" t="n">
        <v>0.370537441858488</v>
      </c>
      <c r="AI9" s="19"/>
      <c r="AJ9" s="19" t="n">
        <v>0.293169723607711</v>
      </c>
      <c r="AK9" s="19" t="n">
        <v>0.41495432392497</v>
      </c>
      <c r="AL9" s="19" t="n">
        <v>0.321074440958857</v>
      </c>
    </row>
    <row r="10">
      <c r="B10" s="20" t="s">
        <v>167</v>
      </c>
      <c r="C10" s="19" t="n">
        <v>0.587214732946438</v>
      </c>
      <c r="D10" s="19" t="n">
        <v>0.540246848896952</v>
      </c>
      <c r="E10" s="19" t="n">
        <v>0.635457248101694</v>
      </c>
      <c r="F10" s="19"/>
      <c r="G10" s="19" t="n">
        <v>0.560041750657602</v>
      </c>
      <c r="H10" s="19" t="n">
        <v>0.413548305707676</v>
      </c>
      <c r="I10" s="19" t="n">
        <v>0.484074794653654</v>
      </c>
      <c r="J10" s="19" t="n">
        <v>0.60687375370936</v>
      </c>
      <c r="K10" s="19" t="n">
        <v>0.670428026034477</v>
      </c>
      <c r="L10" s="19" t="n">
        <v>0.795131542671906</v>
      </c>
      <c r="M10" s="19"/>
      <c r="N10" s="19" t="n">
        <v>0.651314173353103</v>
      </c>
      <c r="O10" s="19" t="n">
        <v>0.639486873846611</v>
      </c>
      <c r="P10" s="19" t="n">
        <v>0.564653661638139</v>
      </c>
      <c r="Q10" s="19" t="n">
        <v>0.604999422854079</v>
      </c>
      <c r="R10" s="19" t="n">
        <v>0.497960129706801</v>
      </c>
      <c r="S10" s="19"/>
      <c r="T10" s="19" t="n">
        <v>0.678461873383621</v>
      </c>
      <c r="U10" s="19" t="n">
        <v>0.656280794375932</v>
      </c>
      <c r="V10" s="19" t="n">
        <v>0.556169742997231</v>
      </c>
      <c r="W10" s="19" t="n">
        <v>0.445131765158515</v>
      </c>
      <c r="X10" s="19"/>
      <c r="Y10" s="19" t="n">
        <v>0.456806446511883</v>
      </c>
      <c r="Z10" s="19" t="n">
        <v>0.608999897207427</v>
      </c>
      <c r="AA10" s="19" t="n">
        <v>0.794579201345334</v>
      </c>
      <c r="AB10" s="19" t="n">
        <v>0.674825605276006</v>
      </c>
      <c r="AC10" s="19" t="n">
        <v>0.682535346745213</v>
      </c>
      <c r="AD10" s="19" t="n">
        <v>0.64254048280614</v>
      </c>
      <c r="AE10" s="19"/>
      <c r="AF10" s="19" t="n">
        <v>0.577597192087579</v>
      </c>
      <c r="AG10" s="19"/>
      <c r="AH10" s="19" t="n">
        <v>0.588880068364291</v>
      </c>
      <c r="AI10" s="19"/>
      <c r="AJ10" s="19" t="n">
        <v>0.677973004301642</v>
      </c>
      <c r="AK10" s="19" t="n">
        <v>0.536498547346202</v>
      </c>
      <c r="AL10" s="19" t="n">
        <v>0.620873267253922</v>
      </c>
    </row>
    <row r="11">
      <c r="B11" s="20" t="s">
        <v>87</v>
      </c>
      <c r="C11" s="21" t="n">
        <v>0.0436831066833512</v>
      </c>
      <c r="D11" s="21" t="n">
        <v>0.0586282743866465</v>
      </c>
      <c r="E11" s="21" t="n">
        <v>0.0283323517150323</v>
      </c>
      <c r="F11" s="21"/>
      <c r="G11" s="21" t="n">
        <v>0.0444044091741575</v>
      </c>
      <c r="H11" s="21" t="n">
        <v>0.0837391084815495</v>
      </c>
      <c r="I11" s="21" t="n">
        <v>0.0704520719811217</v>
      </c>
      <c r="J11" s="21" t="n">
        <v>0.00859285260621325</v>
      </c>
      <c r="K11" s="21" t="n">
        <v>0.0327461251875688</v>
      </c>
      <c r="L11" s="21" t="n">
        <v>0.019381629943368</v>
      </c>
      <c r="M11" s="21"/>
      <c r="N11" s="21" t="n">
        <v>0.0474252059323505</v>
      </c>
      <c r="O11" s="21" t="n">
        <v>0.0224787565279176</v>
      </c>
      <c r="P11" s="21" t="n">
        <v>0.0758844430704928</v>
      </c>
      <c r="Q11" s="21" t="n">
        <v>0.0349812097962381</v>
      </c>
      <c r="R11" s="21" t="n">
        <v>0.037886481020955</v>
      </c>
      <c r="S11" s="21"/>
      <c r="T11" s="21" t="n">
        <v>0.0548867045529318</v>
      </c>
      <c r="U11" s="21" t="n">
        <v>0.0447481454017621</v>
      </c>
      <c r="V11" s="21" t="n">
        <v>0.0239184618242253</v>
      </c>
      <c r="W11" s="21" t="n">
        <v>0.0580536913837818</v>
      </c>
      <c r="X11" s="21"/>
      <c r="Y11" s="21" t="n">
        <v>0.057939683413088</v>
      </c>
      <c r="Z11" s="21" t="n">
        <v>0.0113599143869076</v>
      </c>
      <c r="AA11" s="21" t="n">
        <v>0.0157696946270582</v>
      </c>
      <c r="AB11" s="21" t="n">
        <v>0.00489188603346951</v>
      </c>
      <c r="AC11" s="21" t="n">
        <v>0.0794939395496915</v>
      </c>
      <c r="AD11" s="21" t="n">
        <v>0.175159005137627</v>
      </c>
      <c r="AE11" s="21"/>
      <c r="AF11" s="21" t="n">
        <v>0.0414017194360917</v>
      </c>
      <c r="AG11" s="21"/>
      <c r="AH11" s="21" t="n">
        <v>0.0405824897772214</v>
      </c>
      <c r="AI11" s="21"/>
      <c r="AJ11" s="21" t="n">
        <v>0.0288572720906464</v>
      </c>
      <c r="AK11" s="21" t="n">
        <v>0.0485471287288285</v>
      </c>
      <c r="AL11" s="21" t="n">
        <v>0.0580522917872203</v>
      </c>
    </row>
    <row r="12">
      <c r="B12" s="18" t="s">
        <v>207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212</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853</v>
      </c>
      <c r="D7" s="11" t="n">
        <v>394</v>
      </c>
      <c r="E7" s="11" t="n">
        <v>459</v>
      </c>
      <c r="F7" s="11"/>
      <c r="G7" s="11" t="n">
        <v>79</v>
      </c>
      <c r="H7" s="11" t="n">
        <v>120</v>
      </c>
      <c r="I7" s="11" t="n">
        <v>213</v>
      </c>
      <c r="J7" s="11" t="n">
        <v>154</v>
      </c>
      <c r="K7" s="11" t="n">
        <v>141</v>
      </c>
      <c r="L7" s="11" t="n">
        <v>146</v>
      </c>
      <c r="M7" s="11"/>
      <c r="N7" s="11" t="n">
        <v>43</v>
      </c>
      <c r="O7" s="11" t="n">
        <v>181</v>
      </c>
      <c r="P7" s="11" t="n">
        <v>161</v>
      </c>
      <c r="Q7" s="11" t="n">
        <v>262</v>
      </c>
      <c r="R7" s="11" t="n">
        <v>206</v>
      </c>
      <c r="S7" s="11"/>
      <c r="T7" s="11" t="n">
        <v>66</v>
      </c>
      <c r="U7" s="11" t="n">
        <v>241</v>
      </c>
      <c r="V7" s="11" t="n">
        <v>145</v>
      </c>
      <c r="W7" s="11" t="n">
        <v>259</v>
      </c>
      <c r="X7" s="11"/>
      <c r="Y7" s="11" t="n">
        <v>428</v>
      </c>
      <c r="Z7" s="11" t="n">
        <v>74</v>
      </c>
      <c r="AA7" s="11" t="n">
        <v>187</v>
      </c>
      <c r="AB7" s="11" t="n">
        <v>86</v>
      </c>
      <c r="AC7" s="11" t="n">
        <v>51</v>
      </c>
      <c r="AD7" s="11" t="n">
        <v>21</v>
      </c>
      <c r="AE7" s="11"/>
      <c r="AF7" s="11" t="n">
        <v>550</v>
      </c>
      <c r="AG7" s="11"/>
      <c r="AH7" s="11" t="n">
        <v>830</v>
      </c>
      <c r="AI7" s="11"/>
      <c r="AJ7" s="11" t="n">
        <v>346</v>
      </c>
      <c r="AK7" s="11" t="n">
        <v>354</v>
      </c>
      <c r="AL7" s="11" t="n">
        <v>153</v>
      </c>
    </row>
    <row r="8" ht="30" customHeight="1">
      <c r="B8" s="12" t="s">
        <v>20</v>
      </c>
      <c r="C8" s="12" t="n">
        <v>842</v>
      </c>
      <c r="D8" s="12" t="n">
        <v>427</v>
      </c>
      <c r="E8" s="12" t="n">
        <v>416</v>
      </c>
      <c r="F8" s="12"/>
      <c r="G8" s="12" t="n">
        <v>99</v>
      </c>
      <c r="H8" s="12" t="n">
        <v>153</v>
      </c>
      <c r="I8" s="12" t="n">
        <v>158</v>
      </c>
      <c r="J8" s="12" t="n">
        <v>151</v>
      </c>
      <c r="K8" s="12" t="n">
        <v>127</v>
      </c>
      <c r="L8" s="12" t="n">
        <v>154</v>
      </c>
      <c r="M8" s="12"/>
      <c r="N8" s="12" t="n">
        <v>58</v>
      </c>
      <c r="O8" s="12" t="n">
        <v>242</v>
      </c>
      <c r="P8" s="12" t="n">
        <v>225</v>
      </c>
      <c r="Q8" s="12" t="n">
        <v>159</v>
      </c>
      <c r="R8" s="12" t="n">
        <v>158</v>
      </c>
      <c r="S8" s="12"/>
      <c r="T8" s="12" t="n">
        <v>80</v>
      </c>
      <c r="U8" s="12" t="n">
        <v>240</v>
      </c>
      <c r="V8" s="12" t="n">
        <v>127</v>
      </c>
      <c r="W8" s="12" t="n">
        <v>258</v>
      </c>
      <c r="X8" s="12"/>
      <c r="Y8" s="12" t="n">
        <v>422</v>
      </c>
      <c r="Z8" s="12" t="n">
        <v>60</v>
      </c>
      <c r="AA8" s="12" t="n">
        <v>189</v>
      </c>
      <c r="AB8" s="12" t="n">
        <v>89</v>
      </c>
      <c r="AC8" s="12" t="n">
        <v>55</v>
      </c>
      <c r="AD8" s="12" t="n">
        <v>22</v>
      </c>
      <c r="AE8" s="12"/>
      <c r="AF8" s="12" t="n">
        <v>535</v>
      </c>
      <c r="AG8" s="12"/>
      <c r="AH8" s="12" t="n">
        <v>817</v>
      </c>
      <c r="AI8" s="12"/>
      <c r="AJ8" s="12" t="n">
        <v>250</v>
      </c>
      <c r="AK8" s="12" t="n">
        <v>505</v>
      </c>
      <c r="AL8" s="12" t="n">
        <v>87</v>
      </c>
    </row>
    <row r="9">
      <c r="B9" s="20" t="s">
        <v>166</v>
      </c>
      <c r="C9" s="19" t="n">
        <v>0.496799168890309</v>
      </c>
      <c r="D9" s="19" t="n">
        <v>0.472081277452275</v>
      </c>
      <c r="E9" s="19" t="n">
        <v>0.522187863238323</v>
      </c>
      <c r="F9" s="19"/>
      <c r="G9" s="19" t="n">
        <v>0.612028666530145</v>
      </c>
      <c r="H9" s="19" t="n">
        <v>0.563173594757018</v>
      </c>
      <c r="I9" s="19" t="n">
        <v>0.485105438402159</v>
      </c>
      <c r="J9" s="19" t="n">
        <v>0.543927764199638</v>
      </c>
      <c r="K9" s="19" t="n">
        <v>0.411525328233395</v>
      </c>
      <c r="L9" s="19" t="n">
        <v>0.392995485560708</v>
      </c>
      <c r="M9" s="19"/>
      <c r="N9" s="19" t="n">
        <v>0.330773275883515</v>
      </c>
      <c r="O9" s="19" t="n">
        <v>0.511305910778377</v>
      </c>
      <c r="P9" s="19" t="n">
        <v>0.431510778088934</v>
      </c>
      <c r="Q9" s="19" t="n">
        <v>0.524628815139232</v>
      </c>
      <c r="R9" s="19" t="n">
        <v>0.599571269530039</v>
      </c>
      <c r="S9" s="19"/>
      <c r="T9" s="19" t="n">
        <v>0.616092679034012</v>
      </c>
      <c r="U9" s="19" t="n">
        <v>0.493100910401808</v>
      </c>
      <c r="V9" s="19" t="n">
        <v>0.537902047661735</v>
      </c>
      <c r="W9" s="19" t="n">
        <v>0.475451162979094</v>
      </c>
      <c r="X9" s="19"/>
      <c r="Y9" s="19" t="n">
        <v>0.5043874496045</v>
      </c>
      <c r="Z9" s="19" t="n">
        <v>0.478841063387097</v>
      </c>
      <c r="AA9" s="19" t="n">
        <v>0.40398735742101</v>
      </c>
      <c r="AB9" s="19" t="n">
        <v>0.602865502326468</v>
      </c>
      <c r="AC9" s="19" t="n">
        <v>0.596439203824419</v>
      </c>
      <c r="AD9" s="19" t="n">
        <v>0.413601629593551</v>
      </c>
      <c r="AE9" s="19"/>
      <c r="AF9" s="19" t="n">
        <v>0.485374339711569</v>
      </c>
      <c r="AG9" s="19"/>
      <c r="AH9" s="19" t="n">
        <v>0.496034061348411</v>
      </c>
      <c r="AI9" s="19"/>
      <c r="AJ9" s="19" t="n">
        <v>0.407544976462276</v>
      </c>
      <c r="AK9" s="19" t="n">
        <v>0.540640380487434</v>
      </c>
      <c r="AL9" s="19" t="n">
        <v>0.49874652702973</v>
      </c>
    </row>
    <row r="10">
      <c r="B10" s="20" t="s">
        <v>167</v>
      </c>
      <c r="C10" s="19" t="n">
        <v>0.459809422785389</v>
      </c>
      <c r="D10" s="19" t="n">
        <v>0.476349946399631</v>
      </c>
      <c r="E10" s="19" t="n">
        <v>0.442820016571237</v>
      </c>
      <c r="F10" s="19"/>
      <c r="G10" s="19" t="n">
        <v>0.345923522326504</v>
      </c>
      <c r="H10" s="19" t="n">
        <v>0.383101574930741</v>
      </c>
      <c r="I10" s="19" t="n">
        <v>0.433575009210628</v>
      </c>
      <c r="J10" s="19" t="n">
        <v>0.424849417088641</v>
      </c>
      <c r="K10" s="19" t="n">
        <v>0.554516592386385</v>
      </c>
      <c r="L10" s="19" t="n">
        <v>0.592157457146357</v>
      </c>
      <c r="M10" s="19"/>
      <c r="N10" s="19" t="n">
        <v>0.582105423684422</v>
      </c>
      <c r="O10" s="19" t="n">
        <v>0.463474332777553</v>
      </c>
      <c r="P10" s="19" t="n">
        <v>0.523026860345743</v>
      </c>
      <c r="Q10" s="19" t="n">
        <v>0.434084237139109</v>
      </c>
      <c r="R10" s="19" t="n">
        <v>0.345950312433106</v>
      </c>
      <c r="S10" s="19"/>
      <c r="T10" s="19" t="n">
        <v>0.305054455168569</v>
      </c>
      <c r="U10" s="19" t="n">
        <v>0.479655293808866</v>
      </c>
      <c r="V10" s="19" t="n">
        <v>0.435080017279368</v>
      </c>
      <c r="W10" s="19" t="n">
        <v>0.445923451241076</v>
      </c>
      <c r="X10" s="19"/>
      <c r="Y10" s="19" t="n">
        <v>0.437692754938082</v>
      </c>
      <c r="Z10" s="19" t="n">
        <v>0.495639439467617</v>
      </c>
      <c r="AA10" s="19" t="n">
        <v>0.583932463548426</v>
      </c>
      <c r="AB10" s="19" t="n">
        <v>0.346224673026643</v>
      </c>
      <c r="AC10" s="19" t="n">
        <v>0.37180956750772</v>
      </c>
      <c r="AD10" s="19" t="n">
        <v>0.495472686034736</v>
      </c>
      <c r="AE10" s="19"/>
      <c r="AF10" s="19" t="n">
        <v>0.475246865816966</v>
      </c>
      <c r="AG10" s="19"/>
      <c r="AH10" s="19" t="n">
        <v>0.463684100741565</v>
      </c>
      <c r="AI10" s="19"/>
      <c r="AJ10" s="19" t="n">
        <v>0.56939730651895</v>
      </c>
      <c r="AK10" s="19" t="n">
        <v>0.404348279198129</v>
      </c>
      <c r="AL10" s="19" t="n">
        <v>0.466897746129933</v>
      </c>
    </row>
    <row r="11">
      <c r="B11" s="20" t="s">
        <v>87</v>
      </c>
      <c r="C11" s="21" t="n">
        <v>0.0433914083243016</v>
      </c>
      <c r="D11" s="21" t="n">
        <v>0.0515687761480939</v>
      </c>
      <c r="E11" s="21" t="n">
        <v>0.0349921201904405</v>
      </c>
      <c r="F11" s="21"/>
      <c r="G11" s="21" t="n">
        <v>0.0420478111433507</v>
      </c>
      <c r="H11" s="21" t="n">
        <v>0.0537248303122404</v>
      </c>
      <c r="I11" s="21" t="n">
        <v>0.081319552387213</v>
      </c>
      <c r="J11" s="21" t="n">
        <v>0.0312228187117211</v>
      </c>
      <c r="K11" s="21" t="n">
        <v>0.0339580793802196</v>
      </c>
      <c r="L11" s="21" t="n">
        <v>0.0148470572929351</v>
      </c>
      <c r="M11" s="21"/>
      <c r="N11" s="21" t="n">
        <v>0.0871213004320633</v>
      </c>
      <c r="O11" s="21" t="n">
        <v>0.02521975644407</v>
      </c>
      <c r="P11" s="21" t="n">
        <v>0.0454623615653231</v>
      </c>
      <c r="Q11" s="21" t="n">
        <v>0.0412869477216584</v>
      </c>
      <c r="R11" s="21" t="n">
        <v>0.0544784180368552</v>
      </c>
      <c r="S11" s="21"/>
      <c r="T11" s="21" t="n">
        <v>0.0788528657974189</v>
      </c>
      <c r="U11" s="21" t="n">
        <v>0.0272437957893261</v>
      </c>
      <c r="V11" s="21" t="n">
        <v>0.0270179350588978</v>
      </c>
      <c r="W11" s="21" t="n">
        <v>0.0786253857798299</v>
      </c>
      <c r="X11" s="21"/>
      <c r="Y11" s="21" t="n">
        <v>0.0579197954574183</v>
      </c>
      <c r="Z11" s="21" t="n">
        <v>0.0255194971452858</v>
      </c>
      <c r="AA11" s="21" t="n">
        <v>0.0120801790305639</v>
      </c>
      <c r="AB11" s="21" t="n">
        <v>0.0509098246468894</v>
      </c>
      <c r="AC11" s="21" t="n">
        <v>0.0317512286678612</v>
      </c>
      <c r="AD11" s="21" t="n">
        <v>0.0909256843717131</v>
      </c>
      <c r="AE11" s="21"/>
      <c r="AF11" s="21" t="n">
        <v>0.0393787944714654</v>
      </c>
      <c r="AG11" s="21"/>
      <c r="AH11" s="21" t="n">
        <v>0.0402818379100243</v>
      </c>
      <c r="AI11" s="21"/>
      <c r="AJ11" s="21" t="n">
        <v>0.023057717018774</v>
      </c>
      <c r="AK11" s="21" t="n">
        <v>0.0550113403144372</v>
      </c>
      <c r="AL11" s="21" t="n">
        <v>0.0343557268403366</v>
      </c>
    </row>
    <row r="12">
      <c r="B12" s="18" t="s">
        <v>207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213</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853</v>
      </c>
      <c r="D7" s="11" t="n">
        <v>394</v>
      </c>
      <c r="E7" s="11" t="n">
        <v>459</v>
      </c>
      <c r="F7" s="11"/>
      <c r="G7" s="11" t="n">
        <v>79</v>
      </c>
      <c r="H7" s="11" t="n">
        <v>120</v>
      </c>
      <c r="I7" s="11" t="n">
        <v>213</v>
      </c>
      <c r="J7" s="11" t="n">
        <v>154</v>
      </c>
      <c r="K7" s="11" t="n">
        <v>141</v>
      </c>
      <c r="L7" s="11" t="n">
        <v>146</v>
      </c>
      <c r="M7" s="11"/>
      <c r="N7" s="11" t="n">
        <v>43</v>
      </c>
      <c r="O7" s="11" t="n">
        <v>181</v>
      </c>
      <c r="P7" s="11" t="n">
        <v>161</v>
      </c>
      <c r="Q7" s="11" t="n">
        <v>262</v>
      </c>
      <c r="R7" s="11" t="n">
        <v>206</v>
      </c>
      <c r="S7" s="11"/>
      <c r="T7" s="11" t="n">
        <v>66</v>
      </c>
      <c r="U7" s="11" t="n">
        <v>241</v>
      </c>
      <c r="V7" s="11" t="n">
        <v>145</v>
      </c>
      <c r="W7" s="11" t="n">
        <v>259</v>
      </c>
      <c r="X7" s="11"/>
      <c r="Y7" s="11" t="n">
        <v>428</v>
      </c>
      <c r="Z7" s="11" t="n">
        <v>74</v>
      </c>
      <c r="AA7" s="11" t="n">
        <v>187</v>
      </c>
      <c r="AB7" s="11" t="n">
        <v>86</v>
      </c>
      <c r="AC7" s="11" t="n">
        <v>51</v>
      </c>
      <c r="AD7" s="11" t="n">
        <v>21</v>
      </c>
      <c r="AE7" s="11"/>
      <c r="AF7" s="11" t="n">
        <v>550</v>
      </c>
      <c r="AG7" s="11"/>
      <c r="AH7" s="11" t="n">
        <v>830</v>
      </c>
      <c r="AI7" s="11"/>
      <c r="AJ7" s="11" t="n">
        <v>346</v>
      </c>
      <c r="AK7" s="11" t="n">
        <v>354</v>
      </c>
      <c r="AL7" s="11" t="n">
        <v>153</v>
      </c>
    </row>
    <row r="8" ht="30" customHeight="1">
      <c r="B8" s="12" t="s">
        <v>20</v>
      </c>
      <c r="C8" s="12" t="n">
        <v>842</v>
      </c>
      <c r="D8" s="12" t="n">
        <v>427</v>
      </c>
      <c r="E8" s="12" t="n">
        <v>416</v>
      </c>
      <c r="F8" s="12"/>
      <c r="G8" s="12" t="n">
        <v>99</v>
      </c>
      <c r="H8" s="12" t="n">
        <v>153</v>
      </c>
      <c r="I8" s="12" t="n">
        <v>158</v>
      </c>
      <c r="J8" s="12" t="n">
        <v>151</v>
      </c>
      <c r="K8" s="12" t="n">
        <v>127</v>
      </c>
      <c r="L8" s="12" t="n">
        <v>154</v>
      </c>
      <c r="M8" s="12"/>
      <c r="N8" s="12" t="n">
        <v>58</v>
      </c>
      <c r="O8" s="12" t="n">
        <v>242</v>
      </c>
      <c r="P8" s="12" t="n">
        <v>225</v>
      </c>
      <c r="Q8" s="12" t="n">
        <v>159</v>
      </c>
      <c r="R8" s="12" t="n">
        <v>158</v>
      </c>
      <c r="S8" s="12"/>
      <c r="T8" s="12" t="n">
        <v>80</v>
      </c>
      <c r="U8" s="12" t="n">
        <v>240</v>
      </c>
      <c r="V8" s="12" t="n">
        <v>127</v>
      </c>
      <c r="W8" s="12" t="n">
        <v>258</v>
      </c>
      <c r="X8" s="12"/>
      <c r="Y8" s="12" t="n">
        <v>422</v>
      </c>
      <c r="Z8" s="12" t="n">
        <v>60</v>
      </c>
      <c r="AA8" s="12" t="n">
        <v>189</v>
      </c>
      <c r="AB8" s="12" t="n">
        <v>89</v>
      </c>
      <c r="AC8" s="12" t="n">
        <v>55</v>
      </c>
      <c r="AD8" s="12" t="n">
        <v>22</v>
      </c>
      <c r="AE8" s="12"/>
      <c r="AF8" s="12" t="n">
        <v>535</v>
      </c>
      <c r="AG8" s="12"/>
      <c r="AH8" s="12" t="n">
        <v>817</v>
      </c>
      <c r="AI8" s="12"/>
      <c r="AJ8" s="12" t="n">
        <v>250</v>
      </c>
      <c r="AK8" s="12" t="n">
        <v>505</v>
      </c>
      <c r="AL8" s="12" t="n">
        <v>87</v>
      </c>
    </row>
    <row r="9">
      <c r="B9" s="20" t="s">
        <v>166</v>
      </c>
      <c r="C9" s="19" t="n">
        <v>0.543784621519209</v>
      </c>
      <c r="D9" s="19" t="n">
        <v>0.49056522437487</v>
      </c>
      <c r="E9" s="19" t="n">
        <v>0.598448305550286</v>
      </c>
      <c r="F9" s="19"/>
      <c r="G9" s="19" t="n">
        <v>0.607678609661855</v>
      </c>
      <c r="H9" s="19" t="n">
        <v>0.651297132496335</v>
      </c>
      <c r="I9" s="19" t="n">
        <v>0.560293419931073</v>
      </c>
      <c r="J9" s="19" t="n">
        <v>0.521237926226431</v>
      </c>
      <c r="K9" s="19" t="n">
        <v>0.464966490044163</v>
      </c>
      <c r="L9" s="19" t="n">
        <v>0.466108163274721</v>
      </c>
      <c r="M9" s="19"/>
      <c r="N9" s="19" t="n">
        <v>0.487017493115291</v>
      </c>
      <c r="O9" s="19" t="n">
        <v>0.496023561563991</v>
      </c>
      <c r="P9" s="19" t="n">
        <v>0.556087690242106</v>
      </c>
      <c r="Q9" s="19" t="n">
        <v>0.56868712733118</v>
      </c>
      <c r="R9" s="19" t="n">
        <v>0.595074231006176</v>
      </c>
      <c r="S9" s="19"/>
      <c r="T9" s="19" t="n">
        <v>0.615707370453771</v>
      </c>
      <c r="U9" s="19" t="n">
        <v>0.555146745133194</v>
      </c>
      <c r="V9" s="19" t="n">
        <v>0.500728745779023</v>
      </c>
      <c r="W9" s="19" t="n">
        <v>0.569571752102151</v>
      </c>
      <c r="X9" s="19"/>
      <c r="Y9" s="19" t="n">
        <v>0.562491696496124</v>
      </c>
      <c r="Z9" s="19" t="n">
        <v>0.608649317418284</v>
      </c>
      <c r="AA9" s="19" t="n">
        <v>0.473085697125895</v>
      </c>
      <c r="AB9" s="19" t="n">
        <v>0.497992680235638</v>
      </c>
      <c r="AC9" s="19" t="n">
        <v>0.656966165684971</v>
      </c>
      <c r="AD9" s="19" t="n">
        <v>0.55130486637348</v>
      </c>
      <c r="AE9" s="19"/>
      <c r="AF9" s="19" t="n">
        <v>0.533042147386511</v>
      </c>
      <c r="AG9" s="19"/>
      <c r="AH9" s="19" t="n">
        <v>0.546208931861089</v>
      </c>
      <c r="AI9" s="19"/>
      <c r="AJ9" s="19" t="n">
        <v>0.388944396695114</v>
      </c>
      <c r="AK9" s="19" t="n">
        <v>0.638956464059853</v>
      </c>
      <c r="AL9" s="19" t="n">
        <v>0.43614310138141</v>
      </c>
    </row>
    <row r="10">
      <c r="B10" s="20" t="s">
        <v>167</v>
      </c>
      <c r="C10" s="19" t="n">
        <v>0.421813416319905</v>
      </c>
      <c r="D10" s="19" t="n">
        <v>0.465835783708889</v>
      </c>
      <c r="E10" s="19" t="n">
        <v>0.376596354301617</v>
      </c>
      <c r="F10" s="19"/>
      <c r="G10" s="19" t="n">
        <v>0.331314156878752</v>
      </c>
      <c r="H10" s="19" t="n">
        <v>0.303256052714329</v>
      </c>
      <c r="I10" s="19" t="n">
        <v>0.392181754315781</v>
      </c>
      <c r="J10" s="19" t="n">
        <v>0.464231961479548</v>
      </c>
      <c r="K10" s="19" t="n">
        <v>0.517760611700507</v>
      </c>
      <c r="L10" s="19" t="n">
        <v>0.507355334302858</v>
      </c>
      <c r="M10" s="19"/>
      <c r="N10" s="19" t="n">
        <v>0.414693265422858</v>
      </c>
      <c r="O10" s="19" t="n">
        <v>0.470006135244169</v>
      </c>
      <c r="P10" s="19" t="n">
        <v>0.413376800750063</v>
      </c>
      <c r="Q10" s="19" t="n">
        <v>0.420243853753731</v>
      </c>
      <c r="R10" s="19" t="n">
        <v>0.36416325293256</v>
      </c>
      <c r="S10" s="19"/>
      <c r="T10" s="19" t="n">
        <v>0.262451271828513</v>
      </c>
      <c r="U10" s="19" t="n">
        <v>0.429696037096215</v>
      </c>
      <c r="V10" s="19" t="n">
        <v>0.466828086517712</v>
      </c>
      <c r="W10" s="19" t="n">
        <v>0.392758722921087</v>
      </c>
      <c r="X10" s="19"/>
      <c r="Y10" s="19" t="n">
        <v>0.394505437596302</v>
      </c>
      <c r="Z10" s="19" t="n">
        <v>0.391350682581716</v>
      </c>
      <c r="AA10" s="19" t="n">
        <v>0.50532310848568</v>
      </c>
      <c r="AB10" s="19" t="n">
        <v>0.488229992773</v>
      </c>
      <c r="AC10" s="19" t="n">
        <v>0.296338853621075</v>
      </c>
      <c r="AD10" s="19" t="n">
        <v>0.314944880659642</v>
      </c>
      <c r="AE10" s="19"/>
      <c r="AF10" s="19" t="n">
        <v>0.434706567366048</v>
      </c>
      <c r="AG10" s="19"/>
      <c r="AH10" s="19" t="n">
        <v>0.421382200150193</v>
      </c>
      <c r="AI10" s="19"/>
      <c r="AJ10" s="19" t="n">
        <v>0.589178915890056</v>
      </c>
      <c r="AK10" s="19" t="n">
        <v>0.317148891824277</v>
      </c>
      <c r="AL10" s="19" t="n">
        <v>0.54858217823974</v>
      </c>
    </row>
    <row r="11">
      <c r="B11" s="20" t="s">
        <v>87</v>
      </c>
      <c r="C11" s="21" t="n">
        <v>0.0344019621608863</v>
      </c>
      <c r="D11" s="21" t="n">
        <v>0.0435989919162407</v>
      </c>
      <c r="E11" s="21" t="n">
        <v>0.0249553401480965</v>
      </c>
      <c r="F11" s="21"/>
      <c r="G11" s="21" t="n">
        <v>0.0610072334593929</v>
      </c>
      <c r="H11" s="21" t="n">
        <v>0.0454468147893358</v>
      </c>
      <c r="I11" s="21" t="n">
        <v>0.047524825753146</v>
      </c>
      <c r="J11" s="21" t="n">
        <v>0.0145301122940206</v>
      </c>
      <c r="K11" s="21" t="n">
        <v>0.0172728982553298</v>
      </c>
      <c r="L11" s="21" t="n">
        <v>0.0265365024224216</v>
      </c>
      <c r="M11" s="21"/>
      <c r="N11" s="21" t="n">
        <v>0.0982892414618511</v>
      </c>
      <c r="O11" s="21" t="n">
        <v>0.03397030319184</v>
      </c>
      <c r="P11" s="21" t="n">
        <v>0.0305355090078309</v>
      </c>
      <c r="Q11" s="21" t="n">
        <v>0.0110690189150891</v>
      </c>
      <c r="R11" s="21" t="n">
        <v>0.0407625160612644</v>
      </c>
      <c r="S11" s="21"/>
      <c r="T11" s="21" t="n">
        <v>0.121841357717716</v>
      </c>
      <c r="U11" s="21" t="n">
        <v>0.0151572177705904</v>
      </c>
      <c r="V11" s="21" t="n">
        <v>0.0324431677032652</v>
      </c>
      <c r="W11" s="21" t="n">
        <v>0.0376695249767623</v>
      </c>
      <c r="X11" s="21"/>
      <c r="Y11" s="21" t="n">
        <v>0.0430028659075743</v>
      </c>
      <c r="Z11" s="21" t="n">
        <v>0</v>
      </c>
      <c r="AA11" s="21" t="n">
        <v>0.021591194388425</v>
      </c>
      <c r="AB11" s="21" t="n">
        <v>0.0137773269913613</v>
      </c>
      <c r="AC11" s="21" t="n">
        <v>0.0466949806939539</v>
      </c>
      <c r="AD11" s="21" t="n">
        <v>0.133750252966879</v>
      </c>
      <c r="AE11" s="21"/>
      <c r="AF11" s="21" t="n">
        <v>0.0322512852474406</v>
      </c>
      <c r="AG11" s="21"/>
      <c r="AH11" s="21" t="n">
        <v>0.0324088679887189</v>
      </c>
      <c r="AI11" s="21"/>
      <c r="AJ11" s="21" t="n">
        <v>0.0218766874148301</v>
      </c>
      <c r="AK11" s="21" t="n">
        <v>0.0438946441158696</v>
      </c>
      <c r="AL11" s="21" t="n">
        <v>0.0152747203788504</v>
      </c>
    </row>
    <row r="12">
      <c r="B12" s="18" t="s">
        <v>207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214</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853</v>
      </c>
      <c r="D7" s="11" t="n">
        <v>394</v>
      </c>
      <c r="E7" s="11" t="n">
        <v>459</v>
      </c>
      <c r="F7" s="11"/>
      <c r="G7" s="11" t="n">
        <v>79</v>
      </c>
      <c r="H7" s="11" t="n">
        <v>120</v>
      </c>
      <c r="I7" s="11" t="n">
        <v>213</v>
      </c>
      <c r="J7" s="11" t="n">
        <v>154</v>
      </c>
      <c r="K7" s="11" t="n">
        <v>141</v>
      </c>
      <c r="L7" s="11" t="n">
        <v>146</v>
      </c>
      <c r="M7" s="11"/>
      <c r="N7" s="11" t="n">
        <v>43</v>
      </c>
      <c r="O7" s="11" t="n">
        <v>181</v>
      </c>
      <c r="P7" s="11" t="n">
        <v>161</v>
      </c>
      <c r="Q7" s="11" t="n">
        <v>262</v>
      </c>
      <c r="R7" s="11" t="n">
        <v>206</v>
      </c>
      <c r="S7" s="11"/>
      <c r="T7" s="11" t="n">
        <v>66</v>
      </c>
      <c r="U7" s="11" t="n">
        <v>241</v>
      </c>
      <c r="V7" s="11" t="n">
        <v>145</v>
      </c>
      <c r="W7" s="11" t="n">
        <v>259</v>
      </c>
      <c r="X7" s="11"/>
      <c r="Y7" s="11" t="n">
        <v>428</v>
      </c>
      <c r="Z7" s="11" t="n">
        <v>74</v>
      </c>
      <c r="AA7" s="11" t="n">
        <v>187</v>
      </c>
      <c r="AB7" s="11" t="n">
        <v>86</v>
      </c>
      <c r="AC7" s="11" t="n">
        <v>51</v>
      </c>
      <c r="AD7" s="11" t="n">
        <v>21</v>
      </c>
      <c r="AE7" s="11"/>
      <c r="AF7" s="11" t="n">
        <v>550</v>
      </c>
      <c r="AG7" s="11"/>
      <c r="AH7" s="11" t="n">
        <v>830</v>
      </c>
      <c r="AI7" s="11"/>
      <c r="AJ7" s="11" t="n">
        <v>346</v>
      </c>
      <c r="AK7" s="11" t="n">
        <v>354</v>
      </c>
      <c r="AL7" s="11" t="n">
        <v>153</v>
      </c>
    </row>
    <row r="8" ht="30" customHeight="1">
      <c r="B8" s="12" t="s">
        <v>20</v>
      </c>
      <c r="C8" s="12" t="n">
        <v>842</v>
      </c>
      <c r="D8" s="12" t="n">
        <v>427</v>
      </c>
      <c r="E8" s="12" t="n">
        <v>416</v>
      </c>
      <c r="F8" s="12"/>
      <c r="G8" s="12" t="n">
        <v>99</v>
      </c>
      <c r="H8" s="12" t="n">
        <v>153</v>
      </c>
      <c r="I8" s="12" t="n">
        <v>158</v>
      </c>
      <c r="J8" s="12" t="n">
        <v>151</v>
      </c>
      <c r="K8" s="12" t="n">
        <v>127</v>
      </c>
      <c r="L8" s="12" t="n">
        <v>154</v>
      </c>
      <c r="M8" s="12"/>
      <c r="N8" s="12" t="n">
        <v>58</v>
      </c>
      <c r="O8" s="12" t="n">
        <v>242</v>
      </c>
      <c r="P8" s="12" t="n">
        <v>225</v>
      </c>
      <c r="Q8" s="12" t="n">
        <v>159</v>
      </c>
      <c r="R8" s="12" t="n">
        <v>158</v>
      </c>
      <c r="S8" s="12"/>
      <c r="T8" s="12" t="n">
        <v>80</v>
      </c>
      <c r="U8" s="12" t="n">
        <v>240</v>
      </c>
      <c r="V8" s="12" t="n">
        <v>127</v>
      </c>
      <c r="W8" s="12" t="n">
        <v>258</v>
      </c>
      <c r="X8" s="12"/>
      <c r="Y8" s="12" t="n">
        <v>422</v>
      </c>
      <c r="Z8" s="12" t="n">
        <v>60</v>
      </c>
      <c r="AA8" s="12" t="n">
        <v>189</v>
      </c>
      <c r="AB8" s="12" t="n">
        <v>89</v>
      </c>
      <c r="AC8" s="12" t="n">
        <v>55</v>
      </c>
      <c r="AD8" s="12" t="n">
        <v>22</v>
      </c>
      <c r="AE8" s="12"/>
      <c r="AF8" s="12" t="n">
        <v>535</v>
      </c>
      <c r="AG8" s="12"/>
      <c r="AH8" s="12" t="n">
        <v>817</v>
      </c>
      <c r="AI8" s="12"/>
      <c r="AJ8" s="12" t="n">
        <v>250</v>
      </c>
      <c r="AK8" s="12" t="n">
        <v>505</v>
      </c>
      <c r="AL8" s="12" t="n">
        <v>87</v>
      </c>
    </row>
    <row r="9">
      <c r="B9" s="20" t="s">
        <v>166</v>
      </c>
      <c r="C9" s="19" t="n">
        <v>0.524895478758222</v>
      </c>
      <c r="D9" s="19" t="n">
        <v>0.541687546674638</v>
      </c>
      <c r="E9" s="19" t="n">
        <v>0.507647701743352</v>
      </c>
      <c r="F9" s="19"/>
      <c r="G9" s="19" t="n">
        <v>0.505263905598763</v>
      </c>
      <c r="H9" s="19" t="n">
        <v>0.584850551969768</v>
      </c>
      <c r="I9" s="19" t="n">
        <v>0.582473812420658</v>
      </c>
      <c r="J9" s="19" t="n">
        <v>0.431730112324958</v>
      </c>
      <c r="K9" s="19" t="n">
        <v>0.547783592096833</v>
      </c>
      <c r="L9" s="19" t="n">
        <v>0.491274286030104</v>
      </c>
      <c r="M9" s="19"/>
      <c r="N9" s="19" t="n">
        <v>0.515123218778704</v>
      </c>
      <c r="O9" s="19" t="n">
        <v>0.536852526626249</v>
      </c>
      <c r="P9" s="19" t="n">
        <v>0.487385483285443</v>
      </c>
      <c r="Q9" s="19" t="n">
        <v>0.530818285224092</v>
      </c>
      <c r="R9" s="19" t="n">
        <v>0.55736414549756</v>
      </c>
      <c r="S9" s="19"/>
      <c r="T9" s="19" t="n">
        <v>0.419158465985822</v>
      </c>
      <c r="U9" s="19" t="n">
        <v>0.508538535392044</v>
      </c>
      <c r="V9" s="19" t="n">
        <v>0.48031191188278</v>
      </c>
      <c r="W9" s="19" t="n">
        <v>0.579121861846923</v>
      </c>
      <c r="X9" s="19"/>
      <c r="Y9" s="19" t="n">
        <v>0.556528550738911</v>
      </c>
      <c r="Z9" s="19" t="n">
        <v>0.546222114977601</v>
      </c>
      <c r="AA9" s="19" t="n">
        <v>0.482358486623956</v>
      </c>
      <c r="AB9" s="19" t="n">
        <v>0.532799108733339</v>
      </c>
      <c r="AC9" s="19" t="n">
        <v>0.434324499369965</v>
      </c>
      <c r="AD9" s="19" t="n">
        <v>0.389279405714831</v>
      </c>
      <c r="AE9" s="19"/>
      <c r="AF9" s="19" t="n">
        <v>0.527818643137499</v>
      </c>
      <c r="AG9" s="19"/>
      <c r="AH9" s="19" t="n">
        <v>0.530358441648907</v>
      </c>
      <c r="AI9" s="19"/>
      <c r="AJ9" s="19" t="n">
        <v>0.681509812642219</v>
      </c>
      <c r="AK9" s="19" t="n">
        <v>0.458641125985332</v>
      </c>
      <c r="AL9" s="19" t="n">
        <v>0.45948525948516</v>
      </c>
    </row>
    <row r="10">
      <c r="B10" s="20" t="s">
        <v>167</v>
      </c>
      <c r="C10" s="19" t="n">
        <v>0.443702535202655</v>
      </c>
      <c r="D10" s="19" t="n">
        <v>0.423159190769056</v>
      </c>
      <c r="E10" s="19" t="n">
        <v>0.464803392208123</v>
      </c>
      <c r="F10" s="19"/>
      <c r="G10" s="19" t="n">
        <v>0.455209646841937</v>
      </c>
      <c r="H10" s="19" t="n">
        <v>0.393007913498176</v>
      </c>
      <c r="I10" s="19" t="n">
        <v>0.35618858022183</v>
      </c>
      <c r="J10" s="19" t="n">
        <v>0.55011975186706</v>
      </c>
      <c r="K10" s="19" t="n">
        <v>0.415288387273677</v>
      </c>
      <c r="L10" s="19" t="n">
        <v>0.495564557462534</v>
      </c>
      <c r="M10" s="19"/>
      <c r="N10" s="19" t="n">
        <v>0.428473320202421</v>
      </c>
      <c r="O10" s="19" t="n">
        <v>0.442181798025492</v>
      </c>
      <c r="P10" s="19" t="n">
        <v>0.468856475500426</v>
      </c>
      <c r="Q10" s="19" t="n">
        <v>0.424339932831633</v>
      </c>
      <c r="R10" s="19" t="n">
        <v>0.435387808816214</v>
      </c>
      <c r="S10" s="19"/>
      <c r="T10" s="19" t="n">
        <v>0.479186209485468</v>
      </c>
      <c r="U10" s="19" t="n">
        <v>0.473671979981422</v>
      </c>
      <c r="V10" s="19" t="n">
        <v>0.506043478746304</v>
      </c>
      <c r="W10" s="19" t="n">
        <v>0.378535737569652</v>
      </c>
      <c r="X10" s="19"/>
      <c r="Y10" s="19" t="n">
        <v>0.41099821962586</v>
      </c>
      <c r="Z10" s="19" t="n">
        <v>0.453777885022399</v>
      </c>
      <c r="AA10" s="19" t="n">
        <v>0.497562840812428</v>
      </c>
      <c r="AB10" s="19" t="n">
        <v>0.425236884608088</v>
      </c>
      <c r="AC10" s="19" t="n">
        <v>0.507448917524855</v>
      </c>
      <c r="AD10" s="19" t="n">
        <v>0.519794909913456</v>
      </c>
      <c r="AE10" s="19"/>
      <c r="AF10" s="19" t="n">
        <v>0.451330176023472</v>
      </c>
      <c r="AG10" s="19"/>
      <c r="AH10" s="19" t="n">
        <v>0.43940030509585</v>
      </c>
      <c r="AI10" s="19"/>
      <c r="AJ10" s="19" t="n">
        <v>0.292884943601507</v>
      </c>
      <c r="AK10" s="19" t="n">
        <v>0.505619220462465</v>
      </c>
      <c r="AL10" s="19" t="n">
        <v>0.517642104766273</v>
      </c>
    </row>
    <row r="11">
      <c r="B11" s="20" t="s">
        <v>87</v>
      </c>
      <c r="C11" s="21" t="n">
        <v>0.0314019860391229</v>
      </c>
      <c r="D11" s="21" t="n">
        <v>0.0351532625563067</v>
      </c>
      <c r="E11" s="21" t="n">
        <v>0.0275489060485249</v>
      </c>
      <c r="F11" s="21"/>
      <c r="G11" s="21" t="n">
        <v>0.0395264475592999</v>
      </c>
      <c r="H11" s="21" t="n">
        <v>0.0221415345320555</v>
      </c>
      <c r="I11" s="21" t="n">
        <v>0.0613376073575123</v>
      </c>
      <c r="J11" s="21" t="n">
        <v>0.0181501358079819</v>
      </c>
      <c r="K11" s="21" t="n">
        <v>0.0369280206294895</v>
      </c>
      <c r="L11" s="21" t="n">
        <v>0.0131611565073622</v>
      </c>
      <c r="M11" s="21"/>
      <c r="N11" s="21" t="n">
        <v>0.0564034610188753</v>
      </c>
      <c r="O11" s="21" t="n">
        <v>0.0209656753482587</v>
      </c>
      <c r="P11" s="21" t="n">
        <v>0.0437580412141309</v>
      </c>
      <c r="Q11" s="21" t="n">
        <v>0.044841781944275</v>
      </c>
      <c r="R11" s="21" t="n">
        <v>0.00724804568622607</v>
      </c>
      <c r="S11" s="21"/>
      <c r="T11" s="21" t="n">
        <v>0.10165532452871</v>
      </c>
      <c r="U11" s="21" t="n">
        <v>0.0177894846265333</v>
      </c>
      <c r="V11" s="21" t="n">
        <v>0.0136446093709156</v>
      </c>
      <c r="W11" s="21" t="n">
        <v>0.0423424005834253</v>
      </c>
      <c r="X11" s="21"/>
      <c r="Y11" s="21" t="n">
        <v>0.0324732296352295</v>
      </c>
      <c r="Z11" s="21" t="n">
        <v>0</v>
      </c>
      <c r="AA11" s="21" t="n">
        <v>0.0200786725636159</v>
      </c>
      <c r="AB11" s="21" t="n">
        <v>0.0419640066585734</v>
      </c>
      <c r="AC11" s="21" t="n">
        <v>0.0582265831051796</v>
      </c>
      <c r="AD11" s="21" t="n">
        <v>0.0909256843717131</v>
      </c>
      <c r="AE11" s="21"/>
      <c r="AF11" s="21" t="n">
        <v>0.0208511808390295</v>
      </c>
      <c r="AG11" s="21"/>
      <c r="AH11" s="21" t="n">
        <v>0.0302412532552435</v>
      </c>
      <c r="AI11" s="21"/>
      <c r="AJ11" s="21" t="n">
        <v>0.0256052437562744</v>
      </c>
      <c r="AK11" s="21" t="n">
        <v>0.0357396535522035</v>
      </c>
      <c r="AL11" s="21" t="n">
        <v>0.0228726357485669</v>
      </c>
    </row>
    <row r="12">
      <c r="B12" s="18" t="s">
        <v>207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s>
  <sheetData>
    <row r="2" ht="40" customHeight="1">
      <c r="D2" s="16" t="s">
        <v>219</v>
      </c>
    </row>
    <row r="6" ht="50" customHeight="1">
      <c r="B6" s="22" t="s">
        <v>15</v>
      </c>
      <c r="C6" s="22" t="s">
        <v>92</v>
      </c>
      <c r="D6" s="22" t="s">
        <v>215</v>
      </c>
      <c r="E6" s="22" t="s">
        <v>97</v>
      </c>
      <c r="F6" s="22" t="s">
        <v>93</v>
      </c>
      <c r="G6" s="22" t="s">
        <v>216</v>
      </c>
    </row>
    <row r="7">
      <c r="B7" s="20" t="s">
        <v>217</v>
      </c>
      <c r="C7" s="19" t="n">
        <v>0.755866219322803</v>
      </c>
      <c r="D7" s="19" t="n">
        <v>0.318484548252695</v>
      </c>
      <c r="E7" s="19" t="n">
        <v>0.570035774412004</v>
      </c>
      <c r="F7" s="19" t="n">
        <v>0.555768496237263</v>
      </c>
      <c r="G7" s="19" t="n">
        <v>0.552367148768947</v>
      </c>
    </row>
    <row r="8">
      <c r="B8" s="20" t="s">
        <v>218</v>
      </c>
      <c r="C8" s="19" t="n">
        <v>0.221329813120235</v>
      </c>
      <c r="D8" s="19" t="n">
        <v>0.611516187164488</v>
      </c>
      <c r="E8" s="19" t="n">
        <v>0.394212635054741</v>
      </c>
      <c r="F8" s="19" t="n">
        <v>0.391856903347959</v>
      </c>
      <c r="G8" s="19" t="n">
        <v>0.417915365460286</v>
      </c>
    </row>
    <row r="9">
      <c r="B9" s="20" t="s">
        <v>56</v>
      </c>
      <c r="C9" s="19" t="n">
        <v>0.0228039675569617</v>
      </c>
      <c r="D9" s="19" t="n">
        <v>0.0699992645828165</v>
      </c>
      <c r="E9" s="19" t="n">
        <v>0.0357515905332553</v>
      </c>
      <c r="F9" s="19" t="n">
        <v>0.052374600414779</v>
      </c>
      <c r="G9" s="19" t="n">
        <v>0.0297174857707672</v>
      </c>
    </row>
    <row r="10">
      <c r="B10" s="18" t="s">
        <v>220</v>
      </c>
      <c r="C10" s="18"/>
      <c r="D10" s="18"/>
      <c r="E10" s="18"/>
      <c r="F10" s="18"/>
      <c r="G10" s="18"/>
    </row>
    <row r="11">
      <c r="B11" t="s">
        <v>61</v>
      </c>
    </row>
    <row r="12">
      <c r="B12" t="s">
        <v>62</v>
      </c>
    </row>
    <row r="16">
      <c r="B16" s="9" t="str">
        <f>=HYPERLINK("#'Contents'!A1", "Return to Contents")</f>
      </c>
    </row>
  </sheetData>
  <mergeCells count="1">
    <mergeCell ref="D2:H2"/>
  </mergeCells>
  <pageMargins left="0.7" right="0.7" top="0.75" bottom="0.75" header="0.3" footer="0.3"/>
  <pageSetup paperSize="9" orientation="portrait" horizontalDpi="300" verticalDpi="300" r:id="rId2"/>
  <drawing r:id="rId1"/>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221</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546</v>
      </c>
      <c r="D7" s="11" t="n">
        <v>252</v>
      </c>
      <c r="E7" s="11" t="n">
        <v>293</v>
      </c>
      <c r="F7" s="11"/>
      <c r="G7" s="11" t="n">
        <v>31</v>
      </c>
      <c r="H7" s="11" t="n">
        <v>115</v>
      </c>
      <c r="I7" s="11" t="n">
        <v>180</v>
      </c>
      <c r="J7" s="11" t="n">
        <v>134</v>
      </c>
      <c r="K7" s="11" t="n">
        <v>81</v>
      </c>
      <c r="L7" s="11" t="n">
        <v>5</v>
      </c>
      <c r="M7" s="11"/>
      <c r="N7" s="11" t="n">
        <v>27</v>
      </c>
      <c r="O7" s="11" t="n">
        <v>98</v>
      </c>
      <c r="P7" s="11" t="n">
        <v>78</v>
      </c>
      <c r="Q7" s="11" t="n">
        <v>182</v>
      </c>
      <c r="R7" s="11" t="n">
        <v>161</v>
      </c>
      <c r="S7" s="11"/>
      <c r="T7" s="11" t="n">
        <v>14</v>
      </c>
      <c r="U7" s="11" t="n">
        <v>134</v>
      </c>
      <c r="V7" s="11" t="n">
        <v>103</v>
      </c>
      <c r="W7" s="11" t="n">
        <v>220</v>
      </c>
      <c r="X7" s="11"/>
      <c r="Y7" s="11" t="n">
        <v>458</v>
      </c>
      <c r="Z7" s="11" t="n">
        <v>88</v>
      </c>
      <c r="AA7" s="11" t="s">
        <v>88</v>
      </c>
      <c r="AB7" s="11" t="s">
        <v>88</v>
      </c>
      <c r="AC7" s="11" t="s">
        <v>88</v>
      </c>
      <c r="AD7" s="11" t="s">
        <v>88</v>
      </c>
      <c r="AE7" s="11"/>
      <c r="AF7" s="11" t="n">
        <v>347</v>
      </c>
      <c r="AG7" s="11"/>
      <c r="AH7" s="11" t="n">
        <v>532</v>
      </c>
      <c r="AI7" s="11"/>
      <c r="AJ7" s="11" t="n">
        <v>200</v>
      </c>
      <c r="AK7" s="11" t="n">
        <v>245</v>
      </c>
      <c r="AL7" s="11" t="n">
        <v>101</v>
      </c>
    </row>
    <row r="8" ht="30" customHeight="1">
      <c r="B8" s="12" t="s">
        <v>20</v>
      </c>
      <c r="C8" s="12" t="n">
        <v>521</v>
      </c>
      <c r="D8" s="12" t="n">
        <v>279</v>
      </c>
      <c r="E8" s="12" t="n">
        <v>241</v>
      </c>
      <c r="F8" s="12"/>
      <c r="G8" s="12" t="n">
        <v>44</v>
      </c>
      <c r="H8" s="12" t="n">
        <v>142</v>
      </c>
      <c r="I8" s="12" t="n">
        <v>129</v>
      </c>
      <c r="J8" s="12" t="n">
        <v>126</v>
      </c>
      <c r="K8" s="12" t="n">
        <v>74</v>
      </c>
      <c r="L8" s="12" t="n">
        <v>6</v>
      </c>
      <c r="M8" s="12"/>
      <c r="N8" s="12" t="n">
        <v>37</v>
      </c>
      <c r="O8" s="12" t="n">
        <v>132</v>
      </c>
      <c r="P8" s="12" t="n">
        <v>115</v>
      </c>
      <c r="Q8" s="12" t="n">
        <v>110</v>
      </c>
      <c r="R8" s="12" t="n">
        <v>125</v>
      </c>
      <c r="S8" s="12"/>
      <c r="T8" s="12" t="n">
        <v>14</v>
      </c>
      <c r="U8" s="12" t="n">
        <v>129</v>
      </c>
      <c r="V8" s="12" t="n">
        <v>89</v>
      </c>
      <c r="W8" s="12" t="n">
        <v>219</v>
      </c>
      <c r="X8" s="12"/>
      <c r="Y8" s="12" t="n">
        <v>451</v>
      </c>
      <c r="Z8" s="12" t="n">
        <v>70</v>
      </c>
      <c r="AA8" s="12" t="s">
        <v>88</v>
      </c>
      <c r="AB8" s="12" t="s">
        <v>88</v>
      </c>
      <c r="AC8" s="12" t="s">
        <v>88</v>
      </c>
      <c r="AD8" s="12" t="s">
        <v>88</v>
      </c>
      <c r="AE8" s="12"/>
      <c r="AF8" s="12" t="n">
        <v>327</v>
      </c>
      <c r="AG8" s="12"/>
      <c r="AH8" s="12" t="n">
        <v>508</v>
      </c>
      <c r="AI8" s="12"/>
      <c r="AJ8" s="12" t="n">
        <v>133</v>
      </c>
      <c r="AK8" s="12" t="n">
        <v>336</v>
      </c>
      <c r="AL8" s="12" t="n">
        <v>52</v>
      </c>
    </row>
    <row r="9">
      <c r="B9" s="20" t="s">
        <v>217</v>
      </c>
      <c r="C9" s="19" t="n">
        <v>0.755866219322803</v>
      </c>
      <c r="D9" s="19" t="n">
        <v>0.754190298851499</v>
      </c>
      <c r="E9" s="19" t="n">
        <v>0.75680744897175</v>
      </c>
      <c r="F9" s="19"/>
      <c r="G9" s="19" t="n">
        <v>0.747581774348616</v>
      </c>
      <c r="H9" s="19" t="n">
        <v>0.782868788335165</v>
      </c>
      <c r="I9" s="19" t="n">
        <v>0.718317885076888</v>
      </c>
      <c r="J9" s="19" t="n">
        <v>0.746139964559751</v>
      </c>
      <c r="K9" s="19" t="n">
        <v>0.78800113733224</v>
      </c>
      <c r="L9" s="19" t="n">
        <v>0.794229461797576</v>
      </c>
      <c r="M9" s="19"/>
      <c r="N9" s="19" t="n">
        <v>0.679311483076608</v>
      </c>
      <c r="O9" s="19" t="n">
        <v>0.724982283737627</v>
      </c>
      <c r="P9" s="19" t="n">
        <v>0.731488095686099</v>
      </c>
      <c r="Q9" s="19" t="n">
        <v>0.775205287332611</v>
      </c>
      <c r="R9" s="19" t="n">
        <v>0.816756903407023</v>
      </c>
      <c r="S9" s="19"/>
      <c r="T9" s="19" t="n">
        <v>0.499768258520646</v>
      </c>
      <c r="U9" s="19" t="n">
        <v>0.811244312293422</v>
      </c>
      <c r="V9" s="19" t="n">
        <v>0.773144727792942</v>
      </c>
      <c r="W9" s="19" t="n">
        <v>0.729671176907985</v>
      </c>
      <c r="X9" s="19"/>
      <c r="Y9" s="19" t="n">
        <v>0.757156501705192</v>
      </c>
      <c r="Z9" s="19" t="n">
        <v>0.747529879369074</v>
      </c>
      <c r="AA9" s="19" t="s">
        <v>89</v>
      </c>
      <c r="AB9" s="19" t="s">
        <v>89</v>
      </c>
      <c r="AC9" s="19" t="s">
        <v>89</v>
      </c>
      <c r="AD9" s="19" t="s">
        <v>89</v>
      </c>
      <c r="AE9" s="19"/>
      <c r="AF9" s="19" t="n">
        <v>0.75866984407036</v>
      </c>
      <c r="AG9" s="19"/>
      <c r="AH9" s="19" t="n">
        <v>0.767708461713431</v>
      </c>
      <c r="AI9" s="19"/>
      <c r="AJ9" s="19" t="n">
        <v>0.737154345676079</v>
      </c>
      <c r="AK9" s="19" t="n">
        <v>0.759527650816898</v>
      </c>
      <c r="AL9" s="19" t="n">
        <v>0.779860211034745</v>
      </c>
    </row>
    <row r="10">
      <c r="B10" s="20" t="s">
        <v>218</v>
      </c>
      <c r="C10" s="19" t="n">
        <v>0.221329813120235</v>
      </c>
      <c r="D10" s="19" t="n">
        <v>0.222158382846823</v>
      </c>
      <c r="E10" s="19" t="n">
        <v>0.221276656174203</v>
      </c>
      <c r="F10" s="19"/>
      <c r="G10" s="19" t="n">
        <v>0.171481161056457</v>
      </c>
      <c r="H10" s="19" t="n">
        <v>0.196743828276881</v>
      </c>
      <c r="I10" s="19" t="n">
        <v>0.239887207259777</v>
      </c>
      <c r="J10" s="19" t="n">
        <v>0.253860035440249</v>
      </c>
      <c r="K10" s="19" t="n">
        <v>0.21199886266776</v>
      </c>
      <c r="L10" s="19" t="n">
        <v>0.205770538202424</v>
      </c>
      <c r="M10" s="19"/>
      <c r="N10" s="19" t="n">
        <v>0.240146880133841</v>
      </c>
      <c r="O10" s="19" t="n">
        <v>0.256849216657899</v>
      </c>
      <c r="P10" s="19" t="n">
        <v>0.235465039611574</v>
      </c>
      <c r="Q10" s="19" t="n">
        <v>0.224794712667389</v>
      </c>
      <c r="R10" s="19" t="n">
        <v>0.16216060762729</v>
      </c>
      <c r="S10" s="19"/>
      <c r="T10" s="19" t="n">
        <v>0.416830845023112</v>
      </c>
      <c r="U10" s="19" t="n">
        <v>0.177587749216571</v>
      </c>
      <c r="V10" s="19" t="n">
        <v>0.226855272207058</v>
      </c>
      <c r="W10" s="19" t="n">
        <v>0.230580602110214</v>
      </c>
      <c r="X10" s="19"/>
      <c r="Y10" s="19" t="n">
        <v>0.217669886769787</v>
      </c>
      <c r="Z10" s="19" t="n">
        <v>0.244976102242207</v>
      </c>
      <c r="AA10" s="19" t="s">
        <v>89</v>
      </c>
      <c r="AB10" s="19" t="s">
        <v>89</v>
      </c>
      <c r="AC10" s="19" t="s">
        <v>89</v>
      </c>
      <c r="AD10" s="19" t="s">
        <v>89</v>
      </c>
      <c r="AE10" s="19"/>
      <c r="AF10" s="19" t="n">
        <v>0.23530757519545</v>
      </c>
      <c r="AG10" s="19"/>
      <c r="AH10" s="19" t="n">
        <v>0.215118863876963</v>
      </c>
      <c r="AI10" s="19"/>
      <c r="AJ10" s="19" t="n">
        <v>0.251956625657227</v>
      </c>
      <c r="AK10" s="19" t="n">
        <v>0.210968095270092</v>
      </c>
      <c r="AL10" s="19" t="n">
        <v>0.210130203303354</v>
      </c>
    </row>
    <row r="11">
      <c r="B11" s="20" t="s">
        <v>56</v>
      </c>
      <c r="C11" s="21" t="n">
        <v>0.0228039675569617</v>
      </c>
      <c r="D11" s="21" t="n">
        <v>0.0236513183016774</v>
      </c>
      <c r="E11" s="21" t="n">
        <v>0.0219158948540473</v>
      </c>
      <c r="F11" s="21"/>
      <c r="G11" s="21" t="n">
        <v>0.0809370645949268</v>
      </c>
      <c r="H11" s="21" t="n">
        <v>0.020387383387954</v>
      </c>
      <c r="I11" s="21" t="n">
        <v>0.0417949076633348</v>
      </c>
      <c r="J11" s="21" t="n">
        <v>0</v>
      </c>
      <c r="K11" s="21" t="n">
        <v>0</v>
      </c>
      <c r="L11" s="21" t="n">
        <v>0</v>
      </c>
      <c r="M11" s="21"/>
      <c r="N11" s="21" t="n">
        <v>0.0805416367895511</v>
      </c>
      <c r="O11" s="21" t="n">
        <v>0.0181684996044736</v>
      </c>
      <c r="P11" s="21" t="n">
        <v>0.0330468647023267</v>
      </c>
      <c r="Q11" s="21" t="n">
        <v>0</v>
      </c>
      <c r="R11" s="21" t="n">
        <v>0.0210824889656864</v>
      </c>
      <c r="S11" s="21"/>
      <c r="T11" s="21" t="n">
        <v>0.0834008964562414</v>
      </c>
      <c r="U11" s="21" t="n">
        <v>0.0111679384900069</v>
      </c>
      <c r="V11" s="21" t="n">
        <v>0</v>
      </c>
      <c r="W11" s="21" t="n">
        <v>0.0397482209818013</v>
      </c>
      <c r="X11" s="21"/>
      <c r="Y11" s="21" t="n">
        <v>0.0251736115250216</v>
      </c>
      <c r="Z11" s="21" t="n">
        <v>0.00749401838871905</v>
      </c>
      <c r="AA11" s="21" t="s">
        <v>89</v>
      </c>
      <c r="AB11" s="21" t="s">
        <v>89</v>
      </c>
      <c r="AC11" s="21" t="s">
        <v>89</v>
      </c>
      <c r="AD11" s="21" t="s">
        <v>89</v>
      </c>
      <c r="AE11" s="21"/>
      <c r="AF11" s="21" t="n">
        <v>0.00602258073418955</v>
      </c>
      <c r="AG11" s="21"/>
      <c r="AH11" s="21" t="n">
        <v>0.0171726744096055</v>
      </c>
      <c r="AI11" s="21"/>
      <c r="AJ11" s="21" t="n">
        <v>0.0108890286666946</v>
      </c>
      <c r="AK11" s="21" t="n">
        <v>0.0295042539130097</v>
      </c>
      <c r="AL11" s="21" t="n">
        <v>0.0100095856619008</v>
      </c>
    </row>
    <row r="12">
      <c r="B12" s="18" t="s">
        <v>220</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222</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546</v>
      </c>
      <c r="D7" s="11" t="n">
        <v>252</v>
      </c>
      <c r="E7" s="11" t="n">
        <v>293</v>
      </c>
      <c r="F7" s="11"/>
      <c r="G7" s="11" t="n">
        <v>31</v>
      </c>
      <c r="H7" s="11" t="n">
        <v>115</v>
      </c>
      <c r="I7" s="11" t="n">
        <v>180</v>
      </c>
      <c r="J7" s="11" t="n">
        <v>134</v>
      </c>
      <c r="K7" s="11" t="n">
        <v>81</v>
      </c>
      <c r="L7" s="11" t="n">
        <v>5</v>
      </c>
      <c r="M7" s="11"/>
      <c r="N7" s="11" t="n">
        <v>27</v>
      </c>
      <c r="O7" s="11" t="n">
        <v>98</v>
      </c>
      <c r="P7" s="11" t="n">
        <v>78</v>
      </c>
      <c r="Q7" s="11" t="n">
        <v>182</v>
      </c>
      <c r="R7" s="11" t="n">
        <v>161</v>
      </c>
      <c r="S7" s="11"/>
      <c r="T7" s="11" t="n">
        <v>14</v>
      </c>
      <c r="U7" s="11" t="n">
        <v>134</v>
      </c>
      <c r="V7" s="11" t="n">
        <v>103</v>
      </c>
      <c r="W7" s="11" t="n">
        <v>220</v>
      </c>
      <c r="X7" s="11"/>
      <c r="Y7" s="11" t="n">
        <v>458</v>
      </c>
      <c r="Z7" s="11" t="n">
        <v>88</v>
      </c>
      <c r="AA7" s="11" t="s">
        <v>88</v>
      </c>
      <c r="AB7" s="11" t="s">
        <v>88</v>
      </c>
      <c r="AC7" s="11" t="s">
        <v>88</v>
      </c>
      <c r="AD7" s="11" t="s">
        <v>88</v>
      </c>
      <c r="AE7" s="11"/>
      <c r="AF7" s="11" t="n">
        <v>347</v>
      </c>
      <c r="AG7" s="11"/>
      <c r="AH7" s="11" t="n">
        <v>532</v>
      </c>
      <c r="AI7" s="11"/>
      <c r="AJ7" s="11" t="n">
        <v>200</v>
      </c>
      <c r="AK7" s="11" t="n">
        <v>245</v>
      </c>
      <c r="AL7" s="11" t="n">
        <v>101</v>
      </c>
    </row>
    <row r="8" ht="30" customHeight="1">
      <c r="B8" s="12" t="s">
        <v>20</v>
      </c>
      <c r="C8" s="12" t="n">
        <v>521</v>
      </c>
      <c r="D8" s="12" t="n">
        <v>279</v>
      </c>
      <c r="E8" s="12" t="n">
        <v>241</v>
      </c>
      <c r="F8" s="12"/>
      <c r="G8" s="12" t="n">
        <v>44</v>
      </c>
      <c r="H8" s="12" t="n">
        <v>142</v>
      </c>
      <c r="I8" s="12" t="n">
        <v>129</v>
      </c>
      <c r="J8" s="12" t="n">
        <v>126</v>
      </c>
      <c r="K8" s="12" t="n">
        <v>74</v>
      </c>
      <c r="L8" s="12" t="n">
        <v>6</v>
      </c>
      <c r="M8" s="12"/>
      <c r="N8" s="12" t="n">
        <v>37</v>
      </c>
      <c r="O8" s="12" t="n">
        <v>132</v>
      </c>
      <c r="P8" s="12" t="n">
        <v>115</v>
      </c>
      <c r="Q8" s="12" t="n">
        <v>110</v>
      </c>
      <c r="R8" s="12" t="n">
        <v>125</v>
      </c>
      <c r="S8" s="12"/>
      <c r="T8" s="12" t="n">
        <v>14</v>
      </c>
      <c r="U8" s="12" t="n">
        <v>129</v>
      </c>
      <c r="V8" s="12" t="n">
        <v>89</v>
      </c>
      <c r="W8" s="12" t="n">
        <v>219</v>
      </c>
      <c r="X8" s="12"/>
      <c r="Y8" s="12" t="n">
        <v>451</v>
      </c>
      <c r="Z8" s="12" t="n">
        <v>70</v>
      </c>
      <c r="AA8" s="12" t="s">
        <v>88</v>
      </c>
      <c r="AB8" s="12" t="s">
        <v>88</v>
      </c>
      <c r="AC8" s="12" t="s">
        <v>88</v>
      </c>
      <c r="AD8" s="12" t="s">
        <v>88</v>
      </c>
      <c r="AE8" s="12"/>
      <c r="AF8" s="12" t="n">
        <v>327</v>
      </c>
      <c r="AG8" s="12"/>
      <c r="AH8" s="12" t="n">
        <v>508</v>
      </c>
      <c r="AI8" s="12"/>
      <c r="AJ8" s="12" t="n">
        <v>133</v>
      </c>
      <c r="AK8" s="12" t="n">
        <v>336</v>
      </c>
      <c r="AL8" s="12" t="n">
        <v>52</v>
      </c>
    </row>
    <row r="9">
      <c r="B9" s="20" t="s">
        <v>217</v>
      </c>
      <c r="C9" s="19" t="n">
        <v>0.318484548252695</v>
      </c>
      <c r="D9" s="19" t="n">
        <v>0.330452795822151</v>
      </c>
      <c r="E9" s="19" t="n">
        <v>0.30592636146293</v>
      </c>
      <c r="F9" s="19"/>
      <c r="G9" s="19" t="n">
        <v>0.653448964767181</v>
      </c>
      <c r="H9" s="19" t="n">
        <v>0.326286676501533</v>
      </c>
      <c r="I9" s="19" t="n">
        <v>0.374081301730476</v>
      </c>
      <c r="J9" s="19" t="n">
        <v>0.222543796424589</v>
      </c>
      <c r="K9" s="19" t="n">
        <v>0.185097932050225</v>
      </c>
      <c r="L9" s="19" t="n">
        <v>0.100547025436223</v>
      </c>
      <c r="M9" s="19"/>
      <c r="N9" s="19" t="n">
        <v>0.260959510203871</v>
      </c>
      <c r="O9" s="19" t="n">
        <v>0.341474775363699</v>
      </c>
      <c r="P9" s="19" t="n">
        <v>0.231765949957016</v>
      </c>
      <c r="Q9" s="19" t="n">
        <v>0.293429594557</v>
      </c>
      <c r="R9" s="19" t="n">
        <v>0.413206228131354</v>
      </c>
      <c r="S9" s="19"/>
      <c r="T9" s="19" t="n">
        <v>0</v>
      </c>
      <c r="U9" s="19" t="n">
        <v>0.294892931756451</v>
      </c>
      <c r="V9" s="19" t="n">
        <v>0.337751218851568</v>
      </c>
      <c r="W9" s="19" t="n">
        <v>0.390161178604075</v>
      </c>
      <c r="X9" s="19"/>
      <c r="Y9" s="19" t="n">
        <v>0.333198121501009</v>
      </c>
      <c r="Z9" s="19" t="n">
        <v>0.223422141599544</v>
      </c>
      <c r="AA9" s="19" t="s">
        <v>89</v>
      </c>
      <c r="AB9" s="19" t="s">
        <v>89</v>
      </c>
      <c r="AC9" s="19" t="s">
        <v>89</v>
      </c>
      <c r="AD9" s="19" t="s">
        <v>89</v>
      </c>
      <c r="AE9" s="19"/>
      <c r="AF9" s="19" t="n">
        <v>0.320024887413898</v>
      </c>
      <c r="AG9" s="19"/>
      <c r="AH9" s="19" t="n">
        <v>0.320499509021012</v>
      </c>
      <c r="AI9" s="19"/>
      <c r="AJ9" s="19" t="n">
        <v>0.243785922836896</v>
      </c>
      <c r="AK9" s="19" t="n">
        <v>0.368743004032019</v>
      </c>
      <c r="AL9" s="19" t="n">
        <v>0.185246552111581</v>
      </c>
    </row>
    <row r="10">
      <c r="B10" s="20" t="s">
        <v>218</v>
      </c>
      <c r="C10" s="19" t="n">
        <v>0.611516187164488</v>
      </c>
      <c r="D10" s="19" t="n">
        <v>0.608486540795709</v>
      </c>
      <c r="E10" s="19" t="n">
        <v>0.61343416601088</v>
      </c>
      <c r="F10" s="19"/>
      <c r="G10" s="19" t="n">
        <v>0.255009030980843</v>
      </c>
      <c r="H10" s="19" t="n">
        <v>0.613329294333467</v>
      </c>
      <c r="I10" s="19" t="n">
        <v>0.590325351490349</v>
      </c>
      <c r="J10" s="19" t="n">
        <v>0.737549384454305</v>
      </c>
      <c r="K10" s="19" t="n">
        <v>0.622437963426589</v>
      </c>
      <c r="L10" s="19" t="n">
        <v>0.899452974563777</v>
      </c>
      <c r="M10" s="19"/>
      <c r="N10" s="19" t="n">
        <v>0.636942991214759</v>
      </c>
      <c r="O10" s="19" t="n">
        <v>0.56189258102512</v>
      </c>
      <c r="P10" s="19" t="n">
        <v>0.690393419106765</v>
      </c>
      <c r="Q10" s="19" t="n">
        <v>0.651977999888759</v>
      </c>
      <c r="R10" s="19" t="n">
        <v>0.548172319895286</v>
      </c>
      <c r="S10" s="19"/>
      <c r="T10" s="19" t="n">
        <v>0.730950861507397</v>
      </c>
      <c r="U10" s="19" t="n">
        <v>0.608615730013894</v>
      </c>
      <c r="V10" s="19" t="n">
        <v>0.563250829121739</v>
      </c>
      <c r="W10" s="19" t="n">
        <v>0.600744625607187</v>
      </c>
      <c r="X10" s="19"/>
      <c r="Y10" s="19" t="n">
        <v>0.593766365529406</v>
      </c>
      <c r="Z10" s="19" t="n">
        <v>0.726195383972679</v>
      </c>
      <c r="AA10" s="19" t="s">
        <v>89</v>
      </c>
      <c r="AB10" s="19" t="s">
        <v>89</v>
      </c>
      <c r="AC10" s="19" t="s">
        <v>89</v>
      </c>
      <c r="AD10" s="19" t="s">
        <v>89</v>
      </c>
      <c r="AE10" s="19"/>
      <c r="AF10" s="19" t="n">
        <v>0.624826010245671</v>
      </c>
      <c r="AG10" s="19"/>
      <c r="AH10" s="19" t="n">
        <v>0.611471129866885</v>
      </c>
      <c r="AI10" s="19"/>
      <c r="AJ10" s="19" t="n">
        <v>0.718045497134721</v>
      </c>
      <c r="AK10" s="19" t="n">
        <v>0.550437136530854</v>
      </c>
      <c r="AL10" s="19" t="n">
        <v>0.733445783722437</v>
      </c>
    </row>
    <row r="11">
      <c r="B11" s="20" t="s">
        <v>56</v>
      </c>
      <c r="C11" s="21" t="n">
        <v>0.0699992645828165</v>
      </c>
      <c r="D11" s="21" t="n">
        <v>0.0610606633821403</v>
      </c>
      <c r="E11" s="21" t="n">
        <v>0.0806394725261895</v>
      </c>
      <c r="F11" s="21"/>
      <c r="G11" s="21" t="n">
        <v>0.0915420042519758</v>
      </c>
      <c r="H11" s="21" t="n">
        <v>0.0603840291650001</v>
      </c>
      <c r="I11" s="21" t="n">
        <v>0.0355933467791749</v>
      </c>
      <c r="J11" s="21" t="n">
        <v>0.0399068191211053</v>
      </c>
      <c r="K11" s="21" t="n">
        <v>0.192464104523187</v>
      </c>
      <c r="L11" s="21" t="n">
        <v>0</v>
      </c>
      <c r="M11" s="21"/>
      <c r="N11" s="21" t="n">
        <v>0.10209749858137</v>
      </c>
      <c r="O11" s="21" t="n">
        <v>0.0966326436111817</v>
      </c>
      <c r="P11" s="21" t="n">
        <v>0.0778406309362197</v>
      </c>
      <c r="Q11" s="21" t="n">
        <v>0.054592405554241</v>
      </c>
      <c r="R11" s="21" t="n">
        <v>0.0386214519733602</v>
      </c>
      <c r="S11" s="21"/>
      <c r="T11" s="21" t="n">
        <v>0.269049138492603</v>
      </c>
      <c r="U11" s="21" t="n">
        <v>0.0964913382296542</v>
      </c>
      <c r="V11" s="21" t="n">
        <v>0.0989979520266936</v>
      </c>
      <c r="W11" s="21" t="n">
        <v>0.00909419578873806</v>
      </c>
      <c r="X11" s="21"/>
      <c r="Y11" s="21" t="n">
        <v>0.0730355129695852</v>
      </c>
      <c r="Z11" s="21" t="n">
        <v>0.0503824744277766</v>
      </c>
      <c r="AA11" s="21" t="s">
        <v>89</v>
      </c>
      <c r="AB11" s="21" t="s">
        <v>89</v>
      </c>
      <c r="AC11" s="21" t="s">
        <v>89</v>
      </c>
      <c r="AD11" s="21" t="s">
        <v>89</v>
      </c>
      <c r="AE11" s="21"/>
      <c r="AF11" s="21" t="n">
        <v>0.0551491023404312</v>
      </c>
      <c r="AG11" s="21"/>
      <c r="AH11" s="21" t="n">
        <v>0.0680293611121026</v>
      </c>
      <c r="AI11" s="21"/>
      <c r="AJ11" s="21" t="n">
        <v>0.0381685800283822</v>
      </c>
      <c r="AK11" s="21" t="n">
        <v>0.0808198594371266</v>
      </c>
      <c r="AL11" s="21" t="n">
        <v>0.0813076641659814</v>
      </c>
    </row>
    <row r="12">
      <c r="B12" s="18" t="s">
        <v>220</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223</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546</v>
      </c>
      <c r="D7" s="11" t="n">
        <v>252</v>
      </c>
      <c r="E7" s="11" t="n">
        <v>293</v>
      </c>
      <c r="F7" s="11"/>
      <c r="G7" s="11" t="n">
        <v>31</v>
      </c>
      <c r="H7" s="11" t="n">
        <v>115</v>
      </c>
      <c r="I7" s="11" t="n">
        <v>180</v>
      </c>
      <c r="J7" s="11" t="n">
        <v>134</v>
      </c>
      <c r="K7" s="11" t="n">
        <v>81</v>
      </c>
      <c r="L7" s="11" t="n">
        <v>5</v>
      </c>
      <c r="M7" s="11"/>
      <c r="N7" s="11" t="n">
        <v>27</v>
      </c>
      <c r="O7" s="11" t="n">
        <v>98</v>
      </c>
      <c r="P7" s="11" t="n">
        <v>78</v>
      </c>
      <c r="Q7" s="11" t="n">
        <v>182</v>
      </c>
      <c r="R7" s="11" t="n">
        <v>161</v>
      </c>
      <c r="S7" s="11"/>
      <c r="T7" s="11" t="n">
        <v>14</v>
      </c>
      <c r="U7" s="11" t="n">
        <v>134</v>
      </c>
      <c r="V7" s="11" t="n">
        <v>103</v>
      </c>
      <c r="W7" s="11" t="n">
        <v>220</v>
      </c>
      <c r="X7" s="11"/>
      <c r="Y7" s="11" t="n">
        <v>458</v>
      </c>
      <c r="Z7" s="11" t="n">
        <v>88</v>
      </c>
      <c r="AA7" s="11" t="s">
        <v>88</v>
      </c>
      <c r="AB7" s="11" t="s">
        <v>88</v>
      </c>
      <c r="AC7" s="11" t="s">
        <v>88</v>
      </c>
      <c r="AD7" s="11" t="s">
        <v>88</v>
      </c>
      <c r="AE7" s="11"/>
      <c r="AF7" s="11" t="n">
        <v>347</v>
      </c>
      <c r="AG7" s="11"/>
      <c r="AH7" s="11" t="n">
        <v>532</v>
      </c>
      <c r="AI7" s="11"/>
      <c r="AJ7" s="11" t="n">
        <v>200</v>
      </c>
      <c r="AK7" s="11" t="n">
        <v>245</v>
      </c>
      <c r="AL7" s="11" t="n">
        <v>101</v>
      </c>
    </row>
    <row r="8" ht="30" customHeight="1">
      <c r="B8" s="12" t="s">
        <v>20</v>
      </c>
      <c r="C8" s="12" t="n">
        <v>521</v>
      </c>
      <c r="D8" s="12" t="n">
        <v>279</v>
      </c>
      <c r="E8" s="12" t="n">
        <v>241</v>
      </c>
      <c r="F8" s="12"/>
      <c r="G8" s="12" t="n">
        <v>44</v>
      </c>
      <c r="H8" s="12" t="n">
        <v>142</v>
      </c>
      <c r="I8" s="12" t="n">
        <v>129</v>
      </c>
      <c r="J8" s="12" t="n">
        <v>126</v>
      </c>
      <c r="K8" s="12" t="n">
        <v>74</v>
      </c>
      <c r="L8" s="12" t="n">
        <v>6</v>
      </c>
      <c r="M8" s="12"/>
      <c r="N8" s="12" t="n">
        <v>37</v>
      </c>
      <c r="O8" s="12" t="n">
        <v>132</v>
      </c>
      <c r="P8" s="12" t="n">
        <v>115</v>
      </c>
      <c r="Q8" s="12" t="n">
        <v>110</v>
      </c>
      <c r="R8" s="12" t="n">
        <v>125</v>
      </c>
      <c r="S8" s="12"/>
      <c r="T8" s="12" t="n">
        <v>14</v>
      </c>
      <c r="U8" s="12" t="n">
        <v>129</v>
      </c>
      <c r="V8" s="12" t="n">
        <v>89</v>
      </c>
      <c r="W8" s="12" t="n">
        <v>219</v>
      </c>
      <c r="X8" s="12"/>
      <c r="Y8" s="12" t="n">
        <v>451</v>
      </c>
      <c r="Z8" s="12" t="n">
        <v>70</v>
      </c>
      <c r="AA8" s="12" t="s">
        <v>88</v>
      </c>
      <c r="AB8" s="12" t="s">
        <v>88</v>
      </c>
      <c r="AC8" s="12" t="s">
        <v>88</v>
      </c>
      <c r="AD8" s="12" t="s">
        <v>88</v>
      </c>
      <c r="AE8" s="12"/>
      <c r="AF8" s="12" t="n">
        <v>327</v>
      </c>
      <c r="AG8" s="12"/>
      <c r="AH8" s="12" t="n">
        <v>508</v>
      </c>
      <c r="AI8" s="12"/>
      <c r="AJ8" s="12" t="n">
        <v>133</v>
      </c>
      <c r="AK8" s="12" t="n">
        <v>336</v>
      </c>
      <c r="AL8" s="12" t="n">
        <v>52</v>
      </c>
    </row>
    <row r="9">
      <c r="B9" s="20" t="s">
        <v>217</v>
      </c>
      <c r="C9" s="19" t="n">
        <v>0.570035774412004</v>
      </c>
      <c r="D9" s="19" t="n">
        <v>0.584887109170927</v>
      </c>
      <c r="E9" s="19" t="n">
        <v>0.555168490887638</v>
      </c>
      <c r="F9" s="19"/>
      <c r="G9" s="19" t="n">
        <v>0.644805677083475</v>
      </c>
      <c r="H9" s="19" t="n">
        <v>0.635816558811586</v>
      </c>
      <c r="I9" s="19" t="n">
        <v>0.571613323571949</v>
      </c>
      <c r="J9" s="19" t="n">
        <v>0.519750849804134</v>
      </c>
      <c r="K9" s="19" t="n">
        <v>0.504470073378512</v>
      </c>
      <c r="L9" s="19" t="n">
        <v>0.261649641339956</v>
      </c>
      <c r="M9" s="19"/>
      <c r="N9" s="19" t="n">
        <v>0.422463284909887</v>
      </c>
      <c r="O9" s="19" t="n">
        <v>0.552089240835841</v>
      </c>
      <c r="P9" s="19" t="n">
        <v>0.596575820330529</v>
      </c>
      <c r="Q9" s="19" t="n">
        <v>0.531079047864845</v>
      </c>
      <c r="R9" s="19" t="n">
        <v>0.642753965812077</v>
      </c>
      <c r="S9" s="19"/>
      <c r="T9" s="19" t="n">
        <v>0.319485769169603</v>
      </c>
      <c r="U9" s="19" t="n">
        <v>0.615054800362109</v>
      </c>
      <c r="V9" s="19" t="n">
        <v>0.556488305637087</v>
      </c>
      <c r="W9" s="19" t="n">
        <v>0.59953495452156</v>
      </c>
      <c r="X9" s="19"/>
      <c r="Y9" s="19" t="n">
        <v>0.56848627543276</v>
      </c>
      <c r="Z9" s="19" t="n">
        <v>0.580046877737319</v>
      </c>
      <c r="AA9" s="19" t="s">
        <v>89</v>
      </c>
      <c r="AB9" s="19" t="s">
        <v>89</v>
      </c>
      <c r="AC9" s="19" t="s">
        <v>89</v>
      </c>
      <c r="AD9" s="19" t="s">
        <v>89</v>
      </c>
      <c r="AE9" s="19"/>
      <c r="AF9" s="19" t="n">
        <v>0.568854374788546</v>
      </c>
      <c r="AG9" s="19"/>
      <c r="AH9" s="19" t="n">
        <v>0.568715050982328</v>
      </c>
      <c r="AI9" s="19"/>
      <c r="AJ9" s="19" t="n">
        <v>0.420899436142417</v>
      </c>
      <c r="AK9" s="19" t="n">
        <v>0.635890425829205</v>
      </c>
      <c r="AL9" s="19" t="n">
        <v>0.525625641805977</v>
      </c>
    </row>
    <row r="10">
      <c r="B10" s="20" t="s">
        <v>218</v>
      </c>
      <c r="C10" s="19" t="n">
        <v>0.394212635054741</v>
      </c>
      <c r="D10" s="19" t="n">
        <v>0.358676412703295</v>
      </c>
      <c r="E10" s="19" t="n">
        <v>0.43289257517589</v>
      </c>
      <c r="F10" s="19"/>
      <c r="G10" s="19" t="n">
        <v>0.355194322916525</v>
      </c>
      <c r="H10" s="19" t="n">
        <v>0.321720010355377</v>
      </c>
      <c r="I10" s="19" t="n">
        <v>0.355682515148548</v>
      </c>
      <c r="J10" s="19" t="n">
        <v>0.466202268213331</v>
      </c>
      <c r="K10" s="19" t="n">
        <v>0.475971400948766</v>
      </c>
      <c r="L10" s="19" t="n">
        <v>0.738350358660044</v>
      </c>
      <c r="M10" s="19"/>
      <c r="N10" s="19" t="n">
        <v>0.393728387363576</v>
      </c>
      <c r="O10" s="19" t="n">
        <v>0.425368401459665</v>
      </c>
      <c r="P10" s="19" t="n">
        <v>0.370377314967144</v>
      </c>
      <c r="Q10" s="19" t="n">
        <v>0.432792974255403</v>
      </c>
      <c r="R10" s="19" t="n">
        <v>0.349525028978589</v>
      </c>
      <c r="S10" s="19"/>
      <c r="T10" s="19" t="n">
        <v>0.680514230830397</v>
      </c>
      <c r="U10" s="19" t="n">
        <v>0.365106168679143</v>
      </c>
      <c r="V10" s="19" t="n">
        <v>0.404686395345049</v>
      </c>
      <c r="W10" s="19" t="n">
        <v>0.356711884695613</v>
      </c>
      <c r="X10" s="19"/>
      <c r="Y10" s="19" t="n">
        <v>0.390800357239016</v>
      </c>
      <c r="Z10" s="19" t="n">
        <v>0.416258900489903</v>
      </c>
      <c r="AA10" s="19" t="s">
        <v>89</v>
      </c>
      <c r="AB10" s="19" t="s">
        <v>89</v>
      </c>
      <c r="AC10" s="19" t="s">
        <v>89</v>
      </c>
      <c r="AD10" s="19" t="s">
        <v>89</v>
      </c>
      <c r="AE10" s="19"/>
      <c r="AF10" s="19" t="n">
        <v>0.399595617104732</v>
      </c>
      <c r="AG10" s="19"/>
      <c r="AH10" s="19" t="n">
        <v>0.400088885025088</v>
      </c>
      <c r="AI10" s="19"/>
      <c r="AJ10" s="19" t="n">
        <v>0.548866321486207</v>
      </c>
      <c r="AK10" s="19" t="n">
        <v>0.326898418276304</v>
      </c>
      <c r="AL10" s="19" t="n">
        <v>0.433989460232955</v>
      </c>
    </row>
    <row r="11">
      <c r="B11" s="20" t="s">
        <v>56</v>
      </c>
      <c r="C11" s="21" t="n">
        <v>0.0357515905332553</v>
      </c>
      <c r="D11" s="21" t="n">
        <v>0.0564364781257787</v>
      </c>
      <c r="E11" s="21" t="n">
        <v>0.0119389339364721</v>
      </c>
      <c r="F11" s="21"/>
      <c r="G11" s="21" t="n">
        <v>0</v>
      </c>
      <c r="H11" s="21" t="n">
        <v>0.0424634308330375</v>
      </c>
      <c r="I11" s="21" t="n">
        <v>0.0727041612795029</v>
      </c>
      <c r="J11" s="21" t="n">
        <v>0.0140468819825349</v>
      </c>
      <c r="K11" s="21" t="n">
        <v>0.0195585256727214</v>
      </c>
      <c r="L11" s="21" t="n">
        <v>0</v>
      </c>
      <c r="M11" s="21"/>
      <c r="N11" s="21" t="n">
        <v>0.183808327726537</v>
      </c>
      <c r="O11" s="21" t="n">
        <v>0.0225423577044944</v>
      </c>
      <c r="P11" s="21" t="n">
        <v>0.0330468647023267</v>
      </c>
      <c r="Q11" s="21" t="n">
        <v>0.0361279778797521</v>
      </c>
      <c r="R11" s="21" t="n">
        <v>0.00772100520933413</v>
      </c>
      <c r="S11" s="21"/>
      <c r="T11" s="21" t="n">
        <v>0</v>
      </c>
      <c r="U11" s="21" t="n">
        <v>0.0198390309587481</v>
      </c>
      <c r="V11" s="21" t="n">
        <v>0.0388252990178634</v>
      </c>
      <c r="W11" s="21" t="n">
        <v>0.0437531607828272</v>
      </c>
      <c r="X11" s="21"/>
      <c r="Y11" s="21" t="n">
        <v>0.040713367328224</v>
      </c>
      <c r="Z11" s="21" t="n">
        <v>0.00369422177277868</v>
      </c>
      <c r="AA11" s="21" t="s">
        <v>89</v>
      </c>
      <c r="AB11" s="21" t="s">
        <v>89</v>
      </c>
      <c r="AC11" s="21" t="s">
        <v>89</v>
      </c>
      <c r="AD11" s="21" t="s">
        <v>89</v>
      </c>
      <c r="AE11" s="21"/>
      <c r="AF11" s="21" t="n">
        <v>0.0315500081067225</v>
      </c>
      <c r="AG11" s="21"/>
      <c r="AH11" s="21" t="n">
        <v>0.0311960639925839</v>
      </c>
      <c r="AI11" s="21"/>
      <c r="AJ11" s="21" t="n">
        <v>0.0302342423713755</v>
      </c>
      <c r="AK11" s="21" t="n">
        <v>0.0372111558944912</v>
      </c>
      <c r="AL11" s="21" t="n">
        <v>0.0403848979610681</v>
      </c>
    </row>
    <row r="12">
      <c r="B12" s="18" t="s">
        <v>220</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224</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546</v>
      </c>
      <c r="D7" s="11" t="n">
        <v>252</v>
      </c>
      <c r="E7" s="11" t="n">
        <v>293</v>
      </c>
      <c r="F7" s="11"/>
      <c r="G7" s="11" t="n">
        <v>31</v>
      </c>
      <c r="H7" s="11" t="n">
        <v>115</v>
      </c>
      <c r="I7" s="11" t="n">
        <v>180</v>
      </c>
      <c r="J7" s="11" t="n">
        <v>134</v>
      </c>
      <c r="K7" s="11" t="n">
        <v>81</v>
      </c>
      <c r="L7" s="11" t="n">
        <v>5</v>
      </c>
      <c r="M7" s="11"/>
      <c r="N7" s="11" t="n">
        <v>27</v>
      </c>
      <c r="O7" s="11" t="n">
        <v>98</v>
      </c>
      <c r="P7" s="11" t="n">
        <v>78</v>
      </c>
      <c r="Q7" s="11" t="n">
        <v>182</v>
      </c>
      <c r="R7" s="11" t="n">
        <v>161</v>
      </c>
      <c r="S7" s="11"/>
      <c r="T7" s="11" t="n">
        <v>14</v>
      </c>
      <c r="U7" s="11" t="n">
        <v>134</v>
      </c>
      <c r="V7" s="11" t="n">
        <v>103</v>
      </c>
      <c r="W7" s="11" t="n">
        <v>220</v>
      </c>
      <c r="X7" s="11"/>
      <c r="Y7" s="11" t="n">
        <v>458</v>
      </c>
      <c r="Z7" s="11" t="n">
        <v>88</v>
      </c>
      <c r="AA7" s="11" t="s">
        <v>88</v>
      </c>
      <c r="AB7" s="11" t="s">
        <v>88</v>
      </c>
      <c r="AC7" s="11" t="s">
        <v>88</v>
      </c>
      <c r="AD7" s="11" t="s">
        <v>88</v>
      </c>
      <c r="AE7" s="11"/>
      <c r="AF7" s="11" t="n">
        <v>347</v>
      </c>
      <c r="AG7" s="11"/>
      <c r="AH7" s="11" t="n">
        <v>532</v>
      </c>
      <c r="AI7" s="11"/>
      <c r="AJ7" s="11" t="n">
        <v>200</v>
      </c>
      <c r="AK7" s="11" t="n">
        <v>245</v>
      </c>
      <c r="AL7" s="11" t="n">
        <v>101</v>
      </c>
    </row>
    <row r="8" ht="30" customHeight="1">
      <c r="B8" s="12" t="s">
        <v>20</v>
      </c>
      <c r="C8" s="12" t="n">
        <v>521</v>
      </c>
      <c r="D8" s="12" t="n">
        <v>279</v>
      </c>
      <c r="E8" s="12" t="n">
        <v>241</v>
      </c>
      <c r="F8" s="12"/>
      <c r="G8" s="12" t="n">
        <v>44</v>
      </c>
      <c r="H8" s="12" t="n">
        <v>142</v>
      </c>
      <c r="I8" s="12" t="n">
        <v>129</v>
      </c>
      <c r="J8" s="12" t="n">
        <v>126</v>
      </c>
      <c r="K8" s="12" t="n">
        <v>74</v>
      </c>
      <c r="L8" s="12" t="n">
        <v>6</v>
      </c>
      <c r="M8" s="12"/>
      <c r="N8" s="12" t="n">
        <v>37</v>
      </c>
      <c r="O8" s="12" t="n">
        <v>132</v>
      </c>
      <c r="P8" s="12" t="n">
        <v>115</v>
      </c>
      <c r="Q8" s="12" t="n">
        <v>110</v>
      </c>
      <c r="R8" s="12" t="n">
        <v>125</v>
      </c>
      <c r="S8" s="12"/>
      <c r="T8" s="12" t="n">
        <v>14</v>
      </c>
      <c r="U8" s="12" t="n">
        <v>129</v>
      </c>
      <c r="V8" s="12" t="n">
        <v>89</v>
      </c>
      <c r="W8" s="12" t="n">
        <v>219</v>
      </c>
      <c r="X8" s="12"/>
      <c r="Y8" s="12" t="n">
        <v>451</v>
      </c>
      <c r="Z8" s="12" t="n">
        <v>70</v>
      </c>
      <c r="AA8" s="12" t="s">
        <v>88</v>
      </c>
      <c r="AB8" s="12" t="s">
        <v>88</v>
      </c>
      <c r="AC8" s="12" t="s">
        <v>88</v>
      </c>
      <c r="AD8" s="12" t="s">
        <v>88</v>
      </c>
      <c r="AE8" s="12"/>
      <c r="AF8" s="12" t="n">
        <v>327</v>
      </c>
      <c r="AG8" s="12"/>
      <c r="AH8" s="12" t="n">
        <v>508</v>
      </c>
      <c r="AI8" s="12"/>
      <c r="AJ8" s="12" t="n">
        <v>133</v>
      </c>
      <c r="AK8" s="12" t="n">
        <v>336</v>
      </c>
      <c r="AL8" s="12" t="n">
        <v>52</v>
      </c>
    </row>
    <row r="9">
      <c r="B9" s="20" t="s">
        <v>217</v>
      </c>
      <c r="C9" s="19" t="n">
        <v>0.555768496237263</v>
      </c>
      <c r="D9" s="19" t="n">
        <v>0.58865803717825</v>
      </c>
      <c r="E9" s="19" t="n">
        <v>0.519949303006614</v>
      </c>
      <c r="F9" s="19"/>
      <c r="G9" s="19" t="n">
        <v>0.494362214929584</v>
      </c>
      <c r="H9" s="19" t="n">
        <v>0.649595141164909</v>
      </c>
      <c r="I9" s="19" t="n">
        <v>0.528810459557743</v>
      </c>
      <c r="J9" s="19" t="n">
        <v>0.563638189696271</v>
      </c>
      <c r="K9" s="19" t="n">
        <v>0.439228855810703</v>
      </c>
      <c r="L9" s="19" t="n">
        <v>0.633126845893843</v>
      </c>
      <c r="M9" s="19"/>
      <c r="N9" s="19" t="n">
        <v>0.538434514869684</v>
      </c>
      <c r="O9" s="19" t="n">
        <v>0.581991554542883</v>
      </c>
      <c r="P9" s="19" t="n">
        <v>0.498587427783418</v>
      </c>
      <c r="Q9" s="19" t="n">
        <v>0.547359056053013</v>
      </c>
      <c r="R9" s="19" t="n">
        <v>0.593281528837747</v>
      </c>
      <c r="S9" s="19"/>
      <c r="T9" s="19" t="n">
        <v>0.441669874583165</v>
      </c>
      <c r="U9" s="19" t="n">
        <v>0.602154400343365</v>
      </c>
      <c r="V9" s="19" t="n">
        <v>0.550150869015236</v>
      </c>
      <c r="W9" s="19" t="n">
        <v>0.5913440831587</v>
      </c>
      <c r="X9" s="19"/>
      <c r="Y9" s="19" t="n">
        <v>0.579756337422133</v>
      </c>
      <c r="Z9" s="19" t="n">
        <v>0.400786298849645</v>
      </c>
      <c r="AA9" s="19" t="s">
        <v>89</v>
      </c>
      <c r="AB9" s="19" t="s">
        <v>89</v>
      </c>
      <c r="AC9" s="19" t="s">
        <v>89</v>
      </c>
      <c r="AD9" s="19" t="s">
        <v>89</v>
      </c>
      <c r="AE9" s="19"/>
      <c r="AF9" s="19" t="n">
        <v>0.552925037145498</v>
      </c>
      <c r="AG9" s="19"/>
      <c r="AH9" s="19" t="n">
        <v>0.564987577411087</v>
      </c>
      <c r="AI9" s="19"/>
      <c r="AJ9" s="19" t="n">
        <v>0.466153883867991</v>
      </c>
      <c r="AK9" s="19" t="n">
        <v>0.601406555221372</v>
      </c>
      <c r="AL9" s="19" t="n">
        <v>0.490100709731395</v>
      </c>
    </row>
    <row r="10">
      <c r="B10" s="20" t="s">
        <v>218</v>
      </c>
      <c r="C10" s="19" t="n">
        <v>0.391856903347959</v>
      </c>
      <c r="D10" s="19" t="n">
        <v>0.364182898329811</v>
      </c>
      <c r="E10" s="19" t="n">
        <v>0.425516468099407</v>
      </c>
      <c r="F10" s="19"/>
      <c r="G10" s="19" t="n">
        <v>0.442739506680426</v>
      </c>
      <c r="H10" s="19" t="n">
        <v>0.262891371480432</v>
      </c>
      <c r="I10" s="19" t="n">
        <v>0.427110731102332</v>
      </c>
      <c r="J10" s="19" t="n">
        <v>0.415390432734467</v>
      </c>
      <c r="K10" s="19" t="n">
        <v>0.510488038728442</v>
      </c>
      <c r="L10" s="19" t="n">
        <v>0.366873154106157</v>
      </c>
      <c r="M10" s="19"/>
      <c r="N10" s="19" t="n">
        <v>0.409025294483224</v>
      </c>
      <c r="O10" s="19" t="n">
        <v>0.398095979328398</v>
      </c>
      <c r="P10" s="19" t="n">
        <v>0.381965078301333</v>
      </c>
      <c r="Q10" s="19" t="n">
        <v>0.401681572307438</v>
      </c>
      <c r="R10" s="19" t="n">
        <v>0.38063069133838</v>
      </c>
      <c r="S10" s="19"/>
      <c r="T10" s="19" t="n">
        <v>0.558330125416835</v>
      </c>
      <c r="U10" s="19" t="n">
        <v>0.352102979584264</v>
      </c>
      <c r="V10" s="19" t="n">
        <v>0.449849130984764</v>
      </c>
      <c r="W10" s="19" t="n">
        <v>0.334516376097745</v>
      </c>
      <c r="X10" s="19"/>
      <c r="Y10" s="19" t="n">
        <v>0.364461012540696</v>
      </c>
      <c r="Z10" s="19" t="n">
        <v>0.568858048385498</v>
      </c>
      <c r="AA10" s="19" t="s">
        <v>89</v>
      </c>
      <c r="AB10" s="19" t="s">
        <v>89</v>
      </c>
      <c r="AC10" s="19" t="s">
        <v>89</v>
      </c>
      <c r="AD10" s="19" t="s">
        <v>89</v>
      </c>
      <c r="AE10" s="19"/>
      <c r="AF10" s="19" t="n">
        <v>0.393275262382327</v>
      </c>
      <c r="AG10" s="19"/>
      <c r="AH10" s="19" t="n">
        <v>0.384153501442588</v>
      </c>
      <c r="AI10" s="19"/>
      <c r="AJ10" s="19" t="n">
        <v>0.487530358027119</v>
      </c>
      <c r="AK10" s="19" t="n">
        <v>0.341704561860545</v>
      </c>
      <c r="AL10" s="19" t="n">
        <v>0.471144814634291</v>
      </c>
    </row>
    <row r="11">
      <c r="B11" s="20" t="s">
        <v>56</v>
      </c>
      <c r="C11" s="21" t="n">
        <v>0.052374600414779</v>
      </c>
      <c r="D11" s="21" t="n">
        <v>0.0471590644919386</v>
      </c>
      <c r="E11" s="21" t="n">
        <v>0.0545342288939786</v>
      </c>
      <c r="F11" s="21"/>
      <c r="G11" s="21" t="n">
        <v>0.0628982783899904</v>
      </c>
      <c r="H11" s="21" t="n">
        <v>0.0875134873546582</v>
      </c>
      <c r="I11" s="21" t="n">
        <v>0.0440788093399251</v>
      </c>
      <c r="J11" s="21" t="n">
        <v>0.0209713775692615</v>
      </c>
      <c r="K11" s="21" t="n">
        <v>0.0502831054608557</v>
      </c>
      <c r="L11" s="21" t="n">
        <v>0</v>
      </c>
      <c r="M11" s="21"/>
      <c r="N11" s="21" t="n">
        <v>0.0525401906470914</v>
      </c>
      <c r="O11" s="21" t="n">
        <v>0.0199124661287182</v>
      </c>
      <c r="P11" s="21" t="n">
        <v>0.119447493915249</v>
      </c>
      <c r="Q11" s="21" t="n">
        <v>0.0509593716395483</v>
      </c>
      <c r="R11" s="21" t="n">
        <v>0.0260877798238729</v>
      </c>
      <c r="S11" s="21"/>
      <c r="T11" s="21" t="n">
        <v>0</v>
      </c>
      <c r="U11" s="21" t="n">
        <v>0.0457426200723705</v>
      </c>
      <c r="V11" s="21" t="n">
        <v>0</v>
      </c>
      <c r="W11" s="21" t="n">
        <v>0.0741395407435548</v>
      </c>
      <c r="X11" s="21"/>
      <c r="Y11" s="21" t="n">
        <v>0.0557826500371706</v>
      </c>
      <c r="Z11" s="21" t="n">
        <v>0.0303556527648572</v>
      </c>
      <c r="AA11" s="21" t="s">
        <v>89</v>
      </c>
      <c r="AB11" s="21" t="s">
        <v>89</v>
      </c>
      <c r="AC11" s="21" t="s">
        <v>89</v>
      </c>
      <c r="AD11" s="21" t="s">
        <v>89</v>
      </c>
      <c r="AE11" s="21"/>
      <c r="AF11" s="21" t="n">
        <v>0.0537997004721747</v>
      </c>
      <c r="AG11" s="21"/>
      <c r="AH11" s="21" t="n">
        <v>0.0508589211463251</v>
      </c>
      <c r="AI11" s="21"/>
      <c r="AJ11" s="21" t="n">
        <v>0.0463157581048897</v>
      </c>
      <c r="AK11" s="21" t="n">
        <v>0.0568888829180825</v>
      </c>
      <c r="AL11" s="21" t="n">
        <v>0.0387544756343135</v>
      </c>
    </row>
    <row r="12">
      <c r="B12" s="18" t="s">
        <v>220</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225</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546</v>
      </c>
      <c r="D7" s="11" t="n">
        <v>252</v>
      </c>
      <c r="E7" s="11" t="n">
        <v>293</v>
      </c>
      <c r="F7" s="11"/>
      <c r="G7" s="11" t="n">
        <v>31</v>
      </c>
      <c r="H7" s="11" t="n">
        <v>115</v>
      </c>
      <c r="I7" s="11" t="n">
        <v>180</v>
      </c>
      <c r="J7" s="11" t="n">
        <v>134</v>
      </c>
      <c r="K7" s="11" t="n">
        <v>81</v>
      </c>
      <c r="L7" s="11" t="n">
        <v>5</v>
      </c>
      <c r="M7" s="11"/>
      <c r="N7" s="11" t="n">
        <v>27</v>
      </c>
      <c r="O7" s="11" t="n">
        <v>98</v>
      </c>
      <c r="P7" s="11" t="n">
        <v>78</v>
      </c>
      <c r="Q7" s="11" t="n">
        <v>182</v>
      </c>
      <c r="R7" s="11" t="n">
        <v>161</v>
      </c>
      <c r="S7" s="11"/>
      <c r="T7" s="11" t="n">
        <v>14</v>
      </c>
      <c r="U7" s="11" t="n">
        <v>134</v>
      </c>
      <c r="V7" s="11" t="n">
        <v>103</v>
      </c>
      <c r="W7" s="11" t="n">
        <v>220</v>
      </c>
      <c r="X7" s="11"/>
      <c r="Y7" s="11" t="n">
        <v>458</v>
      </c>
      <c r="Z7" s="11" t="n">
        <v>88</v>
      </c>
      <c r="AA7" s="11" t="s">
        <v>88</v>
      </c>
      <c r="AB7" s="11" t="s">
        <v>88</v>
      </c>
      <c r="AC7" s="11" t="s">
        <v>88</v>
      </c>
      <c r="AD7" s="11" t="s">
        <v>88</v>
      </c>
      <c r="AE7" s="11"/>
      <c r="AF7" s="11" t="n">
        <v>347</v>
      </c>
      <c r="AG7" s="11"/>
      <c r="AH7" s="11" t="n">
        <v>532</v>
      </c>
      <c r="AI7" s="11"/>
      <c r="AJ7" s="11" t="n">
        <v>200</v>
      </c>
      <c r="AK7" s="11" t="n">
        <v>245</v>
      </c>
      <c r="AL7" s="11" t="n">
        <v>101</v>
      </c>
    </row>
    <row r="8" ht="30" customHeight="1">
      <c r="B8" s="12" t="s">
        <v>20</v>
      </c>
      <c r="C8" s="12" t="n">
        <v>521</v>
      </c>
      <c r="D8" s="12" t="n">
        <v>279</v>
      </c>
      <c r="E8" s="12" t="n">
        <v>241</v>
      </c>
      <c r="F8" s="12"/>
      <c r="G8" s="12" t="n">
        <v>44</v>
      </c>
      <c r="H8" s="12" t="n">
        <v>142</v>
      </c>
      <c r="I8" s="12" t="n">
        <v>129</v>
      </c>
      <c r="J8" s="12" t="n">
        <v>126</v>
      </c>
      <c r="K8" s="12" t="n">
        <v>74</v>
      </c>
      <c r="L8" s="12" t="n">
        <v>6</v>
      </c>
      <c r="M8" s="12"/>
      <c r="N8" s="12" t="n">
        <v>37</v>
      </c>
      <c r="O8" s="12" t="n">
        <v>132</v>
      </c>
      <c r="P8" s="12" t="n">
        <v>115</v>
      </c>
      <c r="Q8" s="12" t="n">
        <v>110</v>
      </c>
      <c r="R8" s="12" t="n">
        <v>125</v>
      </c>
      <c r="S8" s="12"/>
      <c r="T8" s="12" t="n">
        <v>14</v>
      </c>
      <c r="U8" s="12" t="n">
        <v>129</v>
      </c>
      <c r="V8" s="12" t="n">
        <v>89</v>
      </c>
      <c r="W8" s="12" t="n">
        <v>219</v>
      </c>
      <c r="X8" s="12"/>
      <c r="Y8" s="12" t="n">
        <v>451</v>
      </c>
      <c r="Z8" s="12" t="n">
        <v>70</v>
      </c>
      <c r="AA8" s="12" t="s">
        <v>88</v>
      </c>
      <c r="AB8" s="12" t="s">
        <v>88</v>
      </c>
      <c r="AC8" s="12" t="s">
        <v>88</v>
      </c>
      <c r="AD8" s="12" t="s">
        <v>88</v>
      </c>
      <c r="AE8" s="12"/>
      <c r="AF8" s="12" t="n">
        <v>327</v>
      </c>
      <c r="AG8" s="12"/>
      <c r="AH8" s="12" t="n">
        <v>508</v>
      </c>
      <c r="AI8" s="12"/>
      <c r="AJ8" s="12" t="n">
        <v>133</v>
      </c>
      <c r="AK8" s="12" t="n">
        <v>336</v>
      </c>
      <c r="AL8" s="12" t="n">
        <v>52</v>
      </c>
    </row>
    <row r="9">
      <c r="B9" s="20" t="s">
        <v>217</v>
      </c>
      <c r="C9" s="19" t="n">
        <v>0.552367148768947</v>
      </c>
      <c r="D9" s="19" t="n">
        <v>0.562811153621994</v>
      </c>
      <c r="E9" s="19" t="n">
        <v>0.538436459841725</v>
      </c>
      <c r="F9" s="19"/>
      <c r="G9" s="19" t="n">
        <v>0.502121867507752</v>
      </c>
      <c r="H9" s="19" t="n">
        <v>0.599923882790813</v>
      </c>
      <c r="I9" s="19" t="n">
        <v>0.579319284778428</v>
      </c>
      <c r="J9" s="19" t="n">
        <v>0.573634628943353</v>
      </c>
      <c r="K9" s="19" t="n">
        <v>0.401164239229923</v>
      </c>
      <c r="L9" s="19" t="n">
        <v>0.633126845893843</v>
      </c>
      <c r="M9" s="19"/>
      <c r="N9" s="19" t="n">
        <v>0.430012010218705</v>
      </c>
      <c r="O9" s="19" t="n">
        <v>0.590122826555188</v>
      </c>
      <c r="P9" s="19" t="n">
        <v>0.466150182619829</v>
      </c>
      <c r="Q9" s="19" t="n">
        <v>0.494958502197805</v>
      </c>
      <c r="R9" s="19" t="n">
        <v>0.678777561354571</v>
      </c>
      <c r="S9" s="19"/>
      <c r="T9" s="19" t="n">
        <v>0.187099075419296</v>
      </c>
      <c r="U9" s="19" t="n">
        <v>0.578638558242991</v>
      </c>
      <c r="V9" s="19" t="n">
        <v>0.648461884254462</v>
      </c>
      <c r="W9" s="19" t="n">
        <v>0.572851435674545</v>
      </c>
      <c r="X9" s="19"/>
      <c r="Y9" s="19" t="n">
        <v>0.563098761896346</v>
      </c>
      <c r="Z9" s="19" t="n">
        <v>0.483031647871637</v>
      </c>
      <c r="AA9" s="19" t="s">
        <v>89</v>
      </c>
      <c r="AB9" s="19" t="s">
        <v>89</v>
      </c>
      <c r="AC9" s="19" t="s">
        <v>89</v>
      </c>
      <c r="AD9" s="19" t="s">
        <v>89</v>
      </c>
      <c r="AE9" s="19"/>
      <c r="AF9" s="19" t="n">
        <v>0.584772415510973</v>
      </c>
      <c r="AG9" s="19"/>
      <c r="AH9" s="19" t="n">
        <v>0.559107053570154</v>
      </c>
      <c r="AI9" s="19"/>
      <c r="AJ9" s="19" t="n">
        <v>0.468547399233059</v>
      </c>
      <c r="AK9" s="19" t="n">
        <v>0.594152012974285</v>
      </c>
      <c r="AL9" s="19" t="n">
        <v>0.496741960233047</v>
      </c>
    </row>
    <row r="10">
      <c r="B10" s="20" t="s">
        <v>218</v>
      </c>
      <c r="C10" s="19" t="n">
        <v>0.417915365460286</v>
      </c>
      <c r="D10" s="19" t="n">
        <v>0.405189078516474</v>
      </c>
      <c r="E10" s="19" t="n">
        <v>0.434367875716386</v>
      </c>
      <c r="F10" s="19"/>
      <c r="G10" s="19" t="n">
        <v>0.471153691299045</v>
      </c>
      <c r="H10" s="19" t="n">
        <v>0.385631179478526</v>
      </c>
      <c r="I10" s="19" t="n">
        <v>0.36168507647484</v>
      </c>
      <c r="J10" s="19" t="n">
        <v>0.426365371056647</v>
      </c>
      <c r="K10" s="19" t="n">
        <v>0.548109524333057</v>
      </c>
      <c r="L10" s="19" t="n">
        <v>0.205770538202424</v>
      </c>
      <c r="M10" s="19"/>
      <c r="N10" s="19" t="n">
        <v>0.454040588319826</v>
      </c>
      <c r="O10" s="19" t="n">
        <v>0.396478040239894</v>
      </c>
      <c r="P10" s="19" t="n">
        <v>0.498710869697475</v>
      </c>
      <c r="Q10" s="19" t="n">
        <v>0.488992751074572</v>
      </c>
      <c r="R10" s="19" t="n">
        <v>0.292968799877974</v>
      </c>
      <c r="S10" s="19"/>
      <c r="T10" s="19" t="n">
        <v>0.628664865512708</v>
      </c>
      <c r="U10" s="19" t="n">
        <v>0.398980753609395</v>
      </c>
      <c r="V10" s="19" t="n">
        <v>0.338577055807912</v>
      </c>
      <c r="W10" s="19" t="n">
        <v>0.395979459178274</v>
      </c>
      <c r="X10" s="19"/>
      <c r="Y10" s="19" t="n">
        <v>0.409671967666878</v>
      </c>
      <c r="Z10" s="19" t="n">
        <v>0.471174843631606</v>
      </c>
      <c r="AA10" s="19" t="s">
        <v>89</v>
      </c>
      <c r="AB10" s="19" t="s">
        <v>89</v>
      </c>
      <c r="AC10" s="19" t="s">
        <v>89</v>
      </c>
      <c r="AD10" s="19" t="s">
        <v>89</v>
      </c>
      <c r="AE10" s="19"/>
      <c r="AF10" s="19" t="n">
        <v>0.395214696576761</v>
      </c>
      <c r="AG10" s="19"/>
      <c r="AH10" s="19" t="n">
        <v>0.412755775157253</v>
      </c>
      <c r="AI10" s="19"/>
      <c r="AJ10" s="19" t="n">
        <v>0.526939423085953</v>
      </c>
      <c r="AK10" s="19" t="n">
        <v>0.366985321779062</v>
      </c>
      <c r="AL10" s="19" t="n">
        <v>0.46829499687873</v>
      </c>
    </row>
    <row r="11">
      <c r="B11" s="20" t="s">
        <v>56</v>
      </c>
      <c r="C11" s="21" t="n">
        <v>0.0297174857707672</v>
      </c>
      <c r="D11" s="21" t="n">
        <v>0.0319997678615323</v>
      </c>
      <c r="E11" s="21" t="n">
        <v>0.0271956644418891</v>
      </c>
      <c r="F11" s="21"/>
      <c r="G11" s="21" t="n">
        <v>0.0267244411932025</v>
      </c>
      <c r="H11" s="21" t="n">
        <v>0.0144449377306603</v>
      </c>
      <c r="I11" s="21" t="n">
        <v>0.0589956387467317</v>
      </c>
      <c r="J11" s="21" t="n">
        <v>0</v>
      </c>
      <c r="K11" s="21" t="n">
        <v>0.0507262364370199</v>
      </c>
      <c r="L11" s="21" t="n">
        <v>0.161102615903733</v>
      </c>
      <c r="M11" s="21"/>
      <c r="N11" s="21" t="n">
        <v>0.11594740146147</v>
      </c>
      <c r="O11" s="21" t="n">
        <v>0.0133991332049179</v>
      </c>
      <c r="P11" s="21" t="n">
        <v>0.0351389476826962</v>
      </c>
      <c r="Q11" s="21" t="n">
        <v>0.0160487467276232</v>
      </c>
      <c r="R11" s="21" t="n">
        <v>0.0282536387674554</v>
      </c>
      <c r="S11" s="21"/>
      <c r="T11" s="21" t="n">
        <v>0.184236059067996</v>
      </c>
      <c r="U11" s="21" t="n">
        <v>0.0223806881476139</v>
      </c>
      <c r="V11" s="21" t="n">
        <v>0.0129610599376259</v>
      </c>
      <c r="W11" s="21" t="n">
        <v>0.0311691051471809</v>
      </c>
      <c r="X11" s="21"/>
      <c r="Y11" s="21" t="n">
        <v>0.0272292704367768</v>
      </c>
      <c r="Z11" s="21" t="n">
        <v>0.0457935084967565</v>
      </c>
      <c r="AA11" s="21" t="s">
        <v>89</v>
      </c>
      <c r="AB11" s="21" t="s">
        <v>89</v>
      </c>
      <c r="AC11" s="21" t="s">
        <v>89</v>
      </c>
      <c r="AD11" s="21" t="s">
        <v>89</v>
      </c>
      <c r="AE11" s="21"/>
      <c r="AF11" s="21" t="n">
        <v>0.0200128879122658</v>
      </c>
      <c r="AG11" s="21"/>
      <c r="AH11" s="21" t="n">
        <v>0.0281371712725935</v>
      </c>
      <c r="AI11" s="21"/>
      <c r="AJ11" s="21" t="n">
        <v>0.00451317768098822</v>
      </c>
      <c r="AK11" s="21" t="n">
        <v>0.0388626652466537</v>
      </c>
      <c r="AL11" s="21" t="n">
        <v>0.0349630428882232</v>
      </c>
    </row>
    <row r="12">
      <c r="B12" s="18" t="s">
        <v>220</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230</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546</v>
      </c>
      <c r="D7" s="11" t="n">
        <v>252</v>
      </c>
      <c r="E7" s="11" t="n">
        <v>293</v>
      </c>
      <c r="F7" s="11"/>
      <c r="G7" s="11" t="n">
        <v>31</v>
      </c>
      <c r="H7" s="11" t="n">
        <v>115</v>
      </c>
      <c r="I7" s="11" t="n">
        <v>180</v>
      </c>
      <c r="J7" s="11" t="n">
        <v>134</v>
      </c>
      <c r="K7" s="11" t="n">
        <v>81</v>
      </c>
      <c r="L7" s="11" t="n">
        <v>5</v>
      </c>
      <c r="M7" s="11"/>
      <c r="N7" s="11" t="n">
        <v>27</v>
      </c>
      <c r="O7" s="11" t="n">
        <v>98</v>
      </c>
      <c r="P7" s="11" t="n">
        <v>78</v>
      </c>
      <c r="Q7" s="11" t="n">
        <v>182</v>
      </c>
      <c r="R7" s="11" t="n">
        <v>161</v>
      </c>
      <c r="S7" s="11"/>
      <c r="T7" s="11" t="n">
        <v>14</v>
      </c>
      <c r="U7" s="11" t="n">
        <v>134</v>
      </c>
      <c r="V7" s="11" t="n">
        <v>103</v>
      </c>
      <c r="W7" s="11" t="n">
        <v>220</v>
      </c>
      <c r="X7" s="11"/>
      <c r="Y7" s="11" t="n">
        <v>458</v>
      </c>
      <c r="Z7" s="11" t="n">
        <v>88</v>
      </c>
      <c r="AA7" s="11" t="s">
        <v>88</v>
      </c>
      <c r="AB7" s="11" t="s">
        <v>88</v>
      </c>
      <c r="AC7" s="11" t="s">
        <v>88</v>
      </c>
      <c r="AD7" s="11" t="s">
        <v>88</v>
      </c>
      <c r="AE7" s="11"/>
      <c r="AF7" s="11" t="n">
        <v>347</v>
      </c>
      <c r="AG7" s="11"/>
      <c r="AH7" s="11" t="n">
        <v>532</v>
      </c>
      <c r="AI7" s="11"/>
      <c r="AJ7" s="11" t="n">
        <v>200</v>
      </c>
      <c r="AK7" s="11" t="n">
        <v>245</v>
      </c>
      <c r="AL7" s="11" t="n">
        <v>101</v>
      </c>
    </row>
    <row r="8" ht="30" customHeight="1">
      <c r="B8" s="12" t="s">
        <v>20</v>
      </c>
      <c r="C8" s="12" t="n">
        <v>521</v>
      </c>
      <c r="D8" s="12" t="n">
        <v>279</v>
      </c>
      <c r="E8" s="12" t="n">
        <v>241</v>
      </c>
      <c r="F8" s="12"/>
      <c r="G8" s="12" t="n">
        <v>44</v>
      </c>
      <c r="H8" s="12" t="n">
        <v>142</v>
      </c>
      <c r="I8" s="12" t="n">
        <v>129</v>
      </c>
      <c r="J8" s="12" t="n">
        <v>126</v>
      </c>
      <c r="K8" s="12" t="n">
        <v>74</v>
      </c>
      <c r="L8" s="12" t="n">
        <v>6</v>
      </c>
      <c r="M8" s="12"/>
      <c r="N8" s="12" t="n">
        <v>37</v>
      </c>
      <c r="O8" s="12" t="n">
        <v>132</v>
      </c>
      <c r="P8" s="12" t="n">
        <v>115</v>
      </c>
      <c r="Q8" s="12" t="n">
        <v>110</v>
      </c>
      <c r="R8" s="12" t="n">
        <v>125</v>
      </c>
      <c r="S8" s="12"/>
      <c r="T8" s="12" t="n">
        <v>14</v>
      </c>
      <c r="U8" s="12" t="n">
        <v>129</v>
      </c>
      <c r="V8" s="12" t="n">
        <v>89</v>
      </c>
      <c r="W8" s="12" t="n">
        <v>219</v>
      </c>
      <c r="X8" s="12"/>
      <c r="Y8" s="12" t="n">
        <v>451</v>
      </c>
      <c r="Z8" s="12" t="n">
        <v>70</v>
      </c>
      <c r="AA8" s="12" t="s">
        <v>88</v>
      </c>
      <c r="AB8" s="12" t="s">
        <v>88</v>
      </c>
      <c r="AC8" s="12" t="s">
        <v>88</v>
      </c>
      <c r="AD8" s="12" t="s">
        <v>88</v>
      </c>
      <c r="AE8" s="12"/>
      <c r="AF8" s="12" t="n">
        <v>327</v>
      </c>
      <c r="AG8" s="12"/>
      <c r="AH8" s="12" t="n">
        <v>508</v>
      </c>
      <c r="AI8" s="12"/>
      <c r="AJ8" s="12" t="n">
        <v>133</v>
      </c>
      <c r="AK8" s="12" t="n">
        <v>336</v>
      </c>
      <c r="AL8" s="12" t="n">
        <v>52</v>
      </c>
    </row>
    <row r="9">
      <c r="B9" s="20" t="s">
        <v>226</v>
      </c>
      <c r="C9" s="19" t="n">
        <v>0.28847798051018</v>
      </c>
      <c r="D9" s="19" t="n">
        <v>0.266682497022292</v>
      </c>
      <c r="E9" s="19" t="n">
        <v>0.314905073421298</v>
      </c>
      <c r="F9" s="19"/>
      <c r="G9" s="19" t="n">
        <v>0.164765769359974</v>
      </c>
      <c r="H9" s="19" t="n">
        <v>0.225295182910482</v>
      </c>
      <c r="I9" s="19" t="n">
        <v>0.296507029909709</v>
      </c>
      <c r="J9" s="19" t="n">
        <v>0.344652938310007</v>
      </c>
      <c r="K9" s="19" t="n">
        <v>0.369060658806034</v>
      </c>
      <c r="L9" s="19" t="n">
        <v>0.366873154106157</v>
      </c>
      <c r="M9" s="19"/>
      <c r="N9" s="19" t="n">
        <v>0.548388858596461</v>
      </c>
      <c r="O9" s="19" t="n">
        <v>0.400468858641467</v>
      </c>
      <c r="P9" s="19" t="n">
        <v>0.248753859217572</v>
      </c>
      <c r="Q9" s="19" t="n">
        <v>0.20207349711139</v>
      </c>
      <c r="R9" s="19" t="n">
        <v>0.205210920941568</v>
      </c>
      <c r="S9" s="19"/>
      <c r="T9" s="19" t="n">
        <v>0.31585002639657</v>
      </c>
      <c r="U9" s="19" t="n">
        <v>0.24821727672478</v>
      </c>
      <c r="V9" s="19" t="n">
        <v>0.182386428417942</v>
      </c>
      <c r="W9" s="19" t="n">
        <v>0.320766199829701</v>
      </c>
      <c r="X9" s="19"/>
      <c r="Y9" s="19" t="n">
        <v>0.270342268292748</v>
      </c>
      <c r="Z9" s="19" t="n">
        <v>0.40565036417678</v>
      </c>
      <c r="AA9" s="19" t="s">
        <v>89</v>
      </c>
      <c r="AB9" s="19" t="s">
        <v>89</v>
      </c>
      <c r="AC9" s="19" t="s">
        <v>89</v>
      </c>
      <c r="AD9" s="19" t="s">
        <v>89</v>
      </c>
      <c r="AE9" s="19"/>
      <c r="AF9" s="19" t="n">
        <v>0.318229845738741</v>
      </c>
      <c r="AG9" s="19"/>
      <c r="AH9" s="19" t="n">
        <v>0.289010501916132</v>
      </c>
      <c r="AI9" s="19"/>
      <c r="AJ9" s="19" t="n">
        <v>0.39704459133243</v>
      </c>
      <c r="AK9" s="19" t="n">
        <v>0.249686411475437</v>
      </c>
      <c r="AL9" s="19" t="n">
        <v>0.262021441211147</v>
      </c>
    </row>
    <row r="10">
      <c r="B10" s="20" t="s">
        <v>227</v>
      </c>
      <c r="C10" s="19" t="n">
        <v>0.431336184477693</v>
      </c>
      <c r="D10" s="19" t="n">
        <v>0.45862493630883</v>
      </c>
      <c r="E10" s="19" t="n">
        <v>0.397398653438293</v>
      </c>
      <c r="F10" s="19"/>
      <c r="G10" s="19" t="n">
        <v>0.56042942919581</v>
      </c>
      <c r="H10" s="19" t="n">
        <v>0.525638619938775</v>
      </c>
      <c r="I10" s="19" t="n">
        <v>0.430683196843189</v>
      </c>
      <c r="J10" s="19" t="n">
        <v>0.331299919705341</v>
      </c>
      <c r="K10" s="19" t="n">
        <v>0.335866220577084</v>
      </c>
      <c r="L10" s="19" t="n">
        <v>0.53257982045762</v>
      </c>
      <c r="M10" s="19"/>
      <c r="N10" s="19" t="n">
        <v>0.317153051459081</v>
      </c>
      <c r="O10" s="19" t="n">
        <v>0.385171801110033</v>
      </c>
      <c r="P10" s="19" t="n">
        <v>0.442397701311441</v>
      </c>
      <c r="Q10" s="19" t="n">
        <v>0.476810003071043</v>
      </c>
      <c r="R10" s="19" t="n">
        <v>0.463995771955319</v>
      </c>
      <c r="S10" s="19"/>
      <c r="T10" s="19" t="n">
        <v>0.31155556974356</v>
      </c>
      <c r="U10" s="19" t="n">
        <v>0.398816642387773</v>
      </c>
      <c r="V10" s="19" t="n">
        <v>0.484838876465287</v>
      </c>
      <c r="W10" s="19" t="n">
        <v>0.452976639466103</v>
      </c>
      <c r="X10" s="19"/>
      <c r="Y10" s="19" t="n">
        <v>0.449203472357523</v>
      </c>
      <c r="Z10" s="19" t="n">
        <v>0.315898054150242</v>
      </c>
      <c r="AA10" s="19" t="s">
        <v>89</v>
      </c>
      <c r="AB10" s="19" t="s">
        <v>89</v>
      </c>
      <c r="AC10" s="19" t="s">
        <v>89</v>
      </c>
      <c r="AD10" s="19" t="s">
        <v>89</v>
      </c>
      <c r="AE10" s="19"/>
      <c r="AF10" s="19" t="n">
        <v>0.40260259483963</v>
      </c>
      <c r="AG10" s="19"/>
      <c r="AH10" s="19" t="n">
        <v>0.433112137007903</v>
      </c>
      <c r="AI10" s="19"/>
      <c r="AJ10" s="19" t="n">
        <v>0.366373971756104</v>
      </c>
      <c r="AK10" s="19" t="n">
        <v>0.470881543698805</v>
      </c>
      <c r="AL10" s="19" t="n">
        <v>0.342210234058302</v>
      </c>
    </row>
    <row r="11">
      <c r="B11" s="20" t="s">
        <v>228</v>
      </c>
      <c r="C11" s="19" t="n">
        <v>0.210207011031196</v>
      </c>
      <c r="D11" s="19" t="n">
        <v>0.211327338269177</v>
      </c>
      <c r="E11" s="19" t="n">
        <v>0.209770355325201</v>
      </c>
      <c r="F11" s="19"/>
      <c r="G11" s="19" t="n">
        <v>0.245667159755567</v>
      </c>
      <c r="H11" s="19" t="n">
        <v>0.195464455164904</v>
      </c>
      <c r="I11" s="19" t="n">
        <v>0.221095180055873</v>
      </c>
      <c r="J11" s="19" t="n">
        <v>0.23364239551377</v>
      </c>
      <c r="K11" s="19" t="n">
        <v>0.166563753347439</v>
      </c>
      <c r="L11" s="19" t="n">
        <v>0.100547025436223</v>
      </c>
      <c r="M11" s="19"/>
      <c r="N11" s="19" t="n">
        <v>0.049414557651659</v>
      </c>
      <c r="O11" s="19" t="n">
        <v>0.1580604267211</v>
      </c>
      <c r="P11" s="19" t="n">
        <v>0.271308842277169</v>
      </c>
      <c r="Q11" s="19" t="n">
        <v>0.230523062002746</v>
      </c>
      <c r="R11" s="19" t="n">
        <v>0.239099030353187</v>
      </c>
      <c r="S11" s="19"/>
      <c r="T11" s="19" t="n">
        <v>0.344944727060902</v>
      </c>
      <c r="U11" s="19" t="n">
        <v>0.22304474833446</v>
      </c>
      <c r="V11" s="19" t="n">
        <v>0.281906654068399</v>
      </c>
      <c r="W11" s="19" t="n">
        <v>0.1909644418455</v>
      </c>
      <c r="X11" s="19"/>
      <c r="Y11" s="19" t="n">
        <v>0.211644930794023</v>
      </c>
      <c r="Z11" s="19" t="n">
        <v>0.200916805931346</v>
      </c>
      <c r="AA11" s="19" t="s">
        <v>89</v>
      </c>
      <c r="AB11" s="19" t="s">
        <v>89</v>
      </c>
      <c r="AC11" s="19" t="s">
        <v>89</v>
      </c>
      <c r="AD11" s="19" t="s">
        <v>89</v>
      </c>
      <c r="AE11" s="19"/>
      <c r="AF11" s="19" t="n">
        <v>0.19532120208301</v>
      </c>
      <c r="AG11" s="19"/>
      <c r="AH11" s="19" t="n">
        <v>0.207301115316864</v>
      </c>
      <c r="AI11" s="19"/>
      <c r="AJ11" s="19" t="n">
        <v>0.155565849235108</v>
      </c>
      <c r="AK11" s="19" t="n">
        <v>0.228400362075661</v>
      </c>
      <c r="AL11" s="19" t="n">
        <v>0.232070551023972</v>
      </c>
    </row>
    <row r="12">
      <c r="B12" s="20" t="s">
        <v>229</v>
      </c>
      <c r="C12" s="19" t="n">
        <v>0.0427066698744892</v>
      </c>
      <c r="D12" s="19" t="n">
        <v>0.0486091589264717</v>
      </c>
      <c r="E12" s="19" t="n">
        <v>0.036044803307838</v>
      </c>
      <c r="F12" s="19"/>
      <c r="G12" s="19" t="n">
        <v>0.029137641688648</v>
      </c>
      <c r="H12" s="19" t="n">
        <v>0.034754773612222</v>
      </c>
      <c r="I12" s="19" t="n">
        <v>0.0227831961950744</v>
      </c>
      <c r="J12" s="19" t="n">
        <v>0.0564935669674115</v>
      </c>
      <c r="K12" s="19" t="n">
        <v>0.0807184589430295</v>
      </c>
      <c r="L12" s="19" t="n">
        <v>0</v>
      </c>
      <c r="M12" s="19"/>
      <c r="N12" s="19" t="n">
        <v>0.0850435322927987</v>
      </c>
      <c r="O12" s="19" t="n">
        <v>0.0231641509863422</v>
      </c>
      <c r="P12" s="19" t="n">
        <v>0.0115151547394721</v>
      </c>
      <c r="Q12" s="19" t="n">
        <v>0.062368092784</v>
      </c>
      <c r="R12" s="19" t="n">
        <v>0.0621702947141086</v>
      </c>
      <c r="S12" s="19"/>
      <c r="T12" s="19" t="n">
        <v>0</v>
      </c>
      <c r="U12" s="19" t="n">
        <v>0.0697194840744071</v>
      </c>
      <c r="V12" s="19" t="n">
        <v>0.0458839850697005</v>
      </c>
      <c r="W12" s="19" t="n">
        <v>0.0307588230489454</v>
      </c>
      <c r="X12" s="19"/>
      <c r="Y12" s="19" t="n">
        <v>0.0435540672928997</v>
      </c>
      <c r="Z12" s="19" t="n">
        <v>0.0372317497700199</v>
      </c>
      <c r="AA12" s="19" t="s">
        <v>89</v>
      </c>
      <c r="AB12" s="19" t="s">
        <v>89</v>
      </c>
      <c r="AC12" s="19" t="s">
        <v>89</v>
      </c>
      <c r="AD12" s="19" t="s">
        <v>89</v>
      </c>
      <c r="AE12" s="19"/>
      <c r="AF12" s="19" t="n">
        <v>0.0491847099448181</v>
      </c>
      <c r="AG12" s="19"/>
      <c r="AH12" s="19" t="n">
        <v>0.0426116391979074</v>
      </c>
      <c r="AI12" s="19"/>
      <c r="AJ12" s="19" t="n">
        <v>0.0419727536322458</v>
      </c>
      <c r="AK12" s="19" t="n">
        <v>0.03247534179265</v>
      </c>
      <c r="AL12" s="19" t="n">
        <v>0.110313750160035</v>
      </c>
    </row>
    <row r="13">
      <c r="B13" s="20" t="s">
        <v>56</v>
      </c>
      <c r="C13" s="21" t="n">
        <v>0.0272721541064425</v>
      </c>
      <c r="D13" s="21" t="n">
        <v>0.0147560694732305</v>
      </c>
      <c r="E13" s="21" t="n">
        <v>0.04188111450737</v>
      </c>
      <c r="F13" s="21"/>
      <c r="G13" s="21" t="n">
        <v>0</v>
      </c>
      <c r="H13" s="21" t="n">
        <v>0.0188469683736166</v>
      </c>
      <c r="I13" s="21" t="n">
        <v>0.0289313969961554</v>
      </c>
      <c r="J13" s="21" t="n">
        <v>0.0339111795034709</v>
      </c>
      <c r="K13" s="21" t="n">
        <v>0.0477909083264134</v>
      </c>
      <c r="L13" s="21" t="n">
        <v>0</v>
      </c>
      <c r="M13" s="21"/>
      <c r="N13" s="21" t="n">
        <v>0</v>
      </c>
      <c r="O13" s="21" t="n">
        <v>0.0331347625410584</v>
      </c>
      <c r="P13" s="21" t="n">
        <v>0.0260244424543463</v>
      </c>
      <c r="Q13" s="21" t="n">
        <v>0.0282253450308202</v>
      </c>
      <c r="R13" s="21" t="n">
        <v>0.0295239820358178</v>
      </c>
      <c r="S13" s="21"/>
      <c r="T13" s="21" t="n">
        <v>0.0276496767989673</v>
      </c>
      <c r="U13" s="21" t="n">
        <v>0.0602018484785801</v>
      </c>
      <c r="V13" s="21" t="n">
        <v>0.00498405597867147</v>
      </c>
      <c r="W13" s="21" t="n">
        <v>0.0045338958097505</v>
      </c>
      <c r="X13" s="21"/>
      <c r="Y13" s="21" t="n">
        <v>0.0252552612628063</v>
      </c>
      <c r="Z13" s="21" t="n">
        <v>0.040303025971613</v>
      </c>
      <c r="AA13" s="21" t="s">
        <v>89</v>
      </c>
      <c r="AB13" s="21" t="s">
        <v>89</v>
      </c>
      <c r="AC13" s="21" t="s">
        <v>89</v>
      </c>
      <c r="AD13" s="21" t="s">
        <v>89</v>
      </c>
      <c r="AE13" s="21"/>
      <c r="AF13" s="21" t="n">
        <v>0.0346616473938012</v>
      </c>
      <c r="AG13" s="21"/>
      <c r="AH13" s="21" t="n">
        <v>0.0279646065611936</v>
      </c>
      <c r="AI13" s="21"/>
      <c r="AJ13" s="21" t="n">
        <v>0.0390428340441116</v>
      </c>
      <c r="AK13" s="21" t="n">
        <v>0.0185563409574468</v>
      </c>
      <c r="AL13" s="21" t="n">
        <v>0.053384023546543</v>
      </c>
    </row>
    <row r="14">
      <c r="B14" s="18" t="s">
        <v>220</v>
      </c>
    </row>
    <row r="15">
      <c r="B15" t="s">
        <v>61</v>
      </c>
    </row>
    <row r="16">
      <c r="B16" t="s">
        <v>62</v>
      </c>
    </row>
    <row r="18">
      <c r="B18"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232</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546</v>
      </c>
      <c r="D7" s="11" t="n">
        <v>252</v>
      </c>
      <c r="E7" s="11" t="n">
        <v>293</v>
      </c>
      <c r="F7" s="11"/>
      <c r="G7" s="11" t="n">
        <v>31</v>
      </c>
      <c r="H7" s="11" t="n">
        <v>115</v>
      </c>
      <c r="I7" s="11" t="n">
        <v>180</v>
      </c>
      <c r="J7" s="11" t="n">
        <v>134</v>
      </c>
      <c r="K7" s="11" t="n">
        <v>81</v>
      </c>
      <c r="L7" s="11" t="n">
        <v>5</v>
      </c>
      <c r="M7" s="11"/>
      <c r="N7" s="11" t="n">
        <v>27</v>
      </c>
      <c r="O7" s="11" t="n">
        <v>98</v>
      </c>
      <c r="P7" s="11" t="n">
        <v>78</v>
      </c>
      <c r="Q7" s="11" t="n">
        <v>182</v>
      </c>
      <c r="R7" s="11" t="n">
        <v>161</v>
      </c>
      <c r="S7" s="11"/>
      <c r="T7" s="11" t="n">
        <v>14</v>
      </c>
      <c r="U7" s="11" t="n">
        <v>134</v>
      </c>
      <c r="V7" s="11" t="n">
        <v>103</v>
      </c>
      <c r="W7" s="11" t="n">
        <v>220</v>
      </c>
      <c r="X7" s="11"/>
      <c r="Y7" s="11" t="n">
        <v>458</v>
      </c>
      <c r="Z7" s="11" t="n">
        <v>88</v>
      </c>
      <c r="AA7" s="11" t="s">
        <v>88</v>
      </c>
      <c r="AB7" s="11" t="s">
        <v>88</v>
      </c>
      <c r="AC7" s="11" t="s">
        <v>88</v>
      </c>
      <c r="AD7" s="11" t="s">
        <v>88</v>
      </c>
      <c r="AE7" s="11"/>
      <c r="AF7" s="11" t="n">
        <v>347</v>
      </c>
      <c r="AG7" s="11"/>
      <c r="AH7" s="11" t="n">
        <v>532</v>
      </c>
      <c r="AI7" s="11"/>
      <c r="AJ7" s="11" t="n">
        <v>200</v>
      </c>
      <c r="AK7" s="11" t="n">
        <v>245</v>
      </c>
      <c r="AL7" s="11" t="n">
        <v>101</v>
      </c>
    </row>
    <row r="8" ht="30" customHeight="1">
      <c r="B8" s="12" t="s">
        <v>20</v>
      </c>
      <c r="C8" s="12" t="n">
        <v>521</v>
      </c>
      <c r="D8" s="12" t="n">
        <v>279</v>
      </c>
      <c r="E8" s="12" t="n">
        <v>241</v>
      </c>
      <c r="F8" s="12"/>
      <c r="G8" s="12" t="n">
        <v>44</v>
      </c>
      <c r="H8" s="12" t="n">
        <v>142</v>
      </c>
      <c r="I8" s="12" t="n">
        <v>129</v>
      </c>
      <c r="J8" s="12" t="n">
        <v>126</v>
      </c>
      <c r="K8" s="12" t="n">
        <v>74</v>
      </c>
      <c r="L8" s="12" t="n">
        <v>6</v>
      </c>
      <c r="M8" s="12"/>
      <c r="N8" s="12" t="n">
        <v>37</v>
      </c>
      <c r="O8" s="12" t="n">
        <v>132</v>
      </c>
      <c r="P8" s="12" t="n">
        <v>115</v>
      </c>
      <c r="Q8" s="12" t="n">
        <v>110</v>
      </c>
      <c r="R8" s="12" t="n">
        <v>125</v>
      </c>
      <c r="S8" s="12"/>
      <c r="T8" s="12" t="n">
        <v>14</v>
      </c>
      <c r="U8" s="12" t="n">
        <v>129</v>
      </c>
      <c r="V8" s="12" t="n">
        <v>89</v>
      </c>
      <c r="W8" s="12" t="n">
        <v>219</v>
      </c>
      <c r="X8" s="12"/>
      <c r="Y8" s="12" t="n">
        <v>451</v>
      </c>
      <c r="Z8" s="12" t="n">
        <v>70</v>
      </c>
      <c r="AA8" s="12" t="s">
        <v>88</v>
      </c>
      <c r="AB8" s="12" t="s">
        <v>88</v>
      </c>
      <c r="AC8" s="12" t="s">
        <v>88</v>
      </c>
      <c r="AD8" s="12" t="s">
        <v>88</v>
      </c>
      <c r="AE8" s="12"/>
      <c r="AF8" s="12" t="n">
        <v>327</v>
      </c>
      <c r="AG8" s="12"/>
      <c r="AH8" s="12" t="n">
        <v>508</v>
      </c>
      <c r="AI8" s="12"/>
      <c r="AJ8" s="12" t="n">
        <v>133</v>
      </c>
      <c r="AK8" s="12" t="n">
        <v>336</v>
      </c>
      <c r="AL8" s="12" t="n">
        <v>52</v>
      </c>
    </row>
    <row r="9">
      <c r="B9" s="20" t="s">
        <v>226</v>
      </c>
      <c r="C9" s="19" t="n">
        <v>0.473691832979841</v>
      </c>
      <c r="D9" s="19" t="n">
        <v>0.44866250452112</v>
      </c>
      <c r="E9" s="19" t="n">
        <v>0.50462329162988</v>
      </c>
      <c r="F9" s="19"/>
      <c r="G9" s="19" t="n">
        <v>0.358382936250223</v>
      </c>
      <c r="H9" s="19" t="n">
        <v>0.479274881219846</v>
      </c>
      <c r="I9" s="19" t="n">
        <v>0.457085767241141</v>
      </c>
      <c r="J9" s="19" t="n">
        <v>0.468572506038395</v>
      </c>
      <c r="K9" s="19" t="n">
        <v>0.553434989710467</v>
      </c>
      <c r="L9" s="19" t="n">
        <v>0.693682436361354</v>
      </c>
      <c r="M9" s="19"/>
      <c r="N9" s="19" t="n">
        <v>0.587248744857178</v>
      </c>
      <c r="O9" s="19" t="n">
        <v>0.471694513437004</v>
      </c>
      <c r="P9" s="19" t="n">
        <v>0.462579527178823</v>
      </c>
      <c r="Q9" s="19" t="n">
        <v>0.489978172211511</v>
      </c>
      <c r="R9" s="19" t="n">
        <v>0.437876484913983</v>
      </c>
      <c r="S9" s="19"/>
      <c r="T9" s="19" t="n">
        <v>0.749433768670056</v>
      </c>
      <c r="U9" s="19" t="n">
        <v>0.40088394343262</v>
      </c>
      <c r="V9" s="19" t="n">
        <v>0.506089821515185</v>
      </c>
      <c r="W9" s="19" t="n">
        <v>0.462085707613076</v>
      </c>
      <c r="X9" s="19"/>
      <c r="Y9" s="19" t="n">
        <v>0.469545507203733</v>
      </c>
      <c r="Z9" s="19" t="n">
        <v>0.500480683002386</v>
      </c>
      <c r="AA9" s="19" t="s">
        <v>89</v>
      </c>
      <c r="AB9" s="19" t="s">
        <v>89</v>
      </c>
      <c r="AC9" s="19" t="s">
        <v>89</v>
      </c>
      <c r="AD9" s="19" t="s">
        <v>89</v>
      </c>
      <c r="AE9" s="19"/>
      <c r="AF9" s="19" t="n">
        <v>0.428533667297377</v>
      </c>
      <c r="AG9" s="19"/>
      <c r="AH9" s="19" t="n">
        <v>0.474623263165779</v>
      </c>
      <c r="AI9" s="19"/>
      <c r="AJ9" s="19" t="n">
        <v>0.564592251631234</v>
      </c>
      <c r="AK9" s="19" t="n">
        <v>0.433896376909112</v>
      </c>
      <c r="AL9" s="19" t="n">
        <v>0.49855147412552</v>
      </c>
    </row>
    <row r="10">
      <c r="B10" s="20" t="s">
        <v>227</v>
      </c>
      <c r="C10" s="19" t="n">
        <v>0.293810964499917</v>
      </c>
      <c r="D10" s="19" t="n">
        <v>0.315488688471946</v>
      </c>
      <c r="E10" s="19" t="n">
        <v>0.269905326849117</v>
      </c>
      <c r="F10" s="19"/>
      <c r="G10" s="19" t="n">
        <v>0.482899701307506</v>
      </c>
      <c r="H10" s="19" t="n">
        <v>0.288465284274385</v>
      </c>
      <c r="I10" s="19" t="n">
        <v>0.27534739912642</v>
      </c>
      <c r="J10" s="19" t="n">
        <v>0.302573811055421</v>
      </c>
      <c r="K10" s="19" t="n">
        <v>0.214233776245289</v>
      </c>
      <c r="L10" s="19" t="n">
        <v>0.205770538202424</v>
      </c>
      <c r="M10" s="19"/>
      <c r="N10" s="19" t="n">
        <v>0.197974738378034</v>
      </c>
      <c r="O10" s="19" t="n">
        <v>0.321030562530697</v>
      </c>
      <c r="P10" s="19" t="n">
        <v>0.261407616036936</v>
      </c>
      <c r="Q10" s="19" t="n">
        <v>0.299841841546955</v>
      </c>
      <c r="R10" s="19" t="n">
        <v>0.31817900390572</v>
      </c>
      <c r="S10" s="19"/>
      <c r="T10" s="19" t="n">
        <v>0.0609685945795568</v>
      </c>
      <c r="U10" s="19" t="n">
        <v>0.286445889806423</v>
      </c>
      <c r="V10" s="19" t="n">
        <v>0.224328265544562</v>
      </c>
      <c r="W10" s="19" t="n">
        <v>0.364368583358969</v>
      </c>
      <c r="X10" s="19"/>
      <c r="Y10" s="19" t="n">
        <v>0.296496861179611</v>
      </c>
      <c r="Z10" s="19" t="n">
        <v>0.276457749336992</v>
      </c>
      <c r="AA10" s="19" t="s">
        <v>89</v>
      </c>
      <c r="AB10" s="19" t="s">
        <v>89</v>
      </c>
      <c r="AC10" s="19" t="s">
        <v>89</v>
      </c>
      <c r="AD10" s="19" t="s">
        <v>89</v>
      </c>
      <c r="AE10" s="19"/>
      <c r="AF10" s="19" t="n">
        <v>0.334800259071388</v>
      </c>
      <c r="AG10" s="19"/>
      <c r="AH10" s="19" t="n">
        <v>0.293796748042738</v>
      </c>
      <c r="AI10" s="19"/>
      <c r="AJ10" s="19" t="n">
        <v>0.23284750800025</v>
      </c>
      <c r="AK10" s="19" t="n">
        <v>0.333990703271828</v>
      </c>
      <c r="AL10" s="19" t="n">
        <v>0.190453349534295</v>
      </c>
    </row>
    <row r="11">
      <c r="B11" s="20" t="s">
        <v>228</v>
      </c>
      <c r="C11" s="19" t="n">
        <v>0.140593036135529</v>
      </c>
      <c r="D11" s="19" t="n">
        <v>0.159652995035582</v>
      </c>
      <c r="E11" s="19" t="n">
        <v>0.11499594835361</v>
      </c>
      <c r="F11" s="19"/>
      <c r="G11" s="19" t="n">
        <v>0.13364529958855</v>
      </c>
      <c r="H11" s="19" t="n">
        <v>0.190981481710192</v>
      </c>
      <c r="I11" s="19" t="n">
        <v>0.192281870683816</v>
      </c>
      <c r="J11" s="19" t="n">
        <v>0.0921126666913911</v>
      </c>
      <c r="K11" s="19" t="n">
        <v>0.0430109853853452</v>
      </c>
      <c r="L11" s="19" t="n">
        <v>0.100547025436223</v>
      </c>
      <c r="M11" s="19"/>
      <c r="N11" s="19" t="n">
        <v>0.148243672954977</v>
      </c>
      <c r="O11" s="19" t="n">
        <v>0.087373189653866</v>
      </c>
      <c r="P11" s="19" t="n">
        <v>0.200441697797558</v>
      </c>
      <c r="Q11" s="19" t="n">
        <v>0.119645883444657</v>
      </c>
      <c r="R11" s="19" t="n">
        <v>0.157796280184077</v>
      </c>
      <c r="S11" s="19"/>
      <c r="T11" s="19" t="n">
        <v>0</v>
      </c>
      <c r="U11" s="19" t="n">
        <v>0.162393459308984</v>
      </c>
      <c r="V11" s="19" t="n">
        <v>0.202119523860848</v>
      </c>
      <c r="W11" s="19" t="n">
        <v>0.135250120799396</v>
      </c>
      <c r="X11" s="19"/>
      <c r="Y11" s="19" t="n">
        <v>0.148490416426223</v>
      </c>
      <c r="Z11" s="19" t="n">
        <v>0.089569130248185</v>
      </c>
      <c r="AA11" s="19" t="s">
        <v>89</v>
      </c>
      <c r="AB11" s="19" t="s">
        <v>89</v>
      </c>
      <c r="AC11" s="19" t="s">
        <v>89</v>
      </c>
      <c r="AD11" s="19" t="s">
        <v>89</v>
      </c>
      <c r="AE11" s="19"/>
      <c r="AF11" s="19" t="n">
        <v>0.1377963372968</v>
      </c>
      <c r="AG11" s="19"/>
      <c r="AH11" s="19" t="n">
        <v>0.138471768955852</v>
      </c>
      <c r="AI11" s="19"/>
      <c r="AJ11" s="19" t="n">
        <v>0.0950140574777276</v>
      </c>
      <c r="AK11" s="19" t="n">
        <v>0.161464456578237</v>
      </c>
      <c r="AL11" s="19" t="n">
        <v>0.122233608857815</v>
      </c>
    </row>
    <row r="12">
      <c r="B12" s="20" t="s">
        <v>231</v>
      </c>
      <c r="C12" s="19" t="n">
        <v>0.0211217703491818</v>
      </c>
      <c r="D12" s="19" t="n">
        <v>0.0307122559454903</v>
      </c>
      <c r="E12" s="19" t="n">
        <v>0.0100997231075176</v>
      </c>
      <c r="F12" s="19"/>
      <c r="G12" s="19" t="n">
        <v>0.0130585412853341</v>
      </c>
      <c r="H12" s="19" t="n">
        <v>0.00386977004298181</v>
      </c>
      <c r="I12" s="19" t="n">
        <v>0.0205947592869103</v>
      </c>
      <c r="J12" s="19" t="n">
        <v>0.0241570490523029</v>
      </c>
      <c r="K12" s="19" t="n">
        <v>0.0566447990733962</v>
      </c>
      <c r="L12" s="19" t="n">
        <v>0</v>
      </c>
      <c r="M12" s="19"/>
      <c r="N12" s="19" t="n">
        <v>0.0525401906470914</v>
      </c>
      <c r="O12" s="19" t="n">
        <v>0.00627189459854333</v>
      </c>
      <c r="P12" s="19" t="n">
        <v>0</v>
      </c>
      <c r="Q12" s="19" t="n">
        <v>0.0293890929830784</v>
      </c>
      <c r="R12" s="19" t="n">
        <v>0.0396209725397018</v>
      </c>
      <c r="S12" s="19"/>
      <c r="T12" s="19" t="n">
        <v>0</v>
      </c>
      <c r="U12" s="19" t="n">
        <v>0.0319926419665911</v>
      </c>
      <c r="V12" s="19" t="n">
        <v>0.0112647152002035</v>
      </c>
      <c r="W12" s="19" t="n">
        <v>0.0226937184041429</v>
      </c>
      <c r="X12" s="19"/>
      <c r="Y12" s="19" t="n">
        <v>0.0233418734478342</v>
      </c>
      <c r="Z12" s="19" t="n">
        <v>0.00677798451182881</v>
      </c>
      <c r="AA12" s="19" t="s">
        <v>89</v>
      </c>
      <c r="AB12" s="19" t="s">
        <v>89</v>
      </c>
      <c r="AC12" s="19" t="s">
        <v>89</v>
      </c>
      <c r="AD12" s="19" t="s">
        <v>89</v>
      </c>
      <c r="AE12" s="19"/>
      <c r="AF12" s="19" t="n">
        <v>0.0236769984058169</v>
      </c>
      <c r="AG12" s="19"/>
      <c r="AH12" s="19" t="n">
        <v>0.0216580617499232</v>
      </c>
      <c r="AI12" s="19"/>
      <c r="AJ12" s="19" t="n">
        <v>0.0143622374880406</v>
      </c>
      <c r="AK12" s="19" t="n">
        <v>0.0216703326743708</v>
      </c>
      <c r="AL12" s="19" t="n">
        <v>0.0347635738029325</v>
      </c>
    </row>
    <row r="13">
      <c r="B13" s="20" t="s">
        <v>56</v>
      </c>
      <c r="C13" s="21" t="n">
        <v>0.0707823960355314</v>
      </c>
      <c r="D13" s="21" t="n">
        <v>0.0454835560258625</v>
      </c>
      <c r="E13" s="21" t="n">
        <v>0.100375710059875</v>
      </c>
      <c r="F13" s="21"/>
      <c r="G13" s="21" t="n">
        <v>0.0120135215683874</v>
      </c>
      <c r="H13" s="21" t="n">
        <v>0.0374085827525953</v>
      </c>
      <c r="I13" s="21" t="n">
        <v>0.0546902036617122</v>
      </c>
      <c r="J13" s="21" t="n">
        <v>0.112583967162491</v>
      </c>
      <c r="K13" s="21" t="n">
        <v>0.132675449585503</v>
      </c>
      <c r="L13" s="21" t="n">
        <v>0</v>
      </c>
      <c r="M13" s="21"/>
      <c r="N13" s="21" t="n">
        <v>0.0139926531627192</v>
      </c>
      <c r="O13" s="21" t="n">
        <v>0.11362983977989</v>
      </c>
      <c r="P13" s="21" t="n">
        <v>0.0755711589866825</v>
      </c>
      <c r="Q13" s="21" t="n">
        <v>0.0611450098137998</v>
      </c>
      <c r="R13" s="21" t="n">
        <v>0.0465272584565173</v>
      </c>
      <c r="S13" s="21"/>
      <c r="T13" s="21" t="n">
        <v>0.189597636750388</v>
      </c>
      <c r="U13" s="21" t="n">
        <v>0.118284065485381</v>
      </c>
      <c r="V13" s="21" t="n">
        <v>0.0561976738792013</v>
      </c>
      <c r="W13" s="21" t="n">
        <v>0.0156018698244164</v>
      </c>
      <c r="X13" s="21"/>
      <c r="Y13" s="21" t="n">
        <v>0.0621253417425989</v>
      </c>
      <c r="Z13" s="21" t="n">
        <v>0.126714452900608</v>
      </c>
      <c r="AA13" s="21" t="s">
        <v>89</v>
      </c>
      <c r="AB13" s="21" t="s">
        <v>89</v>
      </c>
      <c r="AC13" s="21" t="s">
        <v>89</v>
      </c>
      <c r="AD13" s="21" t="s">
        <v>89</v>
      </c>
      <c r="AE13" s="21"/>
      <c r="AF13" s="21" t="n">
        <v>0.0751927379286184</v>
      </c>
      <c r="AG13" s="21"/>
      <c r="AH13" s="21" t="n">
        <v>0.0714501580857081</v>
      </c>
      <c r="AI13" s="21"/>
      <c r="AJ13" s="21" t="n">
        <v>0.0931839454027482</v>
      </c>
      <c r="AK13" s="21" t="n">
        <v>0.0489781305664525</v>
      </c>
      <c r="AL13" s="21" t="n">
        <v>0.153997993679437</v>
      </c>
    </row>
    <row r="14">
      <c r="B14" s="18" t="s">
        <v>220</v>
      </c>
    </row>
    <row r="15">
      <c r="B15" t="s">
        <v>61</v>
      </c>
    </row>
    <row r="16">
      <c r="B16" t="s">
        <v>62</v>
      </c>
    </row>
    <row r="18">
      <c r="B18"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240</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233</v>
      </c>
      <c r="C9" s="19" t="n">
        <v>0.190202866316198</v>
      </c>
      <c r="D9" s="19" t="n">
        <v>0.196619555751594</v>
      </c>
      <c r="E9" s="19" t="n">
        <v>0.182196403528356</v>
      </c>
      <c r="F9" s="19"/>
      <c r="G9" s="19" t="n">
        <v>0.123638869205796</v>
      </c>
      <c r="H9" s="19" t="n">
        <v>0.207766392571585</v>
      </c>
      <c r="I9" s="19" t="n">
        <v>0.310497607387484</v>
      </c>
      <c r="J9" s="19" t="n">
        <v>0.257837107870699</v>
      </c>
      <c r="K9" s="19" t="n">
        <v>0.147802772304765</v>
      </c>
      <c r="L9" s="19" t="n">
        <v>0.108564383730292</v>
      </c>
      <c r="M9" s="19"/>
      <c r="N9" s="19" t="n">
        <v>0.221741269758822</v>
      </c>
      <c r="O9" s="19" t="n">
        <v>0.218164961631049</v>
      </c>
      <c r="P9" s="19" t="n">
        <v>0.149853169852327</v>
      </c>
      <c r="Q9" s="19" t="n">
        <v>0.115451767934314</v>
      </c>
      <c r="R9" s="19" t="n">
        <v>0.266418165452026</v>
      </c>
      <c r="S9" s="19"/>
      <c r="T9" s="19" t="n">
        <v>0.127135539343429</v>
      </c>
      <c r="U9" s="19" t="n">
        <v>0.134835570212686</v>
      </c>
      <c r="V9" s="19" t="n">
        <v>0.186116750215725</v>
      </c>
      <c r="W9" s="19" t="n">
        <v>0.321047325292236</v>
      </c>
      <c r="X9" s="19"/>
      <c r="Y9" s="19" t="n">
        <v>0.250819321468507</v>
      </c>
      <c r="Z9" s="19" t="n">
        <v>0.191879490555784</v>
      </c>
      <c r="AA9" s="19" t="n">
        <v>0.115229012410169</v>
      </c>
      <c r="AB9" s="19" t="n">
        <v>0.244859832305716</v>
      </c>
      <c r="AC9" s="19" t="n">
        <v>0.0527184766309702</v>
      </c>
      <c r="AD9" s="19" t="n">
        <v>0.0752141273621828</v>
      </c>
      <c r="AE9" s="19"/>
      <c r="AF9" s="19" t="n">
        <v>0.191672528868871</v>
      </c>
      <c r="AG9" s="19"/>
      <c r="AH9" s="19" t="n">
        <v>0.193147710781279</v>
      </c>
      <c r="AI9" s="19"/>
      <c r="AJ9" s="19" t="n">
        <v>0.120987663956944</v>
      </c>
      <c r="AK9" s="19" t="n">
        <v>0.231060385413284</v>
      </c>
      <c r="AL9" s="19" t="n">
        <v>0.17150506173461</v>
      </c>
    </row>
    <row r="10">
      <c r="B10" s="20" t="s">
        <v>234</v>
      </c>
      <c r="C10" s="19" t="n">
        <v>0.423829146536365</v>
      </c>
      <c r="D10" s="19" t="n">
        <v>0.404573687934815</v>
      </c>
      <c r="E10" s="19" t="n">
        <v>0.443935860785587</v>
      </c>
      <c r="F10" s="19"/>
      <c r="G10" s="19" t="n">
        <v>0.537372751773148</v>
      </c>
      <c r="H10" s="19" t="n">
        <v>0.479206029944026</v>
      </c>
      <c r="I10" s="19" t="n">
        <v>0.35707383544607</v>
      </c>
      <c r="J10" s="19" t="n">
        <v>0.332912724490368</v>
      </c>
      <c r="K10" s="19" t="n">
        <v>0.419366902954303</v>
      </c>
      <c r="L10" s="19" t="n">
        <v>0.449639256943804</v>
      </c>
      <c r="M10" s="19"/>
      <c r="N10" s="19" t="n">
        <v>0.370619909836595</v>
      </c>
      <c r="O10" s="19" t="n">
        <v>0.372718461027212</v>
      </c>
      <c r="P10" s="19" t="n">
        <v>0.45519241043227</v>
      </c>
      <c r="Q10" s="19" t="n">
        <v>0.480150868930802</v>
      </c>
      <c r="R10" s="19" t="n">
        <v>0.431625491969525</v>
      </c>
      <c r="S10" s="19"/>
      <c r="T10" s="19" t="n">
        <v>0.355496291142032</v>
      </c>
      <c r="U10" s="19" t="n">
        <v>0.398190563522918</v>
      </c>
      <c r="V10" s="19" t="n">
        <v>0.405876815814693</v>
      </c>
      <c r="W10" s="19" t="n">
        <v>0.44829468528575</v>
      </c>
      <c r="X10" s="19"/>
      <c r="Y10" s="19" t="n">
        <v>0.389863084576345</v>
      </c>
      <c r="Z10" s="19" t="n">
        <v>0.461144777375643</v>
      </c>
      <c r="AA10" s="19" t="n">
        <v>0.43251185452464</v>
      </c>
      <c r="AB10" s="19" t="n">
        <v>0.477891719735632</v>
      </c>
      <c r="AC10" s="19" t="n">
        <v>0.547440134651467</v>
      </c>
      <c r="AD10" s="19" t="n">
        <v>0.32888863827057</v>
      </c>
      <c r="AE10" s="19"/>
      <c r="AF10" s="19" t="n">
        <v>0.415299077012301</v>
      </c>
      <c r="AG10" s="19"/>
      <c r="AH10" s="19" t="n">
        <v>0.422378740085843</v>
      </c>
      <c r="AI10" s="19"/>
      <c r="AJ10" s="19" t="n">
        <v>0.44459092288798</v>
      </c>
      <c r="AK10" s="19" t="n">
        <v>0.412619871735117</v>
      </c>
      <c r="AL10" s="19" t="n">
        <v>0.423521905449532</v>
      </c>
    </row>
    <row r="11">
      <c r="B11" s="20" t="s">
        <v>235</v>
      </c>
      <c r="C11" s="19" t="n">
        <v>0.235893872576985</v>
      </c>
      <c r="D11" s="19" t="n">
        <v>0.238648913607454</v>
      </c>
      <c r="E11" s="19" t="n">
        <v>0.233596346043827</v>
      </c>
      <c r="F11" s="19"/>
      <c r="G11" s="19" t="n">
        <v>0.202455870934515</v>
      </c>
      <c r="H11" s="19" t="n">
        <v>0.182099375983935</v>
      </c>
      <c r="I11" s="19" t="n">
        <v>0.182895157249488</v>
      </c>
      <c r="J11" s="19" t="n">
        <v>0.233842104434508</v>
      </c>
      <c r="K11" s="19" t="n">
        <v>0.235602196925347</v>
      </c>
      <c r="L11" s="19" t="n">
        <v>0.322532587746099</v>
      </c>
      <c r="M11" s="19"/>
      <c r="N11" s="19" t="n">
        <v>0.229770701591732</v>
      </c>
      <c r="O11" s="19" t="n">
        <v>0.259532505244436</v>
      </c>
      <c r="P11" s="19" t="n">
        <v>0.250589687849035</v>
      </c>
      <c r="Q11" s="19" t="n">
        <v>0.240272455470533</v>
      </c>
      <c r="R11" s="19" t="n">
        <v>0.170702634502724</v>
      </c>
      <c r="S11" s="19"/>
      <c r="T11" s="19" t="n">
        <v>0.359465046196798</v>
      </c>
      <c r="U11" s="19" t="n">
        <v>0.293982361524306</v>
      </c>
      <c r="V11" s="19" t="n">
        <v>0.24071609760467</v>
      </c>
      <c r="W11" s="19" t="n">
        <v>0.126380029303156</v>
      </c>
      <c r="X11" s="19"/>
      <c r="Y11" s="19" t="n">
        <v>0.179537252367822</v>
      </c>
      <c r="Z11" s="19" t="n">
        <v>0.229668028668605</v>
      </c>
      <c r="AA11" s="19" t="n">
        <v>0.323589950851488</v>
      </c>
      <c r="AB11" s="19" t="n">
        <v>0.171016501428736</v>
      </c>
      <c r="AC11" s="19" t="n">
        <v>0.269493774894043</v>
      </c>
      <c r="AD11" s="19" t="n">
        <v>0.454111266143183</v>
      </c>
      <c r="AE11" s="19"/>
      <c r="AF11" s="19" t="n">
        <v>0.244247166973613</v>
      </c>
      <c r="AG11" s="19"/>
      <c r="AH11" s="19" t="n">
        <v>0.23424570380001</v>
      </c>
      <c r="AI11" s="19"/>
      <c r="AJ11" s="19" t="n">
        <v>0.283183835155938</v>
      </c>
      <c r="AK11" s="19" t="n">
        <v>0.207370636508614</v>
      </c>
      <c r="AL11" s="19" t="n">
        <v>0.252106995130027</v>
      </c>
    </row>
    <row r="12">
      <c r="B12" s="20" t="s">
        <v>236</v>
      </c>
      <c r="C12" s="19" t="n">
        <v>0.0696311864797359</v>
      </c>
      <c r="D12" s="19" t="n">
        <v>0.0615793722445826</v>
      </c>
      <c r="E12" s="19" t="n">
        <v>0.0778287595682916</v>
      </c>
      <c r="F12" s="19"/>
      <c r="G12" s="19" t="n">
        <v>0.0598239881630252</v>
      </c>
      <c r="H12" s="19" t="n">
        <v>0.0474584247979359</v>
      </c>
      <c r="I12" s="19" t="n">
        <v>0.0611930774835858</v>
      </c>
      <c r="J12" s="19" t="n">
        <v>0.0828781907416417</v>
      </c>
      <c r="K12" s="19" t="n">
        <v>0.112566562936213</v>
      </c>
      <c r="L12" s="19" t="n">
        <v>0.0556550249730811</v>
      </c>
      <c r="M12" s="19"/>
      <c r="N12" s="19" t="n">
        <v>0.0845990698065931</v>
      </c>
      <c r="O12" s="19" t="n">
        <v>0.0668049197525236</v>
      </c>
      <c r="P12" s="19" t="n">
        <v>0.0413508785904946</v>
      </c>
      <c r="Q12" s="19" t="n">
        <v>0.0974584322612749</v>
      </c>
      <c r="R12" s="19" t="n">
        <v>0.0820409295276164</v>
      </c>
      <c r="S12" s="19"/>
      <c r="T12" s="19" t="n">
        <v>0.0894234852273121</v>
      </c>
      <c r="U12" s="19" t="n">
        <v>0.0879870671032119</v>
      </c>
      <c r="V12" s="19" t="n">
        <v>0.0918279249656349</v>
      </c>
      <c r="W12" s="19" t="n">
        <v>0.0492373796976271</v>
      </c>
      <c r="X12" s="19"/>
      <c r="Y12" s="19" t="n">
        <v>0.0740284960259378</v>
      </c>
      <c r="Z12" s="19" t="n">
        <v>0.0803048698725032</v>
      </c>
      <c r="AA12" s="19" t="n">
        <v>0.0600092087183366</v>
      </c>
      <c r="AB12" s="19" t="n">
        <v>0.0506194201924547</v>
      </c>
      <c r="AC12" s="19" t="n">
        <v>0.0665827263081307</v>
      </c>
      <c r="AD12" s="19" t="n">
        <v>0.0915015268955999</v>
      </c>
      <c r="AE12" s="19"/>
      <c r="AF12" s="19" t="n">
        <v>0.0653963179306004</v>
      </c>
      <c r="AG12" s="19"/>
      <c r="AH12" s="19" t="n">
        <v>0.0708071825535261</v>
      </c>
      <c r="AI12" s="19"/>
      <c r="AJ12" s="19" t="n">
        <v>0.0805775220368342</v>
      </c>
      <c r="AK12" s="19" t="n">
        <v>0.0649600189547265</v>
      </c>
      <c r="AL12" s="19" t="n">
        <v>0.0624654697681126</v>
      </c>
    </row>
    <row r="13">
      <c r="B13" s="20" t="s">
        <v>237</v>
      </c>
      <c r="C13" s="19" t="n">
        <v>0.0611581976009411</v>
      </c>
      <c r="D13" s="19" t="n">
        <v>0.0868931019468408</v>
      </c>
      <c r="E13" s="19" t="n">
        <v>0.0355116823022637</v>
      </c>
      <c r="F13" s="19"/>
      <c r="G13" s="19" t="n">
        <v>0.0348109011861123</v>
      </c>
      <c r="H13" s="19" t="n">
        <v>0.0670935440703422</v>
      </c>
      <c r="I13" s="19" t="n">
        <v>0.0643294554594751</v>
      </c>
      <c r="J13" s="19" t="n">
        <v>0.0740715406002398</v>
      </c>
      <c r="K13" s="19" t="n">
        <v>0.0795330930080125</v>
      </c>
      <c r="L13" s="19" t="n">
        <v>0.0445519052878762</v>
      </c>
      <c r="M13" s="19"/>
      <c r="N13" s="19" t="n">
        <v>0.0736692835301438</v>
      </c>
      <c r="O13" s="19" t="n">
        <v>0.0640971743826082</v>
      </c>
      <c r="P13" s="19" t="n">
        <v>0.082985919796487</v>
      </c>
      <c r="Q13" s="19" t="n">
        <v>0.0493723011226058</v>
      </c>
      <c r="R13" s="19" t="n">
        <v>0.028130134814355</v>
      </c>
      <c r="S13" s="19"/>
      <c r="T13" s="19" t="n">
        <v>0.0478884256317649</v>
      </c>
      <c r="U13" s="19" t="n">
        <v>0.0734633709456338</v>
      </c>
      <c r="V13" s="19" t="n">
        <v>0.0754624113992768</v>
      </c>
      <c r="W13" s="19" t="n">
        <v>0.0472170981630141</v>
      </c>
      <c r="X13" s="19"/>
      <c r="Y13" s="19" t="n">
        <v>0.0858692533523836</v>
      </c>
      <c r="Z13" s="19" t="n">
        <v>0.0295088151387455</v>
      </c>
      <c r="AA13" s="19" t="n">
        <v>0.0524678386443367</v>
      </c>
      <c r="AB13" s="19" t="n">
        <v>0.0503821651644375</v>
      </c>
      <c r="AC13" s="19" t="n">
        <v>0</v>
      </c>
      <c r="AD13" s="19" t="n">
        <v>0.0126743982193317</v>
      </c>
      <c r="AE13" s="19"/>
      <c r="AF13" s="19" t="n">
        <v>0.0653139184220501</v>
      </c>
      <c r="AG13" s="19"/>
      <c r="AH13" s="19" t="n">
        <v>0.0627095455482383</v>
      </c>
      <c r="AI13" s="19"/>
      <c r="AJ13" s="19" t="n">
        <v>0.0561928097988764</v>
      </c>
      <c r="AK13" s="19" t="n">
        <v>0.0634002346549103</v>
      </c>
      <c r="AL13" s="19" t="n">
        <v>0.0637124372271406</v>
      </c>
    </row>
    <row r="14">
      <c r="B14" s="20" t="s">
        <v>56</v>
      </c>
      <c r="C14" s="23" t="n">
        <v>0.0192847304897748</v>
      </c>
      <c r="D14" s="23" t="n">
        <v>0.0116853685147127</v>
      </c>
      <c r="E14" s="23" t="n">
        <v>0.0269309477716749</v>
      </c>
      <c r="F14" s="23"/>
      <c r="G14" s="23" t="n">
        <v>0.0418976187374029</v>
      </c>
      <c r="H14" s="23" t="n">
        <v>0.0163762326321766</v>
      </c>
      <c r="I14" s="23" t="n">
        <v>0.0240108669738962</v>
      </c>
      <c r="J14" s="23" t="n">
        <v>0.0184583318625432</v>
      </c>
      <c r="K14" s="23" t="n">
        <v>0.00512847187136084</v>
      </c>
      <c r="L14" s="23" t="n">
        <v>0.0190568413188477</v>
      </c>
      <c r="M14" s="23"/>
      <c r="N14" s="23" t="n">
        <v>0.0195997654761138</v>
      </c>
      <c r="O14" s="23" t="n">
        <v>0.018681977962171</v>
      </c>
      <c r="P14" s="23" t="n">
        <v>0.0200279334793862</v>
      </c>
      <c r="Q14" s="23" t="n">
        <v>0.01729417428047</v>
      </c>
      <c r="R14" s="23" t="n">
        <v>0.0210826437337538</v>
      </c>
      <c r="S14" s="23"/>
      <c r="T14" s="23" t="n">
        <v>0.0205912124586638</v>
      </c>
      <c r="U14" s="23" t="n">
        <v>0.0115410666912435</v>
      </c>
      <c r="V14" s="23" t="n">
        <v>0</v>
      </c>
      <c r="W14" s="23" t="n">
        <v>0.00782348225821696</v>
      </c>
      <c r="X14" s="23"/>
      <c r="Y14" s="23" t="n">
        <v>0.0198825922090057</v>
      </c>
      <c r="Z14" s="23" t="n">
        <v>0.00749401838871905</v>
      </c>
      <c r="AA14" s="23" t="n">
        <v>0.0161921348510309</v>
      </c>
      <c r="AB14" s="23" t="n">
        <v>0.00523036117302353</v>
      </c>
      <c r="AC14" s="23" t="n">
        <v>0.0637648875153885</v>
      </c>
      <c r="AD14" s="23" t="n">
        <v>0.0376100431091328</v>
      </c>
      <c r="AE14" s="23"/>
      <c r="AF14" s="23" t="n">
        <v>0.0180709907925651</v>
      </c>
      <c r="AG14" s="23"/>
      <c r="AH14" s="23" t="n">
        <v>0.0167111172311034</v>
      </c>
      <c r="AI14" s="23"/>
      <c r="AJ14" s="23" t="n">
        <v>0.0144672461634276</v>
      </c>
      <c r="AK14" s="23" t="n">
        <v>0.0205888527333483</v>
      </c>
      <c r="AL14" s="23" t="n">
        <v>0.0266881306905776</v>
      </c>
    </row>
    <row r="15">
      <c r="B15" s="20" t="s">
        <v>238</v>
      </c>
      <c r="C15" s="23" t="n">
        <v>0.614032012852563</v>
      </c>
      <c r="D15" s="23" t="n">
        <v>0.60119324368641</v>
      </c>
      <c r="E15" s="23" t="n">
        <v>0.626132264313943</v>
      </c>
      <c r="F15" s="23"/>
      <c r="G15" s="23" t="n">
        <v>0.661011620978945</v>
      </c>
      <c r="H15" s="23" t="n">
        <v>0.686972422515611</v>
      </c>
      <c r="I15" s="23" t="n">
        <v>0.667571442833555</v>
      </c>
      <c r="J15" s="23" t="n">
        <v>0.590749832361067</v>
      </c>
      <c r="K15" s="23" t="n">
        <v>0.567169675259067</v>
      </c>
      <c r="L15" s="23" t="n">
        <v>0.558203640674096</v>
      </c>
      <c r="M15" s="23"/>
      <c r="N15" s="23" t="n">
        <v>0.592361179595417</v>
      </c>
      <c r="O15" s="23" t="n">
        <v>0.590883422658262</v>
      </c>
      <c r="P15" s="23" t="n">
        <v>0.605045580284598</v>
      </c>
      <c r="Q15" s="23" t="n">
        <v>0.595602636865116</v>
      </c>
      <c r="R15" s="23" t="n">
        <v>0.698043657421551</v>
      </c>
      <c r="S15" s="23"/>
      <c r="T15" s="23" t="n">
        <v>0.482631830485461</v>
      </c>
      <c r="U15" s="23" t="n">
        <v>0.533026133735605</v>
      </c>
      <c r="V15" s="23" t="n">
        <v>0.591993566030418</v>
      </c>
      <c r="W15" s="23" t="n">
        <v>0.769342010577986</v>
      </c>
      <c r="X15" s="23"/>
      <c r="Y15" s="23" t="n">
        <v>0.640682406044851</v>
      </c>
      <c r="Z15" s="23" t="n">
        <v>0.653024267931427</v>
      </c>
      <c r="AA15" s="23" t="n">
        <v>0.547740866934808</v>
      </c>
      <c r="AB15" s="23" t="n">
        <v>0.722751552041348</v>
      </c>
      <c r="AC15" s="23" t="n">
        <v>0.600158611282438</v>
      </c>
      <c r="AD15" s="23" t="n">
        <v>0.404102765632752</v>
      </c>
      <c r="AE15" s="23"/>
      <c r="AF15" s="23" t="n">
        <v>0.606971605881172</v>
      </c>
      <c r="AG15" s="23"/>
      <c r="AH15" s="23" t="n">
        <v>0.615526450867122</v>
      </c>
      <c r="AI15" s="23"/>
      <c r="AJ15" s="23" t="n">
        <v>0.565578586844924</v>
      </c>
      <c r="AK15" s="23" t="n">
        <v>0.643680257148401</v>
      </c>
      <c r="AL15" s="23" t="n">
        <v>0.595026967184143</v>
      </c>
    </row>
    <row r="16">
      <c r="B16" s="20" t="s">
        <v>239</v>
      </c>
      <c r="C16" s="24" t="n">
        <v>-0.594747282362788</v>
      </c>
      <c r="D16" s="24" t="n">
        <v>-0.589507875171697</v>
      </c>
      <c r="E16" s="24" t="n">
        <v>-0.599201316542268</v>
      </c>
      <c r="F16" s="24"/>
      <c r="G16" s="24" t="n">
        <v>-0.619114002241542</v>
      </c>
      <c r="H16" s="24" t="n">
        <v>-0.670596189883434</v>
      </c>
      <c r="I16" s="24" t="n">
        <v>-0.643560575859659</v>
      </c>
      <c r="J16" s="24" t="n">
        <v>-0.572291500498524</v>
      </c>
      <c r="K16" s="24" t="n">
        <v>-0.562041203387706</v>
      </c>
      <c r="L16" s="24" t="n">
        <v>-0.539146799355248</v>
      </c>
      <c r="M16" s="24"/>
      <c r="N16" s="24" t="n">
        <v>-0.572761414119303</v>
      </c>
      <c r="O16" s="24" t="n">
        <v>-0.572201444696091</v>
      </c>
      <c r="P16" s="24" t="n">
        <v>-0.585017646805211</v>
      </c>
      <c r="Q16" s="24" t="n">
        <v>-0.578308462584646</v>
      </c>
      <c r="R16" s="24" t="n">
        <v>-0.676961013687797</v>
      </c>
      <c r="S16" s="24"/>
      <c r="T16" s="24" t="n">
        <v>-0.462040618026797</v>
      </c>
      <c r="U16" s="24" t="n">
        <v>-0.521485067044361</v>
      </c>
      <c r="V16" s="24" t="n">
        <v>-0.591993566030418</v>
      </c>
      <c r="W16" s="24" t="n">
        <v>-0.761518528319769</v>
      </c>
      <c r="X16" s="24"/>
      <c r="Y16" s="24" t="n">
        <v>-0.620799813835846</v>
      </c>
      <c r="Z16" s="24" t="n">
        <v>-0.645530249542708</v>
      </c>
      <c r="AA16" s="24" t="n">
        <v>-0.531548732083777</v>
      </c>
      <c r="AB16" s="24" t="n">
        <v>-0.717521190868325</v>
      </c>
      <c r="AC16" s="24" t="n">
        <v>-0.536393723767049</v>
      </c>
      <c r="AD16" s="24" t="n">
        <v>-0.36649272252362</v>
      </c>
      <c r="AE16" s="24"/>
      <c r="AF16" s="24" t="n">
        <v>-0.588900615088607</v>
      </c>
      <c r="AG16" s="24"/>
      <c r="AH16" s="24" t="n">
        <v>-0.598815333636018</v>
      </c>
      <c r="AI16" s="24"/>
      <c r="AJ16" s="24" t="n">
        <v>-0.551111340681496</v>
      </c>
      <c r="AK16" s="24" t="n">
        <v>-0.623091404415053</v>
      </c>
      <c r="AL16" s="24" t="n">
        <v>-0.568338836493565</v>
      </c>
    </row>
    <row r="17">
      <c r="B17" s="18"/>
    </row>
    <row r="18">
      <c r="B18" t="s">
        <v>61</v>
      </c>
    </row>
    <row r="19">
      <c r="B19" t="s">
        <v>62</v>
      </c>
    </row>
    <row r="21">
      <c r="B21"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247</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241</v>
      </c>
      <c r="C9" s="19" t="n">
        <v>0.273990432755626</v>
      </c>
      <c r="D9" s="19" t="n">
        <v>0.259361719094011</v>
      </c>
      <c r="E9" s="19" t="n">
        <v>0.28721848510912</v>
      </c>
      <c r="F9" s="19"/>
      <c r="G9" s="19" t="n">
        <v>0.366156595621307</v>
      </c>
      <c r="H9" s="19" t="n">
        <v>0.341765317977697</v>
      </c>
      <c r="I9" s="19" t="n">
        <v>0.316252888830734</v>
      </c>
      <c r="J9" s="19" t="n">
        <v>0.250303526029348</v>
      </c>
      <c r="K9" s="19" t="n">
        <v>0.245636984245693</v>
      </c>
      <c r="L9" s="19" t="n">
        <v>0.198212501658687</v>
      </c>
      <c r="M9" s="19"/>
      <c r="N9" s="19" t="n">
        <v>0.148560346600274</v>
      </c>
      <c r="O9" s="19" t="n">
        <v>0.274543043715874</v>
      </c>
      <c r="P9" s="19" t="n">
        <v>0.245371571458329</v>
      </c>
      <c r="Q9" s="19" t="n">
        <v>0.288843769686996</v>
      </c>
      <c r="R9" s="19" t="n">
        <v>0.364974915247151</v>
      </c>
      <c r="S9" s="19"/>
      <c r="T9" s="19" t="n">
        <v>0.195582198577187</v>
      </c>
      <c r="U9" s="19" t="n">
        <v>0.232440456106472</v>
      </c>
      <c r="V9" s="19" t="n">
        <v>0.339731103593327</v>
      </c>
      <c r="W9" s="19" t="n">
        <v>0.342032145827305</v>
      </c>
      <c r="X9" s="19"/>
      <c r="Y9" s="19" t="n">
        <v>0.323233794244552</v>
      </c>
      <c r="Z9" s="19" t="n">
        <v>0.259810971716393</v>
      </c>
      <c r="AA9" s="19" t="n">
        <v>0.220623670670438</v>
      </c>
      <c r="AB9" s="19" t="n">
        <v>0.235621612739318</v>
      </c>
      <c r="AC9" s="19" t="n">
        <v>0.342594072699338</v>
      </c>
      <c r="AD9" s="19" t="n">
        <v>0.141508418387531</v>
      </c>
      <c r="AE9" s="19"/>
      <c r="AF9" s="19" t="n">
        <v>0.284345538776897</v>
      </c>
      <c r="AG9" s="19"/>
      <c r="AH9" s="19" t="n">
        <v>0.279515939536483</v>
      </c>
      <c r="AI9" s="19"/>
      <c r="AJ9" s="19" t="n">
        <v>0.222382995466815</v>
      </c>
      <c r="AK9" s="19" t="n">
        <v>0.298833623983485</v>
      </c>
      <c r="AL9" s="19" t="n">
        <v>0.291826740958985</v>
      </c>
    </row>
    <row r="10">
      <c r="B10" s="20" t="s">
        <v>242</v>
      </c>
      <c r="C10" s="19" t="n">
        <v>0.188410070250609</v>
      </c>
      <c r="D10" s="19" t="n">
        <v>0.191144664920968</v>
      </c>
      <c r="E10" s="19" t="n">
        <v>0.186040250315543</v>
      </c>
      <c r="F10" s="19"/>
      <c r="G10" s="19" t="n">
        <v>0.253318198263518</v>
      </c>
      <c r="H10" s="19" t="n">
        <v>0.286960688949687</v>
      </c>
      <c r="I10" s="19" t="n">
        <v>0.243631741750656</v>
      </c>
      <c r="J10" s="19" t="n">
        <v>0.215650420216088</v>
      </c>
      <c r="K10" s="19" t="n">
        <v>0.127494909116022</v>
      </c>
      <c r="L10" s="19" t="n">
        <v>0.0826102217686561</v>
      </c>
      <c r="M10" s="19"/>
      <c r="N10" s="19" t="n">
        <v>0.126151012012828</v>
      </c>
      <c r="O10" s="19" t="n">
        <v>0.203425191741334</v>
      </c>
      <c r="P10" s="19" t="n">
        <v>0.157691539557695</v>
      </c>
      <c r="Q10" s="19" t="n">
        <v>0.187807114710479</v>
      </c>
      <c r="R10" s="19" t="n">
        <v>0.242031392239659</v>
      </c>
      <c r="S10" s="19"/>
      <c r="T10" s="19" t="n">
        <v>0.108872178654385</v>
      </c>
      <c r="U10" s="19" t="n">
        <v>0.168714464264376</v>
      </c>
      <c r="V10" s="19" t="n">
        <v>0.243222385776665</v>
      </c>
      <c r="W10" s="19" t="n">
        <v>0.290269685703344</v>
      </c>
      <c r="X10" s="19"/>
      <c r="Y10" s="19" t="n">
        <v>0.239408136042715</v>
      </c>
      <c r="Z10" s="19" t="n">
        <v>0.243591933229896</v>
      </c>
      <c r="AA10" s="19" t="n">
        <v>0.100633437712585</v>
      </c>
      <c r="AB10" s="19" t="n">
        <v>0.160880633270707</v>
      </c>
      <c r="AC10" s="19" t="n">
        <v>0.277980257101979</v>
      </c>
      <c r="AD10" s="19" t="n">
        <v>0.0973163726129254</v>
      </c>
      <c r="AE10" s="19"/>
      <c r="AF10" s="19" t="n">
        <v>0.176819600209579</v>
      </c>
      <c r="AG10" s="19"/>
      <c r="AH10" s="19" t="n">
        <v>0.194845971085825</v>
      </c>
      <c r="AI10" s="19"/>
      <c r="AJ10" s="19" t="n">
        <v>0.168691194130063</v>
      </c>
      <c r="AK10" s="19" t="n">
        <v>0.199290784855423</v>
      </c>
      <c r="AL10" s="19" t="n">
        <v>0.187376044239295</v>
      </c>
    </row>
    <row r="11">
      <c r="B11" s="20" t="s">
        <v>243</v>
      </c>
      <c r="C11" s="19" t="n">
        <v>0.159956503187766</v>
      </c>
      <c r="D11" s="19" t="n">
        <v>0.175265758854568</v>
      </c>
      <c r="E11" s="19" t="n">
        <v>0.144941244145624</v>
      </c>
      <c r="F11" s="19"/>
      <c r="G11" s="19" t="n">
        <v>0.17561482695203</v>
      </c>
      <c r="H11" s="19" t="n">
        <v>0.256811705914237</v>
      </c>
      <c r="I11" s="19" t="n">
        <v>0.163041960458812</v>
      </c>
      <c r="J11" s="19" t="n">
        <v>0.167008948353046</v>
      </c>
      <c r="K11" s="19" t="n">
        <v>0.109618411217399</v>
      </c>
      <c r="L11" s="19" t="n">
        <v>0.116805750153107</v>
      </c>
      <c r="M11" s="19"/>
      <c r="N11" s="19" t="n">
        <v>0.179031896681963</v>
      </c>
      <c r="O11" s="19" t="n">
        <v>0.13434546200916</v>
      </c>
      <c r="P11" s="19" t="n">
        <v>0.114455722892378</v>
      </c>
      <c r="Q11" s="19" t="n">
        <v>0.150567909043791</v>
      </c>
      <c r="R11" s="19" t="n">
        <v>0.275139176808048</v>
      </c>
      <c r="S11" s="19"/>
      <c r="T11" s="19" t="n">
        <v>0.0964198603572005</v>
      </c>
      <c r="U11" s="19" t="n">
        <v>0.104603941342368</v>
      </c>
      <c r="V11" s="19" t="n">
        <v>0.216402966239465</v>
      </c>
      <c r="W11" s="19" t="n">
        <v>0.279404758698857</v>
      </c>
      <c r="X11" s="19"/>
      <c r="Y11" s="19" t="n">
        <v>0.211216993514393</v>
      </c>
      <c r="Z11" s="19" t="n">
        <v>0.165885411868547</v>
      </c>
      <c r="AA11" s="19" t="n">
        <v>0.115195775174132</v>
      </c>
      <c r="AB11" s="19" t="n">
        <v>0.139247532224057</v>
      </c>
      <c r="AC11" s="19" t="n">
        <v>0.0981045847001788</v>
      </c>
      <c r="AD11" s="19" t="n">
        <v>0.0294325969039036</v>
      </c>
      <c r="AE11" s="19"/>
      <c r="AF11" s="19" t="n">
        <v>0.161328477221065</v>
      </c>
      <c r="AG11" s="19"/>
      <c r="AH11" s="19" t="n">
        <v>0.166463081605511</v>
      </c>
      <c r="AI11" s="19"/>
      <c r="AJ11" s="19" t="n">
        <v>0.0769158851533716</v>
      </c>
      <c r="AK11" s="19" t="n">
        <v>0.207360539704468</v>
      </c>
      <c r="AL11" s="19" t="n">
        <v>0.146652500121913</v>
      </c>
    </row>
    <row r="12">
      <c r="B12" s="20" t="s">
        <v>244</v>
      </c>
      <c r="C12" s="19" t="n">
        <v>0.129509486064037</v>
      </c>
      <c r="D12" s="19" t="n">
        <v>0.144234716096778</v>
      </c>
      <c r="E12" s="19" t="n">
        <v>0.115019476842878</v>
      </c>
      <c r="F12" s="19"/>
      <c r="G12" s="19" t="n">
        <v>0.143835909675552</v>
      </c>
      <c r="H12" s="19" t="n">
        <v>0.212085959147478</v>
      </c>
      <c r="I12" s="19" t="n">
        <v>0.167454448080505</v>
      </c>
      <c r="J12" s="19" t="n">
        <v>0.187896590735573</v>
      </c>
      <c r="K12" s="19" t="n">
        <v>0.0484394793968514</v>
      </c>
      <c r="L12" s="19" t="n">
        <v>0.0594733336884069</v>
      </c>
      <c r="M12" s="19"/>
      <c r="N12" s="19" t="n">
        <v>0.132340080549295</v>
      </c>
      <c r="O12" s="19" t="n">
        <v>0.14015418111787</v>
      </c>
      <c r="P12" s="19" t="n">
        <v>0.103076185891905</v>
      </c>
      <c r="Q12" s="19" t="n">
        <v>0.0752062776559306</v>
      </c>
      <c r="R12" s="19" t="n">
        <v>0.207191325881104</v>
      </c>
      <c r="S12" s="19"/>
      <c r="T12" s="19" t="n">
        <v>0.0305667470303766</v>
      </c>
      <c r="U12" s="19" t="n">
        <v>0.0990875643526164</v>
      </c>
      <c r="V12" s="19" t="n">
        <v>0.139878444401856</v>
      </c>
      <c r="W12" s="19" t="n">
        <v>0.261297469736171</v>
      </c>
      <c r="X12" s="19"/>
      <c r="Y12" s="19" t="n">
        <v>0.191475199629219</v>
      </c>
      <c r="Z12" s="19" t="n">
        <v>0.125622739648976</v>
      </c>
      <c r="AA12" s="19" t="n">
        <v>0.0614674177468848</v>
      </c>
      <c r="AB12" s="19" t="n">
        <v>0.0640665644489678</v>
      </c>
      <c r="AC12" s="19" t="n">
        <v>0.148343532843052</v>
      </c>
      <c r="AD12" s="19" t="n">
        <v>0.0886475997253947</v>
      </c>
      <c r="AE12" s="19"/>
      <c r="AF12" s="19" t="n">
        <v>0.14182698794418</v>
      </c>
      <c r="AG12" s="19"/>
      <c r="AH12" s="19" t="n">
        <v>0.135442248625057</v>
      </c>
      <c r="AI12" s="19"/>
      <c r="AJ12" s="19" t="n">
        <v>0.0786470907533814</v>
      </c>
      <c r="AK12" s="19" t="n">
        <v>0.159303020014475</v>
      </c>
      <c r="AL12" s="19" t="n">
        <v>0.117072045114441</v>
      </c>
    </row>
    <row r="13">
      <c r="B13" s="20" t="s">
        <v>245</v>
      </c>
      <c r="C13" s="19" t="n">
        <v>0.125990446905444</v>
      </c>
      <c r="D13" s="19" t="n">
        <v>0.134853572676304</v>
      </c>
      <c r="E13" s="19" t="n">
        <v>0.117362749016432</v>
      </c>
      <c r="F13" s="19"/>
      <c r="G13" s="19" t="n">
        <v>0.280813842177094</v>
      </c>
      <c r="H13" s="19" t="n">
        <v>0.193604757382286</v>
      </c>
      <c r="I13" s="19" t="n">
        <v>0.202877022130316</v>
      </c>
      <c r="J13" s="19" t="n">
        <v>0.0968523329198243</v>
      </c>
      <c r="K13" s="19" t="n">
        <v>0.0579431221352118</v>
      </c>
      <c r="L13" s="19" t="n">
        <v>0.0323395608347192</v>
      </c>
      <c r="M13" s="19"/>
      <c r="N13" s="19" t="n">
        <v>0.0822271319940025</v>
      </c>
      <c r="O13" s="19" t="n">
        <v>0.118418405734954</v>
      </c>
      <c r="P13" s="19" t="n">
        <v>0.0990126687574727</v>
      </c>
      <c r="Q13" s="19" t="n">
        <v>0.122813433416656</v>
      </c>
      <c r="R13" s="19" t="n">
        <v>0.206254962302758</v>
      </c>
      <c r="S13" s="19"/>
      <c r="T13" s="19" t="n">
        <v>0.112196271332972</v>
      </c>
      <c r="U13" s="19" t="n">
        <v>0.109588710057136</v>
      </c>
      <c r="V13" s="19" t="n">
        <v>0.174839046588712</v>
      </c>
      <c r="W13" s="19" t="n">
        <v>0.187999555060142</v>
      </c>
      <c r="X13" s="19"/>
      <c r="Y13" s="19" t="n">
        <v>0.190523970450861</v>
      </c>
      <c r="Z13" s="19" t="n">
        <v>0.0749274999434668</v>
      </c>
      <c r="AA13" s="19" t="n">
        <v>0.0352317011122481</v>
      </c>
      <c r="AB13" s="19" t="n">
        <v>0.0818769596909207</v>
      </c>
      <c r="AC13" s="19" t="n">
        <v>0.176871360145823</v>
      </c>
      <c r="AD13" s="19" t="n">
        <v>0.214363010756752</v>
      </c>
      <c r="AE13" s="19"/>
      <c r="AF13" s="19" t="n">
        <v>0.11105245064075</v>
      </c>
      <c r="AG13" s="19"/>
      <c r="AH13" s="19" t="n">
        <v>0.129940544725993</v>
      </c>
      <c r="AI13" s="19"/>
      <c r="AJ13" s="19" t="n">
        <v>0.0538082987607092</v>
      </c>
      <c r="AK13" s="19" t="n">
        <v>0.166487853458492</v>
      </c>
      <c r="AL13" s="19" t="n">
        <v>0.118429198876384</v>
      </c>
    </row>
    <row r="14">
      <c r="B14" s="20" t="s">
        <v>56</v>
      </c>
      <c r="C14" s="19" t="n">
        <v>0.124056571837605</v>
      </c>
      <c r="D14" s="19" t="n">
        <v>0.1146336295796</v>
      </c>
      <c r="E14" s="19" t="n">
        <v>0.133733254932162</v>
      </c>
      <c r="F14" s="19"/>
      <c r="G14" s="19" t="n">
        <v>0.124997299277597</v>
      </c>
      <c r="H14" s="19" t="n">
        <v>0.0923868906759558</v>
      </c>
      <c r="I14" s="19" t="n">
        <v>0.0886945756746313</v>
      </c>
      <c r="J14" s="19" t="n">
        <v>0.120615868073401</v>
      </c>
      <c r="K14" s="19" t="n">
        <v>0.171278979529247</v>
      </c>
      <c r="L14" s="19" t="n">
        <v>0.138374785121889</v>
      </c>
      <c r="M14" s="19"/>
      <c r="N14" s="19" t="n">
        <v>0.137924360822909</v>
      </c>
      <c r="O14" s="19" t="n">
        <v>0.118633289489555</v>
      </c>
      <c r="P14" s="19" t="n">
        <v>0.176288677379983</v>
      </c>
      <c r="Q14" s="19" t="n">
        <v>0.0979518873990427</v>
      </c>
      <c r="R14" s="19" t="n">
        <v>0.072440240240952</v>
      </c>
      <c r="S14" s="19"/>
      <c r="T14" s="19" t="n">
        <v>0.153025028267919</v>
      </c>
      <c r="U14" s="19" t="n">
        <v>0.144537150316607</v>
      </c>
      <c r="V14" s="19" t="n">
        <v>0.0965819044930512</v>
      </c>
      <c r="W14" s="19" t="n">
        <v>0.0221777053032361</v>
      </c>
      <c r="X14" s="19"/>
      <c r="Y14" s="19" t="n">
        <v>0.0929476225632686</v>
      </c>
      <c r="Z14" s="19" t="n">
        <v>0.129907600147227</v>
      </c>
      <c r="AA14" s="19" t="n">
        <v>0.131764647699195</v>
      </c>
      <c r="AB14" s="19" t="n">
        <v>0.189850665046547</v>
      </c>
      <c r="AC14" s="19" t="n">
        <v>0.172931102527884</v>
      </c>
      <c r="AD14" s="19" t="n">
        <v>0.172267356240748</v>
      </c>
      <c r="AE14" s="19"/>
      <c r="AF14" s="19" t="n">
        <v>0.105134799810102</v>
      </c>
      <c r="AG14" s="19"/>
      <c r="AH14" s="19" t="n">
        <v>0.114982994744359</v>
      </c>
      <c r="AI14" s="19"/>
      <c r="AJ14" s="19" t="n">
        <v>0.153537107869923</v>
      </c>
      <c r="AK14" s="19" t="n">
        <v>0.108235224295524</v>
      </c>
      <c r="AL14" s="19" t="n">
        <v>0.123082161841777</v>
      </c>
    </row>
    <row r="15">
      <c r="B15" s="20" t="s">
        <v>246</v>
      </c>
      <c r="C15" s="19" t="n">
        <v>0.108712294477903</v>
      </c>
      <c r="D15" s="19" t="n">
        <v>0.132186662693303</v>
      </c>
      <c r="E15" s="19" t="n">
        <v>0.085421948001715</v>
      </c>
      <c r="F15" s="19"/>
      <c r="G15" s="19" t="n">
        <v>0.122392071008076</v>
      </c>
      <c r="H15" s="19" t="n">
        <v>0.162011972159077</v>
      </c>
      <c r="I15" s="19" t="n">
        <v>0.189019067009794</v>
      </c>
      <c r="J15" s="19" t="n">
        <v>0.0919063757479159</v>
      </c>
      <c r="K15" s="19" t="n">
        <v>0.0529117692324558</v>
      </c>
      <c r="L15" s="19" t="n">
        <v>0.0634125843683129</v>
      </c>
      <c r="M15" s="19"/>
      <c r="N15" s="19" t="n">
        <v>0.113928076227153</v>
      </c>
      <c r="O15" s="19" t="n">
        <v>0.0916127301542209</v>
      </c>
      <c r="P15" s="19" t="n">
        <v>0.0833118416693581</v>
      </c>
      <c r="Q15" s="19" t="n">
        <v>0.123483331225188</v>
      </c>
      <c r="R15" s="19" t="n">
        <v>0.159786123361476</v>
      </c>
      <c r="S15" s="19"/>
      <c r="T15" s="19" t="n">
        <v>0.0661654110850873</v>
      </c>
      <c r="U15" s="19" t="n">
        <v>0.0814441321453439</v>
      </c>
      <c r="V15" s="19" t="n">
        <v>0.12972054037153</v>
      </c>
      <c r="W15" s="19" t="n">
        <v>0.20777174619201</v>
      </c>
      <c r="X15" s="19"/>
      <c r="Y15" s="19" t="n">
        <v>0.163743975284665</v>
      </c>
      <c r="Z15" s="19" t="n">
        <v>0.0661577601412135</v>
      </c>
      <c r="AA15" s="19" t="n">
        <v>0.0650216537830836</v>
      </c>
      <c r="AB15" s="19" t="n">
        <v>0.0489768905402928</v>
      </c>
      <c r="AC15" s="19" t="n">
        <v>0.080075176535949</v>
      </c>
      <c r="AD15" s="19" t="n">
        <v>0.0723807277231244</v>
      </c>
      <c r="AE15" s="19"/>
      <c r="AF15" s="19" t="n">
        <v>0.0976582257315535</v>
      </c>
      <c r="AG15" s="19"/>
      <c r="AH15" s="19" t="n">
        <v>0.112171926926027</v>
      </c>
      <c r="AI15" s="19"/>
      <c r="AJ15" s="19" t="n">
        <v>0.0617906573608392</v>
      </c>
      <c r="AK15" s="19" t="n">
        <v>0.136661365638291</v>
      </c>
      <c r="AL15" s="19" t="n">
        <v>0.0946156444590122</v>
      </c>
    </row>
    <row r="16">
      <c r="B16" s="20" t="s">
        <v>77</v>
      </c>
      <c r="C16" s="21" t="n">
        <v>0.375967075188133</v>
      </c>
      <c r="D16" s="21" t="n">
        <v>0.360276182218331</v>
      </c>
      <c r="E16" s="21" t="n">
        <v>0.392411414086011</v>
      </c>
      <c r="F16" s="21"/>
      <c r="G16" s="21" t="n">
        <v>0.203021650357207</v>
      </c>
      <c r="H16" s="21" t="n">
        <v>0.199335008281199</v>
      </c>
      <c r="I16" s="21" t="n">
        <v>0.292388044932111</v>
      </c>
      <c r="J16" s="21" t="n">
        <v>0.385761907000636</v>
      </c>
      <c r="K16" s="21" t="n">
        <v>0.508339046210038</v>
      </c>
      <c r="L16" s="21" t="n">
        <v>0.522986611854101</v>
      </c>
      <c r="M16" s="21"/>
      <c r="N16" s="21" t="n">
        <v>0.451520206976111</v>
      </c>
      <c r="O16" s="21" t="n">
        <v>0.389489819975081</v>
      </c>
      <c r="P16" s="21" t="n">
        <v>0.383804040437341</v>
      </c>
      <c r="Q16" s="21" t="n">
        <v>0.414445959488261</v>
      </c>
      <c r="R16" s="21" t="n">
        <v>0.262529368677631</v>
      </c>
      <c r="S16" s="21"/>
      <c r="T16" s="21" t="n">
        <v>0.469119231314223</v>
      </c>
      <c r="U16" s="21" t="n">
        <v>0.429480551292388</v>
      </c>
      <c r="V16" s="21" t="n">
        <v>0.421996480328829</v>
      </c>
      <c r="W16" s="21" t="n">
        <v>0.214779225541384</v>
      </c>
      <c r="X16" s="21"/>
      <c r="Y16" s="21" t="n">
        <v>0.268727981938813</v>
      </c>
      <c r="Z16" s="21" t="n">
        <v>0.385022230623529</v>
      </c>
      <c r="AA16" s="21" t="n">
        <v>0.517542972860369</v>
      </c>
      <c r="AB16" s="21" t="n">
        <v>0.454014699975775</v>
      </c>
      <c r="AC16" s="21" t="n">
        <v>0.253151497918668</v>
      </c>
      <c r="AD16" s="21" t="n">
        <v>0.489951875677828</v>
      </c>
      <c r="AE16" s="21"/>
      <c r="AF16" s="21" t="n">
        <v>0.395048681095157</v>
      </c>
      <c r="AG16" s="21"/>
      <c r="AH16" s="21" t="n">
        <v>0.376044225495062</v>
      </c>
      <c r="AI16" s="21"/>
      <c r="AJ16" s="21" t="n">
        <v>0.478929786157079</v>
      </c>
      <c r="AK16" s="21" t="n">
        <v>0.323292627643918</v>
      </c>
      <c r="AL16" s="21" t="n">
        <v>0.357961982466066</v>
      </c>
    </row>
    <row r="17">
      <c r="B17" s="18"/>
    </row>
    <row r="18">
      <c r="B18" t="s">
        <v>61</v>
      </c>
    </row>
    <row r="19">
      <c r="B19" t="s">
        <v>62</v>
      </c>
    </row>
    <row r="21">
      <c r="B21"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255</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248</v>
      </c>
      <c r="C9" s="19" t="n">
        <v>0.145504015157051</v>
      </c>
      <c r="D9" s="19" t="n">
        <v>0.154357080953577</v>
      </c>
      <c r="E9" s="19" t="n">
        <v>0.136924511146327</v>
      </c>
      <c r="F9" s="19"/>
      <c r="G9" s="19" t="n">
        <v>0.167381101874586</v>
      </c>
      <c r="H9" s="19" t="n">
        <v>0.151035490869075</v>
      </c>
      <c r="I9" s="19" t="n">
        <v>0.232522471444993</v>
      </c>
      <c r="J9" s="19" t="n">
        <v>0.173260932234459</v>
      </c>
      <c r="K9" s="19" t="n">
        <v>0.111508056072338</v>
      </c>
      <c r="L9" s="19" t="n">
        <v>0.0790897356471028</v>
      </c>
      <c r="M9" s="19"/>
      <c r="N9" s="19" t="n">
        <v>0.20549065376347</v>
      </c>
      <c r="O9" s="19" t="n">
        <v>0.168109132443058</v>
      </c>
      <c r="P9" s="19" t="n">
        <v>0.108395215708612</v>
      </c>
      <c r="Q9" s="19" t="n">
        <v>0.0591227111295624</v>
      </c>
      <c r="R9" s="19" t="n">
        <v>0.223765435475938</v>
      </c>
      <c r="S9" s="19"/>
      <c r="T9" s="19" t="n">
        <v>0.101233361249289</v>
      </c>
      <c r="U9" s="19" t="n">
        <v>0.0723659452939887</v>
      </c>
      <c r="V9" s="19" t="n">
        <v>0.121972675328153</v>
      </c>
      <c r="W9" s="19" t="n">
        <v>0.30815932981299</v>
      </c>
      <c r="X9" s="19"/>
      <c r="Y9" s="19" t="n">
        <v>0.199902089105206</v>
      </c>
      <c r="Z9" s="19" t="n">
        <v>0.101682682633178</v>
      </c>
      <c r="AA9" s="19" t="n">
        <v>0.0852294365416778</v>
      </c>
      <c r="AB9" s="19" t="n">
        <v>0.157464445422646</v>
      </c>
      <c r="AC9" s="19" t="n">
        <v>0.117667160739615</v>
      </c>
      <c r="AD9" s="19" t="n">
        <v>0.0294325969039036</v>
      </c>
      <c r="AE9" s="19"/>
      <c r="AF9" s="19" t="n">
        <v>0.16098262265666</v>
      </c>
      <c r="AG9" s="19"/>
      <c r="AH9" s="19" t="n">
        <v>0.148916371220475</v>
      </c>
      <c r="AI9" s="19"/>
      <c r="AJ9" s="19" t="n">
        <v>0.0719117182552273</v>
      </c>
      <c r="AK9" s="19" t="n">
        <v>0.1863057151529</v>
      </c>
      <c r="AL9" s="19" t="n">
        <v>0.140547698946685</v>
      </c>
    </row>
    <row r="10">
      <c r="B10" s="20" t="s">
        <v>249</v>
      </c>
      <c r="C10" s="19" t="n">
        <v>0.401574826213672</v>
      </c>
      <c r="D10" s="19" t="n">
        <v>0.3834786027418</v>
      </c>
      <c r="E10" s="19" t="n">
        <v>0.420477428797842</v>
      </c>
      <c r="F10" s="19"/>
      <c r="G10" s="19" t="n">
        <v>0.45310097059359</v>
      </c>
      <c r="H10" s="19" t="n">
        <v>0.607470286035167</v>
      </c>
      <c r="I10" s="19" t="n">
        <v>0.362568814305024</v>
      </c>
      <c r="J10" s="19" t="n">
        <v>0.379370864405461</v>
      </c>
      <c r="K10" s="19" t="n">
        <v>0.319678637841939</v>
      </c>
      <c r="L10" s="19" t="n">
        <v>0.340798418755435</v>
      </c>
      <c r="M10" s="19"/>
      <c r="N10" s="19" t="n">
        <v>0.305827774650255</v>
      </c>
      <c r="O10" s="19" t="n">
        <v>0.370752890047341</v>
      </c>
      <c r="P10" s="19" t="n">
        <v>0.382858009609733</v>
      </c>
      <c r="Q10" s="19" t="n">
        <v>0.485919426822374</v>
      </c>
      <c r="R10" s="19" t="n">
        <v>0.444323080766514</v>
      </c>
      <c r="S10" s="19"/>
      <c r="T10" s="19" t="n">
        <v>0.342272674369134</v>
      </c>
      <c r="U10" s="19" t="n">
        <v>0.430989103534906</v>
      </c>
      <c r="V10" s="19" t="n">
        <v>0.393591425227885</v>
      </c>
      <c r="W10" s="19" t="n">
        <v>0.449113318948502</v>
      </c>
      <c r="X10" s="19"/>
      <c r="Y10" s="19" t="n">
        <v>0.422677021744832</v>
      </c>
      <c r="Z10" s="19" t="n">
        <v>0.441614991225719</v>
      </c>
      <c r="AA10" s="19" t="n">
        <v>0.352462176113103</v>
      </c>
      <c r="AB10" s="19" t="n">
        <v>0.415993682801487</v>
      </c>
      <c r="AC10" s="19" t="n">
        <v>0.442340835050829</v>
      </c>
      <c r="AD10" s="19" t="n">
        <v>0.355396646667996</v>
      </c>
      <c r="AE10" s="19"/>
      <c r="AF10" s="19" t="n">
        <v>0.382032798357881</v>
      </c>
      <c r="AG10" s="19"/>
      <c r="AH10" s="19" t="n">
        <v>0.411500833831747</v>
      </c>
      <c r="AI10" s="19"/>
      <c r="AJ10" s="19" t="n">
        <v>0.372848567474997</v>
      </c>
      <c r="AK10" s="19" t="n">
        <v>0.420299708029158</v>
      </c>
      <c r="AL10" s="19" t="n">
        <v>0.383819499580318</v>
      </c>
    </row>
    <row r="11">
      <c r="B11" s="20" t="s">
        <v>250</v>
      </c>
      <c r="C11" s="19" t="n">
        <v>0.27617619693442</v>
      </c>
      <c r="D11" s="19" t="n">
        <v>0.283976427391863</v>
      </c>
      <c r="E11" s="19" t="n">
        <v>0.268906081636481</v>
      </c>
      <c r="F11" s="19"/>
      <c r="G11" s="19" t="n">
        <v>0.304651258773769</v>
      </c>
      <c r="H11" s="19" t="n">
        <v>0.157658097062357</v>
      </c>
      <c r="I11" s="19" t="n">
        <v>0.184379266937727</v>
      </c>
      <c r="J11" s="19" t="n">
        <v>0.227884041486922</v>
      </c>
      <c r="K11" s="19" t="n">
        <v>0.356691907368539</v>
      </c>
      <c r="L11" s="19" t="n">
        <v>0.382277889686718</v>
      </c>
      <c r="M11" s="19"/>
      <c r="N11" s="19" t="n">
        <v>0.32666166006127</v>
      </c>
      <c r="O11" s="19" t="n">
        <v>0.257087551924362</v>
      </c>
      <c r="P11" s="19" t="n">
        <v>0.305715929696107</v>
      </c>
      <c r="Q11" s="19" t="n">
        <v>0.298248963179757</v>
      </c>
      <c r="R11" s="19" t="n">
        <v>0.215023708288699</v>
      </c>
      <c r="S11" s="19"/>
      <c r="T11" s="19" t="n">
        <v>0.33182689966643</v>
      </c>
      <c r="U11" s="19" t="n">
        <v>0.329271322893512</v>
      </c>
      <c r="V11" s="19" t="n">
        <v>0.275916366510056</v>
      </c>
      <c r="W11" s="19" t="n">
        <v>0.144737476687404</v>
      </c>
      <c r="X11" s="19"/>
      <c r="Y11" s="19" t="n">
        <v>0.210147631159199</v>
      </c>
      <c r="Z11" s="19" t="n">
        <v>0.262588082090561</v>
      </c>
      <c r="AA11" s="19" t="n">
        <v>0.365692511550759</v>
      </c>
      <c r="AB11" s="19" t="n">
        <v>0.268069188281055</v>
      </c>
      <c r="AC11" s="19" t="n">
        <v>0.392939726333835</v>
      </c>
      <c r="AD11" s="19" t="n">
        <v>0.277752025611726</v>
      </c>
      <c r="AE11" s="19"/>
      <c r="AF11" s="19" t="n">
        <v>0.279089834429135</v>
      </c>
      <c r="AG11" s="19"/>
      <c r="AH11" s="19" t="n">
        <v>0.27235008975489</v>
      </c>
      <c r="AI11" s="19"/>
      <c r="AJ11" s="19" t="n">
        <v>0.352707517341075</v>
      </c>
      <c r="AK11" s="19" t="n">
        <v>0.235351699591207</v>
      </c>
      <c r="AL11" s="19" t="n">
        <v>0.272246516435249</v>
      </c>
    </row>
    <row r="12">
      <c r="B12" s="20" t="s">
        <v>251</v>
      </c>
      <c r="C12" s="19" t="n">
        <v>0.0427664097484603</v>
      </c>
      <c r="D12" s="19" t="n">
        <v>0.0517501011259584</v>
      </c>
      <c r="E12" s="19" t="n">
        <v>0.0338554139345079</v>
      </c>
      <c r="F12" s="19"/>
      <c r="G12" s="19" t="n">
        <v>0.0348109011861123</v>
      </c>
      <c r="H12" s="19" t="n">
        <v>0.0381121152665632</v>
      </c>
      <c r="I12" s="19" t="n">
        <v>0.0878631535466629</v>
      </c>
      <c r="J12" s="19" t="n">
        <v>0.0443734796185068</v>
      </c>
      <c r="K12" s="19" t="n">
        <v>0.0540763221600136</v>
      </c>
      <c r="L12" s="19" t="n">
        <v>0.010027514328627</v>
      </c>
      <c r="M12" s="19"/>
      <c r="N12" s="19" t="n">
        <v>0.0130561057976697</v>
      </c>
      <c r="O12" s="19" t="n">
        <v>0.0536434304752366</v>
      </c>
      <c r="P12" s="19" t="n">
        <v>0.0448768989395849</v>
      </c>
      <c r="Q12" s="19" t="n">
        <v>0.0363275800010264</v>
      </c>
      <c r="R12" s="19" t="n">
        <v>0.042269401447538</v>
      </c>
      <c r="S12" s="19"/>
      <c r="T12" s="19" t="n">
        <v>0.0675019051315668</v>
      </c>
      <c r="U12" s="19" t="n">
        <v>0.043975802649327</v>
      </c>
      <c r="V12" s="19" t="n">
        <v>0.0386971360749163</v>
      </c>
      <c r="W12" s="19" t="n">
        <v>0.0235690781366758</v>
      </c>
      <c r="X12" s="19"/>
      <c r="Y12" s="19" t="n">
        <v>0.0507240609734013</v>
      </c>
      <c r="Z12" s="19" t="n">
        <v>0.0485936449634524</v>
      </c>
      <c r="AA12" s="19" t="n">
        <v>0.00987658613684582</v>
      </c>
      <c r="AB12" s="19" t="n">
        <v>0.0499076651722851</v>
      </c>
      <c r="AC12" s="19" t="n">
        <v>0.0158944171685657</v>
      </c>
      <c r="AD12" s="19" t="n">
        <v>0.171945008045787</v>
      </c>
      <c r="AE12" s="19"/>
      <c r="AF12" s="19" t="n">
        <v>0.0454107942233739</v>
      </c>
      <c r="AG12" s="19"/>
      <c r="AH12" s="19" t="n">
        <v>0.0420380700948057</v>
      </c>
      <c r="AI12" s="19"/>
      <c r="AJ12" s="19" t="n">
        <v>0.0563481464294901</v>
      </c>
      <c r="AK12" s="19" t="n">
        <v>0.0297515032248744</v>
      </c>
      <c r="AL12" s="19" t="n">
        <v>0.0746913235428834</v>
      </c>
    </row>
    <row r="13">
      <c r="B13" s="20" t="s">
        <v>252</v>
      </c>
      <c r="C13" s="19" t="n">
        <v>0.0465538869131924</v>
      </c>
      <c r="D13" s="19" t="n">
        <v>0.0549245015077897</v>
      </c>
      <c r="E13" s="19" t="n">
        <v>0.0363105055056368</v>
      </c>
      <c r="F13" s="19"/>
      <c r="G13" s="19" t="n">
        <v>0.0226686736999939</v>
      </c>
      <c r="H13" s="19" t="n">
        <v>0.0235198367896771</v>
      </c>
      <c r="I13" s="19" t="n">
        <v>0.0642013901056149</v>
      </c>
      <c r="J13" s="19" t="n">
        <v>0.036861265486987</v>
      </c>
      <c r="K13" s="19" t="n">
        <v>0.0767479926240821</v>
      </c>
      <c r="L13" s="19" t="n">
        <v>0.0456512181972636</v>
      </c>
      <c r="M13" s="19"/>
      <c r="N13" s="19" t="n">
        <v>0.0437589324581047</v>
      </c>
      <c r="O13" s="19" t="n">
        <v>0.0412528210049219</v>
      </c>
      <c r="P13" s="19" t="n">
        <v>0.0500205429601096</v>
      </c>
      <c r="Q13" s="19" t="n">
        <v>0.0385917948852721</v>
      </c>
      <c r="R13" s="19" t="n">
        <v>0.0600089621617296</v>
      </c>
      <c r="S13" s="19"/>
      <c r="T13" s="19" t="n">
        <v>0.0134028843966113</v>
      </c>
      <c r="U13" s="19" t="n">
        <v>0.0437808641370315</v>
      </c>
      <c r="V13" s="19" t="n">
        <v>0.0820479472205229</v>
      </c>
      <c r="W13" s="19" t="n">
        <v>0.0483732787969043</v>
      </c>
      <c r="X13" s="19"/>
      <c r="Y13" s="19" t="n">
        <v>0.0509705308644556</v>
      </c>
      <c r="Z13" s="19" t="n">
        <v>0.0607798737850602</v>
      </c>
      <c r="AA13" s="19" t="n">
        <v>0.0531651790353708</v>
      </c>
      <c r="AB13" s="19" t="n">
        <v>0.0228743759781291</v>
      </c>
      <c r="AC13" s="19" t="n">
        <v>0</v>
      </c>
      <c r="AD13" s="19" t="n">
        <v>0.0634829508559207</v>
      </c>
      <c r="AE13" s="19"/>
      <c r="AF13" s="19" t="n">
        <v>0.0461210807994929</v>
      </c>
      <c r="AG13" s="19"/>
      <c r="AH13" s="19" t="n">
        <v>0.046106713576335</v>
      </c>
      <c r="AI13" s="19"/>
      <c r="AJ13" s="19" t="n">
        <v>0.0516840584158727</v>
      </c>
      <c r="AK13" s="19" t="n">
        <v>0.041307088055821</v>
      </c>
      <c r="AL13" s="19" t="n">
        <v>0.0604826659399168</v>
      </c>
    </row>
    <row r="14">
      <c r="B14" s="20" t="s">
        <v>56</v>
      </c>
      <c r="C14" s="19" t="n">
        <v>0.0874246650332048</v>
      </c>
      <c r="D14" s="19" t="n">
        <v>0.0715132862790121</v>
      </c>
      <c r="E14" s="19" t="n">
        <v>0.103526058979205</v>
      </c>
      <c r="F14" s="19"/>
      <c r="G14" s="19" t="n">
        <v>0.0173870938719483</v>
      </c>
      <c r="H14" s="19" t="n">
        <v>0.0222041739771606</v>
      </c>
      <c r="I14" s="19" t="n">
        <v>0.0684649036599782</v>
      </c>
      <c r="J14" s="19" t="n">
        <v>0.138249416767664</v>
      </c>
      <c r="K14" s="19" t="n">
        <v>0.0812970839330882</v>
      </c>
      <c r="L14" s="19" t="n">
        <v>0.142155223384853</v>
      </c>
      <c r="M14" s="19"/>
      <c r="N14" s="19" t="n">
        <v>0.10520487326923</v>
      </c>
      <c r="O14" s="19" t="n">
        <v>0.109154174105081</v>
      </c>
      <c r="P14" s="19" t="n">
        <v>0.108133403085854</v>
      </c>
      <c r="Q14" s="19" t="n">
        <v>0.0817895239820084</v>
      </c>
      <c r="R14" s="19" t="n">
        <v>0.0146094118595813</v>
      </c>
      <c r="S14" s="19"/>
      <c r="T14" s="19" t="n">
        <v>0.143762275186969</v>
      </c>
      <c r="U14" s="19" t="n">
        <v>0.0796169614912343</v>
      </c>
      <c r="V14" s="19" t="n">
        <v>0.0877744496384663</v>
      </c>
      <c r="W14" s="19" t="n">
        <v>0.026047517617524</v>
      </c>
      <c r="X14" s="19"/>
      <c r="Y14" s="19" t="n">
        <v>0.0655786661529058</v>
      </c>
      <c r="Z14" s="19" t="n">
        <v>0.0847407253020301</v>
      </c>
      <c r="AA14" s="19" t="n">
        <v>0.133574110622243</v>
      </c>
      <c r="AB14" s="19" t="n">
        <v>0.0856906423443976</v>
      </c>
      <c r="AC14" s="19" t="n">
        <v>0.031157860707156</v>
      </c>
      <c r="AD14" s="19" t="n">
        <v>0.101990771914667</v>
      </c>
      <c r="AE14" s="19"/>
      <c r="AF14" s="19" t="n">
        <v>0.0863628695334571</v>
      </c>
      <c r="AG14" s="19"/>
      <c r="AH14" s="19" t="n">
        <v>0.079087921521747</v>
      </c>
      <c r="AI14" s="19"/>
      <c r="AJ14" s="19" t="n">
        <v>0.094499992083338</v>
      </c>
      <c r="AK14" s="19" t="n">
        <v>0.0869842859460385</v>
      </c>
      <c r="AL14" s="19" t="n">
        <v>0.0682122955549479</v>
      </c>
    </row>
    <row r="15">
      <c r="B15" s="20" t="s">
        <v>253</v>
      </c>
      <c r="C15" s="23" t="n">
        <v>0.547078841370722</v>
      </c>
      <c r="D15" s="23" t="n">
        <v>0.537835683695377</v>
      </c>
      <c r="E15" s="23" t="n">
        <v>0.557401939944169</v>
      </c>
      <c r="F15" s="23"/>
      <c r="G15" s="23" t="n">
        <v>0.620482072468176</v>
      </c>
      <c r="H15" s="23" t="n">
        <v>0.758505776904242</v>
      </c>
      <c r="I15" s="23" t="n">
        <v>0.595091285750017</v>
      </c>
      <c r="J15" s="23" t="n">
        <v>0.55263179663992</v>
      </c>
      <c r="K15" s="23" t="n">
        <v>0.431186693914277</v>
      </c>
      <c r="L15" s="23" t="n">
        <v>0.419888154402538</v>
      </c>
      <c r="M15" s="23"/>
      <c r="N15" s="23" t="n">
        <v>0.511318428413725</v>
      </c>
      <c r="O15" s="23" t="n">
        <v>0.538862022490399</v>
      </c>
      <c r="P15" s="23" t="n">
        <v>0.491253225318344</v>
      </c>
      <c r="Q15" s="23" t="n">
        <v>0.545042137951936</v>
      </c>
      <c r="R15" s="23" t="n">
        <v>0.668088516242452</v>
      </c>
      <c r="S15" s="23"/>
      <c r="T15" s="23" t="n">
        <v>0.443506035618422</v>
      </c>
      <c r="U15" s="23" t="n">
        <v>0.503355048828895</v>
      </c>
      <c r="V15" s="23" t="n">
        <v>0.515564100556038</v>
      </c>
      <c r="W15" s="23" t="n">
        <v>0.757272648761492</v>
      </c>
      <c r="X15" s="23"/>
      <c r="Y15" s="23" t="n">
        <v>0.622579110850038</v>
      </c>
      <c r="Z15" s="23" t="n">
        <v>0.543297673858897</v>
      </c>
      <c r="AA15" s="23" t="n">
        <v>0.437691612654781</v>
      </c>
      <c r="AB15" s="23" t="n">
        <v>0.573458128224134</v>
      </c>
      <c r="AC15" s="23" t="n">
        <v>0.560007995790444</v>
      </c>
      <c r="AD15" s="23" t="n">
        <v>0.3848292435719</v>
      </c>
      <c r="AE15" s="23"/>
      <c r="AF15" s="23" t="n">
        <v>0.543015421014541</v>
      </c>
      <c r="AG15" s="23"/>
      <c r="AH15" s="23" t="n">
        <v>0.560417205052223</v>
      </c>
      <c r="AI15" s="23"/>
      <c r="AJ15" s="23" t="n">
        <v>0.444760285730225</v>
      </c>
      <c r="AK15" s="23" t="n">
        <v>0.606605423182059</v>
      </c>
      <c r="AL15" s="23" t="n">
        <v>0.524367198527003</v>
      </c>
    </row>
    <row r="16">
      <c r="B16" s="20" t="s">
        <v>254</v>
      </c>
      <c r="C16" s="23" t="n">
        <v>0.0893202966616527</v>
      </c>
      <c r="D16" s="23" t="n">
        <v>0.106674602633748</v>
      </c>
      <c r="E16" s="23" t="n">
        <v>0.0701659194401447</v>
      </c>
      <c r="F16" s="23"/>
      <c r="G16" s="23" t="n">
        <v>0.0574795748861062</v>
      </c>
      <c r="H16" s="23" t="n">
        <v>0.0616319520562402</v>
      </c>
      <c r="I16" s="23" t="n">
        <v>0.152064543652278</v>
      </c>
      <c r="J16" s="23" t="n">
        <v>0.0812347451054937</v>
      </c>
      <c r="K16" s="23" t="n">
        <v>0.130824314784096</v>
      </c>
      <c r="L16" s="23" t="n">
        <v>0.0556787325258906</v>
      </c>
      <c r="M16" s="23"/>
      <c r="N16" s="23" t="n">
        <v>0.0568150382557743</v>
      </c>
      <c r="O16" s="23" t="n">
        <v>0.0948962514801585</v>
      </c>
      <c r="P16" s="23" t="n">
        <v>0.0948974418996945</v>
      </c>
      <c r="Q16" s="23" t="n">
        <v>0.0749193748862985</v>
      </c>
      <c r="R16" s="23" t="n">
        <v>0.102278363609268</v>
      </c>
      <c r="S16" s="23"/>
      <c r="T16" s="23" t="n">
        <v>0.0809047895281781</v>
      </c>
      <c r="U16" s="23" t="n">
        <v>0.0877566667863585</v>
      </c>
      <c r="V16" s="23" t="n">
        <v>0.120745083295439</v>
      </c>
      <c r="W16" s="23" t="n">
        <v>0.07194235693358</v>
      </c>
      <c r="X16" s="23"/>
      <c r="Y16" s="23" t="n">
        <v>0.101694591837857</v>
      </c>
      <c r="Z16" s="23" t="n">
        <v>0.109373518748513</v>
      </c>
      <c r="AA16" s="23" t="n">
        <v>0.0630417651722167</v>
      </c>
      <c r="AB16" s="23" t="n">
        <v>0.0727820411504142</v>
      </c>
      <c r="AC16" s="23" t="n">
        <v>0.0158944171685657</v>
      </c>
      <c r="AD16" s="23" t="n">
        <v>0.235427958901707</v>
      </c>
      <c r="AE16" s="23"/>
      <c r="AF16" s="23" t="n">
        <v>0.0915318750228668</v>
      </c>
      <c r="AG16" s="23"/>
      <c r="AH16" s="23" t="n">
        <v>0.0881447836711407</v>
      </c>
      <c r="AI16" s="23"/>
      <c r="AJ16" s="23" t="n">
        <v>0.108032204845363</v>
      </c>
      <c r="AK16" s="23" t="n">
        <v>0.0710585912806954</v>
      </c>
      <c r="AL16" s="23" t="n">
        <v>0.1351739894828</v>
      </c>
    </row>
    <row r="17">
      <c r="B17" s="20" t="s">
        <v>239</v>
      </c>
      <c r="C17" s="24" t="n">
        <v>0.45775854470907</v>
      </c>
      <c r="D17" s="24" t="n">
        <v>0.431161081061628</v>
      </c>
      <c r="E17" s="24" t="n">
        <v>0.487236020504025</v>
      </c>
      <c r="F17" s="24"/>
      <c r="G17" s="24" t="n">
        <v>0.56300249758207</v>
      </c>
      <c r="H17" s="24" t="n">
        <v>0.696873824848002</v>
      </c>
      <c r="I17" s="24" t="n">
        <v>0.443026742097739</v>
      </c>
      <c r="J17" s="24" t="n">
        <v>0.471397051534426</v>
      </c>
      <c r="K17" s="24" t="n">
        <v>0.300362379130181</v>
      </c>
      <c r="L17" s="24" t="n">
        <v>0.364209421876648</v>
      </c>
      <c r="M17" s="24"/>
      <c r="N17" s="24" t="n">
        <v>0.454503390157951</v>
      </c>
      <c r="O17" s="24" t="n">
        <v>0.44396577101024</v>
      </c>
      <c r="P17" s="24" t="n">
        <v>0.39635578341865</v>
      </c>
      <c r="Q17" s="24" t="n">
        <v>0.470122763065638</v>
      </c>
      <c r="R17" s="24" t="n">
        <v>0.565810152633184</v>
      </c>
      <c r="S17" s="24"/>
      <c r="T17" s="24" t="n">
        <v>0.362601246090244</v>
      </c>
      <c r="U17" s="24" t="n">
        <v>0.415598382042536</v>
      </c>
      <c r="V17" s="24" t="n">
        <v>0.394819017260599</v>
      </c>
      <c r="W17" s="24" t="n">
        <v>0.685330291827911</v>
      </c>
      <c r="X17" s="24"/>
      <c r="Y17" s="24" t="n">
        <v>0.520884519012182</v>
      </c>
      <c r="Z17" s="24" t="n">
        <v>0.433924155110384</v>
      </c>
      <c r="AA17" s="24" t="n">
        <v>0.374649847482564</v>
      </c>
      <c r="AB17" s="24" t="n">
        <v>0.500676087073719</v>
      </c>
      <c r="AC17" s="24" t="n">
        <v>0.544113578621878</v>
      </c>
      <c r="AD17" s="24" t="n">
        <v>0.149401284670192</v>
      </c>
      <c r="AE17" s="24"/>
      <c r="AF17" s="24" t="n">
        <v>0.451483545991674</v>
      </c>
      <c r="AG17" s="24"/>
      <c r="AH17" s="24" t="n">
        <v>0.472272421381082</v>
      </c>
      <c r="AI17" s="24"/>
      <c r="AJ17" s="24" t="n">
        <v>0.336728080884862</v>
      </c>
      <c r="AK17" s="24" t="n">
        <v>0.535546831901363</v>
      </c>
      <c r="AL17" s="24" t="n">
        <v>0.389193209044203</v>
      </c>
    </row>
    <row r="18">
      <c r="B18" s="18"/>
    </row>
    <row r="19">
      <c r="B19" t="s">
        <v>61</v>
      </c>
    </row>
    <row r="20">
      <c r="B20" t="s">
        <v>62</v>
      </c>
    </row>
    <row r="22">
      <c r="B22"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261</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256</v>
      </c>
      <c r="C9" s="19" t="n">
        <v>0.108798946241019</v>
      </c>
      <c r="D9" s="19" t="n">
        <v>0.142227769663437</v>
      </c>
      <c r="E9" s="19" t="n">
        <v>0.0755422880929616</v>
      </c>
      <c r="F9" s="19"/>
      <c r="G9" s="19" t="n">
        <v>0.269428540692067</v>
      </c>
      <c r="H9" s="19" t="n">
        <v>0.0866308915563792</v>
      </c>
      <c r="I9" s="19" t="n">
        <v>0.185533073129118</v>
      </c>
      <c r="J9" s="19" t="n">
        <v>0.175636773500398</v>
      </c>
      <c r="K9" s="19" t="n">
        <v>0.0216805573824273</v>
      </c>
      <c r="L9" s="19" t="n">
        <v>0.0209361239845313</v>
      </c>
      <c r="M9" s="19"/>
      <c r="N9" s="19" t="n">
        <v>0.135005688623335</v>
      </c>
      <c r="O9" s="19" t="n">
        <v>0.120933171328899</v>
      </c>
      <c r="P9" s="19" t="n">
        <v>0.0508429601901504</v>
      </c>
      <c r="Q9" s="19" t="n">
        <v>0.0797945145127075</v>
      </c>
      <c r="R9" s="19" t="n">
        <v>0.194877230726823</v>
      </c>
      <c r="S9" s="19"/>
      <c r="T9" s="19" t="n">
        <v>0.0710818120804957</v>
      </c>
      <c r="U9" s="19" t="n">
        <v>0.0350300478473151</v>
      </c>
      <c r="V9" s="19" t="n">
        <v>0.0860588486301368</v>
      </c>
      <c r="W9" s="19" t="n">
        <v>0.280138691327495</v>
      </c>
      <c r="X9" s="19"/>
      <c r="Y9" s="19" t="n">
        <v>0.18075754387218</v>
      </c>
      <c r="Z9" s="19" t="n">
        <v>0.113083241069319</v>
      </c>
      <c r="AA9" s="19" t="n">
        <v>0.0226021209862642</v>
      </c>
      <c r="AB9" s="19" t="n">
        <v>0.0387474902649424</v>
      </c>
      <c r="AC9" s="19" t="n">
        <v>0.159156729748662</v>
      </c>
      <c r="AD9" s="19" t="n">
        <v>0.0294325969039036</v>
      </c>
      <c r="AE9" s="19"/>
      <c r="AF9" s="19" t="n">
        <v>0.116044898474165</v>
      </c>
      <c r="AG9" s="19"/>
      <c r="AH9" s="19" t="n">
        <v>0.110984502227435</v>
      </c>
      <c r="AI9" s="19"/>
      <c r="AJ9" s="19" t="n">
        <v>0.055431099925009</v>
      </c>
      <c r="AK9" s="19" t="n">
        <v>0.138799638973065</v>
      </c>
      <c r="AL9" s="19" t="n">
        <v>0.102875250552215</v>
      </c>
    </row>
    <row r="10">
      <c r="B10" s="20" t="s">
        <v>257</v>
      </c>
      <c r="C10" s="19" t="n">
        <v>0.293379716247609</v>
      </c>
      <c r="D10" s="19" t="n">
        <v>0.372694270199922</v>
      </c>
      <c r="E10" s="19" t="n">
        <v>0.2145424914826</v>
      </c>
      <c r="F10" s="19"/>
      <c r="G10" s="19" t="n">
        <v>0.428054930395606</v>
      </c>
      <c r="H10" s="19" t="n">
        <v>0.486743904218626</v>
      </c>
      <c r="I10" s="19" t="n">
        <v>0.338863230771147</v>
      </c>
      <c r="J10" s="19" t="n">
        <v>0.227521866061563</v>
      </c>
      <c r="K10" s="19" t="n">
        <v>0.209404234004441</v>
      </c>
      <c r="L10" s="19" t="n">
        <v>0.181080706890526</v>
      </c>
      <c r="M10" s="19"/>
      <c r="N10" s="19" t="n">
        <v>0.282129553389613</v>
      </c>
      <c r="O10" s="19" t="n">
        <v>0.251503394752796</v>
      </c>
      <c r="P10" s="19" t="n">
        <v>0.239694924209513</v>
      </c>
      <c r="Q10" s="19" t="n">
        <v>0.296574770417997</v>
      </c>
      <c r="R10" s="19" t="n">
        <v>0.451536713769248</v>
      </c>
      <c r="S10" s="19"/>
      <c r="T10" s="19" t="n">
        <v>0.137630049571663</v>
      </c>
      <c r="U10" s="19" t="n">
        <v>0.265156477012828</v>
      </c>
      <c r="V10" s="19" t="n">
        <v>0.380170854862719</v>
      </c>
      <c r="W10" s="19" t="n">
        <v>0.413968531135624</v>
      </c>
      <c r="X10" s="19"/>
      <c r="Y10" s="19" t="n">
        <v>0.395275952066229</v>
      </c>
      <c r="Z10" s="19" t="n">
        <v>0.136810641830567</v>
      </c>
      <c r="AA10" s="19" t="n">
        <v>0.177420748575678</v>
      </c>
      <c r="AB10" s="19" t="n">
        <v>0.200001985029939</v>
      </c>
      <c r="AC10" s="19" t="n">
        <v>0.483764497487623</v>
      </c>
      <c r="AD10" s="19" t="n">
        <v>0.193804959812656</v>
      </c>
      <c r="AE10" s="19"/>
      <c r="AF10" s="19" t="n">
        <v>0.287994583213227</v>
      </c>
      <c r="AG10" s="19"/>
      <c r="AH10" s="19" t="n">
        <v>0.304085849587712</v>
      </c>
      <c r="AI10" s="19"/>
      <c r="AJ10" s="19" t="n">
        <v>0.182132360381785</v>
      </c>
      <c r="AK10" s="19" t="n">
        <v>0.357810776272589</v>
      </c>
      <c r="AL10" s="19" t="n">
        <v>0.270326285733278</v>
      </c>
    </row>
    <row r="11">
      <c r="B11" s="20" t="s">
        <v>258</v>
      </c>
      <c r="C11" s="19" t="n">
        <v>0.398205269506518</v>
      </c>
      <c r="D11" s="19" t="n">
        <v>0.339771854853496</v>
      </c>
      <c r="E11" s="19" t="n">
        <v>0.457487210929374</v>
      </c>
      <c r="F11" s="19"/>
      <c r="G11" s="19" t="n">
        <v>0.245635689244569</v>
      </c>
      <c r="H11" s="19" t="n">
        <v>0.263179662954031</v>
      </c>
      <c r="I11" s="19" t="n">
        <v>0.337934795827461</v>
      </c>
      <c r="J11" s="19" t="n">
        <v>0.420781657091071</v>
      </c>
      <c r="K11" s="19" t="n">
        <v>0.465093299036823</v>
      </c>
      <c r="L11" s="19" t="n">
        <v>0.529872697180109</v>
      </c>
      <c r="M11" s="19"/>
      <c r="N11" s="19" t="n">
        <v>0.338470005899168</v>
      </c>
      <c r="O11" s="19" t="n">
        <v>0.422378635626726</v>
      </c>
      <c r="P11" s="19" t="n">
        <v>0.406871873372887</v>
      </c>
      <c r="Q11" s="19" t="n">
        <v>0.481327046789688</v>
      </c>
      <c r="R11" s="19" t="n">
        <v>0.286515877195245</v>
      </c>
      <c r="S11" s="19"/>
      <c r="T11" s="19" t="n">
        <v>0.533796872778817</v>
      </c>
      <c r="U11" s="19" t="n">
        <v>0.456386476095651</v>
      </c>
      <c r="V11" s="19" t="n">
        <v>0.42404545243145</v>
      </c>
      <c r="W11" s="19" t="n">
        <v>0.23176785317873</v>
      </c>
      <c r="X11" s="19"/>
      <c r="Y11" s="19" t="n">
        <v>0.27855834638173</v>
      </c>
      <c r="Z11" s="19" t="n">
        <v>0.555084310015567</v>
      </c>
      <c r="AA11" s="19" t="n">
        <v>0.518508214850332</v>
      </c>
      <c r="AB11" s="19" t="n">
        <v>0.499943854420177</v>
      </c>
      <c r="AC11" s="19" t="n">
        <v>0.265116444671772</v>
      </c>
      <c r="AD11" s="19" t="n">
        <v>0.532523983764177</v>
      </c>
      <c r="AE11" s="19"/>
      <c r="AF11" s="19" t="n">
        <v>0.396986885155722</v>
      </c>
      <c r="AG11" s="19"/>
      <c r="AH11" s="19" t="n">
        <v>0.397983580061323</v>
      </c>
      <c r="AI11" s="19"/>
      <c r="AJ11" s="19" t="n">
        <v>0.531084409242352</v>
      </c>
      <c r="AK11" s="19" t="n">
        <v>0.319300525486187</v>
      </c>
      <c r="AL11" s="19" t="n">
        <v>0.436739345547132</v>
      </c>
    </row>
    <row r="12">
      <c r="B12" s="20" t="s">
        <v>259</v>
      </c>
      <c r="C12" s="19" t="n">
        <v>0.169032444927894</v>
      </c>
      <c r="D12" s="19" t="n">
        <v>0.113232635781064</v>
      </c>
      <c r="E12" s="19" t="n">
        <v>0.223276284457676</v>
      </c>
      <c r="F12" s="19"/>
      <c r="G12" s="19" t="n">
        <v>0.0217366868357933</v>
      </c>
      <c r="H12" s="19" t="n">
        <v>0.119382703017902</v>
      </c>
      <c r="I12" s="19" t="n">
        <v>0.108257478943976</v>
      </c>
      <c r="J12" s="19" t="n">
        <v>0.157718350474959</v>
      </c>
      <c r="K12" s="19" t="n">
        <v>0.280926358876504</v>
      </c>
      <c r="L12" s="19" t="n">
        <v>0.234040588212185</v>
      </c>
      <c r="M12" s="19"/>
      <c r="N12" s="19" t="n">
        <v>0.233375885128358</v>
      </c>
      <c r="O12" s="19" t="n">
        <v>0.175494389410792</v>
      </c>
      <c r="P12" s="19" t="n">
        <v>0.248180407652745</v>
      </c>
      <c r="Q12" s="19" t="n">
        <v>0.12297405596912</v>
      </c>
      <c r="R12" s="19" t="n">
        <v>0.0504605813528898</v>
      </c>
      <c r="S12" s="19"/>
      <c r="T12" s="19" t="n">
        <v>0.189249641396603</v>
      </c>
      <c r="U12" s="19" t="n">
        <v>0.21233642657013</v>
      </c>
      <c r="V12" s="19" t="n">
        <v>0.0943651945701775</v>
      </c>
      <c r="W12" s="19" t="n">
        <v>0.063950513365551</v>
      </c>
      <c r="X12" s="19"/>
      <c r="Y12" s="19" t="n">
        <v>0.122125276363955</v>
      </c>
      <c r="Z12" s="19" t="n">
        <v>0.188915186942207</v>
      </c>
      <c r="AA12" s="19" t="n">
        <v>0.249872702704419</v>
      </c>
      <c r="AB12" s="19" t="n">
        <v>0.209891531957497</v>
      </c>
      <c r="AC12" s="19" t="n">
        <v>0.0191997808538368</v>
      </c>
      <c r="AD12" s="19" t="n">
        <v>0.206628416410131</v>
      </c>
      <c r="AE12" s="19"/>
      <c r="AF12" s="19" t="n">
        <v>0.178457490430811</v>
      </c>
      <c r="AG12" s="19"/>
      <c r="AH12" s="19" t="n">
        <v>0.161423781030837</v>
      </c>
      <c r="AI12" s="19"/>
      <c r="AJ12" s="19" t="n">
        <v>0.206988243841261</v>
      </c>
      <c r="AK12" s="19" t="n">
        <v>0.147052478213039</v>
      </c>
      <c r="AL12" s="19" t="n">
        <v>0.176881681225688</v>
      </c>
    </row>
    <row r="13">
      <c r="B13" s="20" t="s">
        <v>260</v>
      </c>
      <c r="C13" s="21" t="n">
        <v>0.0305836230769597</v>
      </c>
      <c r="D13" s="21" t="n">
        <v>0.0320734695020811</v>
      </c>
      <c r="E13" s="21" t="n">
        <v>0.0291517250373891</v>
      </c>
      <c r="F13" s="21"/>
      <c r="G13" s="21" t="n">
        <v>0.0351441528319659</v>
      </c>
      <c r="H13" s="21" t="n">
        <v>0.0440628382530611</v>
      </c>
      <c r="I13" s="21" t="n">
        <v>0.0294114213282991</v>
      </c>
      <c r="J13" s="21" t="n">
        <v>0.0183413528720087</v>
      </c>
      <c r="K13" s="21" t="n">
        <v>0.0228955506998046</v>
      </c>
      <c r="L13" s="21" t="n">
        <v>0.0340698837326481</v>
      </c>
      <c r="M13" s="21"/>
      <c r="N13" s="21" t="n">
        <v>0.0110188669595263</v>
      </c>
      <c r="O13" s="21" t="n">
        <v>0.0296904088807873</v>
      </c>
      <c r="P13" s="21" t="n">
        <v>0.0544098345747046</v>
      </c>
      <c r="Q13" s="21" t="n">
        <v>0.0193296123104863</v>
      </c>
      <c r="R13" s="21" t="n">
        <v>0.0166095969557942</v>
      </c>
      <c r="S13" s="21"/>
      <c r="T13" s="21" t="n">
        <v>0.068241624172421</v>
      </c>
      <c r="U13" s="21" t="n">
        <v>0.0310905724740769</v>
      </c>
      <c r="V13" s="21" t="n">
        <v>0.0153596495055158</v>
      </c>
      <c r="W13" s="21" t="n">
        <v>0.0101744109926002</v>
      </c>
      <c r="X13" s="21"/>
      <c r="Y13" s="21" t="n">
        <v>0.0232828813159057</v>
      </c>
      <c r="Z13" s="21" t="n">
        <v>0.00610662014234004</v>
      </c>
      <c r="AA13" s="21" t="n">
        <v>0.0315962128833065</v>
      </c>
      <c r="AB13" s="21" t="n">
        <v>0.051415138327444</v>
      </c>
      <c r="AC13" s="21" t="n">
        <v>0.0727625472381066</v>
      </c>
      <c r="AD13" s="21" t="n">
        <v>0.0376100431091328</v>
      </c>
      <c r="AE13" s="21"/>
      <c r="AF13" s="21" t="n">
        <v>0.0205161427260756</v>
      </c>
      <c r="AG13" s="21"/>
      <c r="AH13" s="21" t="n">
        <v>0.0255222870926932</v>
      </c>
      <c r="AI13" s="21"/>
      <c r="AJ13" s="21" t="n">
        <v>0.0243638866095926</v>
      </c>
      <c r="AK13" s="21" t="n">
        <v>0.0370365810551205</v>
      </c>
      <c r="AL13" s="21" t="n">
        <v>0.0131774369416866</v>
      </c>
    </row>
    <row r="14">
      <c r="B14" s="18"/>
    </row>
    <row r="15">
      <c r="B15" t="s">
        <v>61</v>
      </c>
    </row>
    <row r="16">
      <c r="B16" t="s">
        <v>62</v>
      </c>
    </row>
    <row r="18">
      <c r="B18"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265</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262</v>
      </c>
      <c r="C9" s="19" t="n">
        <v>0.471430287801476</v>
      </c>
      <c r="D9" s="19" t="n">
        <v>0.450013175726232</v>
      </c>
      <c r="E9" s="19" t="n">
        <v>0.493794260664545</v>
      </c>
      <c r="F9" s="19"/>
      <c r="G9" s="19" t="n">
        <v>0.44884451123824</v>
      </c>
      <c r="H9" s="19" t="n">
        <v>0.33804703780522</v>
      </c>
      <c r="I9" s="19" t="n">
        <v>0.415065531606576</v>
      </c>
      <c r="J9" s="19" t="n">
        <v>0.556261826243793</v>
      </c>
      <c r="K9" s="19" t="n">
        <v>0.588686976515371</v>
      </c>
      <c r="L9" s="19" t="n">
        <v>0.469521401655777</v>
      </c>
      <c r="M9" s="19"/>
      <c r="N9" s="19" t="n">
        <v>0.379830506671268</v>
      </c>
      <c r="O9" s="19" t="n">
        <v>0.539395740564971</v>
      </c>
      <c r="P9" s="19" t="n">
        <v>0.372313962424107</v>
      </c>
      <c r="Q9" s="19" t="n">
        <v>0.55556570464397</v>
      </c>
      <c r="R9" s="19" t="n">
        <v>0.466435283612972</v>
      </c>
      <c r="S9" s="19"/>
      <c r="T9" s="19" t="n">
        <v>0.450265231029067</v>
      </c>
      <c r="U9" s="19" t="n">
        <v>0.515481489790383</v>
      </c>
      <c r="V9" s="19" t="n">
        <v>0.467443284880285</v>
      </c>
      <c r="W9" s="19" t="n">
        <v>0.444561623726638</v>
      </c>
      <c r="X9" s="19"/>
      <c r="Y9" s="19" t="n">
        <v>0.435351914387947</v>
      </c>
      <c r="Z9" s="19" t="n">
        <v>0.583503810608089</v>
      </c>
      <c r="AA9" s="19" t="n">
        <v>0.492224113736874</v>
      </c>
      <c r="AB9" s="19" t="n">
        <v>0.508290636579098</v>
      </c>
      <c r="AC9" s="19" t="n">
        <v>0.426296702913955</v>
      </c>
      <c r="AD9" s="19" t="n">
        <v>0.465281949438158</v>
      </c>
      <c r="AE9" s="19"/>
      <c r="AF9" s="19" t="n">
        <v>0.499756628383554</v>
      </c>
      <c r="AG9" s="19"/>
      <c r="AH9" s="19" t="n">
        <v>0.474428460584926</v>
      </c>
      <c r="AI9" s="19"/>
      <c r="AJ9" s="19" t="n">
        <v>0.528366270888484</v>
      </c>
      <c r="AK9" s="19" t="n">
        <v>0.433267954970301</v>
      </c>
      <c r="AL9" s="19" t="n">
        <v>0.51255406760893</v>
      </c>
    </row>
    <row r="10">
      <c r="B10" s="20" t="s">
        <v>263</v>
      </c>
      <c r="C10" s="19" t="n">
        <v>0.28232346008801</v>
      </c>
      <c r="D10" s="19" t="n">
        <v>0.314475414050253</v>
      </c>
      <c r="E10" s="19" t="n">
        <v>0.250684211836393</v>
      </c>
      <c r="F10" s="19"/>
      <c r="G10" s="19" t="n">
        <v>0.382392865349442</v>
      </c>
      <c r="H10" s="19" t="n">
        <v>0.386386533970991</v>
      </c>
      <c r="I10" s="19" t="n">
        <v>0.351973601861608</v>
      </c>
      <c r="J10" s="19" t="n">
        <v>0.270627695528703</v>
      </c>
      <c r="K10" s="19" t="n">
        <v>0.174323533609081</v>
      </c>
      <c r="L10" s="19" t="n">
        <v>0.207363154088462</v>
      </c>
      <c r="M10" s="19"/>
      <c r="N10" s="19" t="n">
        <v>0.338714620966186</v>
      </c>
      <c r="O10" s="19" t="n">
        <v>0.220349741335693</v>
      </c>
      <c r="P10" s="19" t="n">
        <v>0.307992904908148</v>
      </c>
      <c r="Q10" s="19" t="n">
        <v>0.284178288684244</v>
      </c>
      <c r="R10" s="19" t="n">
        <v>0.319388962499094</v>
      </c>
      <c r="S10" s="19"/>
      <c r="T10" s="19" t="n">
        <v>0.229292869984928</v>
      </c>
      <c r="U10" s="19" t="n">
        <v>0.269718635685416</v>
      </c>
      <c r="V10" s="19" t="n">
        <v>0.292183095417061</v>
      </c>
      <c r="W10" s="19" t="n">
        <v>0.344735089242387</v>
      </c>
      <c r="X10" s="19"/>
      <c r="Y10" s="19" t="n">
        <v>0.35001875518885</v>
      </c>
      <c r="Z10" s="19" t="n">
        <v>0.200889589355238</v>
      </c>
      <c r="AA10" s="19" t="n">
        <v>0.196512839195435</v>
      </c>
      <c r="AB10" s="19" t="n">
        <v>0.253619974329195</v>
      </c>
      <c r="AC10" s="19" t="n">
        <v>0.384233574855981</v>
      </c>
      <c r="AD10" s="19" t="n">
        <v>0.243263512188928</v>
      </c>
      <c r="AE10" s="19"/>
      <c r="AF10" s="19" t="n">
        <v>0.274995215679313</v>
      </c>
      <c r="AG10" s="19"/>
      <c r="AH10" s="19" t="n">
        <v>0.287062091246777</v>
      </c>
      <c r="AI10" s="19"/>
      <c r="AJ10" s="19" t="n">
        <v>0.164347735029489</v>
      </c>
      <c r="AK10" s="19" t="n">
        <v>0.350279486671891</v>
      </c>
      <c r="AL10" s="19" t="n">
        <v>0.259978389533647</v>
      </c>
    </row>
    <row r="11">
      <c r="B11" s="20" t="s">
        <v>264</v>
      </c>
      <c r="C11" s="19" t="n">
        <v>0.0723256688700227</v>
      </c>
      <c r="D11" s="19" t="n">
        <v>0.082698751064747</v>
      </c>
      <c r="E11" s="19" t="n">
        <v>0.0601277485384511</v>
      </c>
      <c r="F11" s="19"/>
      <c r="G11" s="19" t="n">
        <v>0.0620856881073144</v>
      </c>
      <c r="H11" s="19" t="n">
        <v>0.169028403496357</v>
      </c>
      <c r="I11" s="19" t="n">
        <v>0.0987876166463729</v>
      </c>
      <c r="J11" s="19" t="n">
        <v>0.0575483007336214</v>
      </c>
      <c r="K11" s="19" t="n">
        <v>0.0292539988416041</v>
      </c>
      <c r="L11" s="19" t="n">
        <v>0.033956116117436</v>
      </c>
      <c r="M11" s="19"/>
      <c r="N11" s="19" t="n">
        <v>0.0647153278919999</v>
      </c>
      <c r="O11" s="19" t="n">
        <v>0.0493769146947223</v>
      </c>
      <c r="P11" s="19" t="n">
        <v>0.084895665290658</v>
      </c>
      <c r="Q11" s="19" t="n">
        <v>0.0415329670198648</v>
      </c>
      <c r="R11" s="19" t="n">
        <v>0.128290280650129</v>
      </c>
      <c r="S11" s="19"/>
      <c r="T11" s="19" t="n">
        <v>0.0197421069954677</v>
      </c>
      <c r="U11" s="19" t="n">
        <v>0.0343555004744174</v>
      </c>
      <c r="V11" s="19" t="n">
        <v>0.140086288541729</v>
      </c>
      <c r="W11" s="19" t="n">
        <v>0.142627737342588</v>
      </c>
      <c r="X11" s="19"/>
      <c r="Y11" s="19" t="n">
        <v>0.113611873472193</v>
      </c>
      <c r="Z11" s="19" t="n">
        <v>0.059892053985926</v>
      </c>
      <c r="AA11" s="19" t="n">
        <v>0.0248885865409721</v>
      </c>
      <c r="AB11" s="19" t="n">
        <v>0.0705958721937449</v>
      </c>
      <c r="AC11" s="19" t="n">
        <v>0.0229367336485029</v>
      </c>
      <c r="AD11" s="19" t="n">
        <v>0.0126743982193317</v>
      </c>
      <c r="AE11" s="19"/>
      <c r="AF11" s="19" t="n">
        <v>0.075297630273442</v>
      </c>
      <c r="AG11" s="19"/>
      <c r="AH11" s="19" t="n">
        <v>0.0743557116640236</v>
      </c>
      <c r="AI11" s="19"/>
      <c r="AJ11" s="19" t="n">
        <v>0.0467336637323028</v>
      </c>
      <c r="AK11" s="19" t="n">
        <v>0.0866864389607532</v>
      </c>
      <c r="AL11" s="19" t="n">
        <v>0.0696306383467835</v>
      </c>
    </row>
    <row r="12">
      <c r="B12" s="20" t="s">
        <v>260</v>
      </c>
      <c r="C12" s="21" t="n">
        <v>0.173920583240491</v>
      </c>
      <c r="D12" s="21" t="n">
        <v>0.152812659158768</v>
      </c>
      <c r="E12" s="21" t="n">
        <v>0.195393778960611</v>
      </c>
      <c r="F12" s="21"/>
      <c r="G12" s="21" t="n">
        <v>0.106676935305004</v>
      </c>
      <c r="H12" s="21" t="n">
        <v>0.106538024727432</v>
      </c>
      <c r="I12" s="21" t="n">
        <v>0.134173249885443</v>
      </c>
      <c r="J12" s="21" t="n">
        <v>0.115562177493883</v>
      </c>
      <c r="K12" s="21" t="n">
        <v>0.207735491033943</v>
      </c>
      <c r="L12" s="21" t="n">
        <v>0.289159328138324</v>
      </c>
      <c r="M12" s="21"/>
      <c r="N12" s="21" t="n">
        <v>0.216739544470546</v>
      </c>
      <c r="O12" s="21" t="n">
        <v>0.190877603404614</v>
      </c>
      <c r="P12" s="21" t="n">
        <v>0.234797467377087</v>
      </c>
      <c r="Q12" s="21" t="n">
        <v>0.118723039651921</v>
      </c>
      <c r="R12" s="21" t="n">
        <v>0.0858854732378044</v>
      </c>
      <c r="S12" s="21"/>
      <c r="T12" s="21" t="n">
        <v>0.300699791990537</v>
      </c>
      <c r="U12" s="21" t="n">
        <v>0.180444374049784</v>
      </c>
      <c r="V12" s="21" t="n">
        <v>0.100287331160925</v>
      </c>
      <c r="W12" s="21" t="n">
        <v>0.0680755496883882</v>
      </c>
      <c r="X12" s="21"/>
      <c r="Y12" s="21" t="n">
        <v>0.101017456951011</v>
      </c>
      <c r="Z12" s="21" t="n">
        <v>0.155714546050747</v>
      </c>
      <c r="AA12" s="21" t="n">
        <v>0.286374460526719</v>
      </c>
      <c r="AB12" s="21" t="n">
        <v>0.167493516897962</v>
      </c>
      <c r="AC12" s="21" t="n">
        <v>0.166532988581562</v>
      </c>
      <c r="AD12" s="21" t="n">
        <v>0.278780140153582</v>
      </c>
      <c r="AE12" s="21"/>
      <c r="AF12" s="21" t="n">
        <v>0.149950525663691</v>
      </c>
      <c r="AG12" s="21"/>
      <c r="AH12" s="21" t="n">
        <v>0.164153736504273</v>
      </c>
      <c r="AI12" s="21"/>
      <c r="AJ12" s="21" t="n">
        <v>0.260552330349723</v>
      </c>
      <c r="AK12" s="21" t="n">
        <v>0.129766119397055</v>
      </c>
      <c r="AL12" s="21" t="n">
        <v>0.157836904510639</v>
      </c>
    </row>
    <row r="13">
      <c r="B13" s="18"/>
    </row>
    <row r="14">
      <c r="B14" t="s">
        <v>61</v>
      </c>
    </row>
    <row r="15">
      <c r="B15" t="s">
        <v>62</v>
      </c>
    </row>
    <row r="17">
      <c r="B17"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s>
  <sheetData>
    <row r="2" ht="40" customHeight="1">
      <c r="D2" s="16" t="s">
        <v>280</v>
      </c>
    </row>
    <row r="6" ht="50" customHeight="1">
      <c r="B6" s="22" t="s">
        <v>15</v>
      </c>
      <c r="C6" s="22" t="s">
        <v>266</v>
      </c>
      <c r="D6" s="22" t="s">
        <v>267</v>
      </c>
      <c r="E6" s="22" t="s">
        <v>268</v>
      </c>
      <c r="F6" s="22" t="s">
        <v>269</v>
      </c>
      <c r="G6" s="22" t="s">
        <v>270</v>
      </c>
      <c r="H6" s="22" t="s">
        <v>271</v>
      </c>
      <c r="I6" s="22" t="s">
        <v>272</v>
      </c>
    </row>
    <row r="7">
      <c r="B7" s="20" t="s">
        <v>273</v>
      </c>
      <c r="C7" s="19" t="n">
        <v>0.278657621526436</v>
      </c>
      <c r="D7" s="19" t="n">
        <v>0.230471015883712</v>
      </c>
      <c r="E7" s="19" t="n">
        <v>0.190839804436238</v>
      </c>
      <c r="F7" s="19" t="n">
        <v>0.197371976308875</v>
      </c>
      <c r="G7" s="19" t="n">
        <v>0.17092873305781</v>
      </c>
      <c r="H7" s="19" t="n">
        <v>0.165950018949143</v>
      </c>
      <c r="I7" s="19" t="n">
        <v>0.196523845633254</v>
      </c>
    </row>
    <row r="8">
      <c r="B8" s="20" t="s">
        <v>274</v>
      </c>
      <c r="C8" s="19" t="n">
        <v>0.364531615814873</v>
      </c>
      <c r="D8" s="19" t="n">
        <v>0.36868470602078</v>
      </c>
      <c r="E8" s="19" t="n">
        <v>0.312320226120322</v>
      </c>
      <c r="F8" s="19" t="n">
        <v>0.335721723728587</v>
      </c>
      <c r="G8" s="19" t="n">
        <v>0.324705992414301</v>
      </c>
      <c r="H8" s="19" t="n">
        <v>0.324866009934452</v>
      </c>
      <c r="I8" s="19" t="n">
        <v>0.312669338347384</v>
      </c>
    </row>
    <row r="9">
      <c r="B9" s="20" t="s">
        <v>275</v>
      </c>
      <c r="C9" s="19" t="n">
        <v>0.172504925984396</v>
      </c>
      <c r="D9" s="19" t="n">
        <v>0.210421699737189</v>
      </c>
      <c r="E9" s="19" t="n">
        <v>0.210611387363073</v>
      </c>
      <c r="F9" s="19" t="n">
        <v>0.219810922409095</v>
      </c>
      <c r="G9" s="19" t="n">
        <v>0.257455196843953</v>
      </c>
      <c r="H9" s="19" t="n">
        <v>0.248783709424919</v>
      </c>
      <c r="I9" s="19" t="n">
        <v>0.223136123161551</v>
      </c>
    </row>
    <row r="10">
      <c r="B10" s="20" t="s">
        <v>276</v>
      </c>
      <c r="C10" s="19" t="n">
        <v>0.0556680149097672</v>
      </c>
      <c r="D10" s="19" t="n">
        <v>0.0554588747887252</v>
      </c>
      <c r="E10" s="19" t="n">
        <v>0.0710434641708611</v>
      </c>
      <c r="F10" s="19" t="n">
        <v>0.0896906596132446</v>
      </c>
      <c r="G10" s="19" t="n">
        <v>0.0786905253448984</v>
      </c>
      <c r="H10" s="19" t="n">
        <v>0.0874194632919653</v>
      </c>
      <c r="I10" s="19" t="n">
        <v>0.0783370725631282</v>
      </c>
    </row>
    <row r="11">
      <c r="B11" s="20" t="s">
        <v>277</v>
      </c>
      <c r="C11" s="19" t="n">
        <v>0.0611247192619882</v>
      </c>
      <c r="D11" s="19" t="n">
        <v>0.0768546815647531</v>
      </c>
      <c r="E11" s="19" t="n">
        <v>0.111327460742395</v>
      </c>
      <c r="F11" s="19" t="n">
        <v>0.0955395208517407</v>
      </c>
      <c r="G11" s="19" t="n">
        <v>0.109340127619763</v>
      </c>
      <c r="H11" s="19" t="n">
        <v>0.115899151628185</v>
      </c>
      <c r="I11" s="19" t="n">
        <v>0.136649643668665</v>
      </c>
    </row>
    <row r="12">
      <c r="B12" s="20" t="s">
        <v>56</v>
      </c>
      <c r="C12" s="19" t="n">
        <v>0.06751310250254</v>
      </c>
      <c r="D12" s="19" t="n">
        <v>0.0581090220048402</v>
      </c>
      <c r="E12" s="19" t="n">
        <v>0.103857657167111</v>
      </c>
      <c r="F12" s="19" t="n">
        <v>0.0618651970884572</v>
      </c>
      <c r="G12" s="19" t="n">
        <v>0.058879424719275</v>
      </c>
      <c r="H12" s="19" t="n">
        <v>0.0570816467713358</v>
      </c>
      <c r="I12" s="19" t="n">
        <v>0.052683976626018</v>
      </c>
    </row>
    <row r="13">
      <c r="B13" s="25" t="s">
        <v>278</v>
      </c>
      <c r="C13" s="23" t="n">
        <v>0.643189237341309</v>
      </c>
      <c r="D13" s="23" t="n">
        <v>0.599155721904492</v>
      </c>
      <c r="E13" s="23" t="n">
        <v>0.50316003055656</v>
      </c>
      <c r="F13" s="23" t="n">
        <v>0.533093700037463</v>
      </c>
      <c r="G13" s="23" t="n">
        <v>0.49563472547211</v>
      </c>
      <c r="H13" s="23" t="n">
        <v>0.490816028883596</v>
      </c>
      <c r="I13" s="23" t="n">
        <v>0.509193183980638</v>
      </c>
    </row>
    <row r="14">
      <c r="B14" s="25" t="s">
        <v>279</v>
      </c>
      <c r="C14" s="23" t="n">
        <v>0.116792734171755</v>
      </c>
      <c r="D14" s="23" t="n">
        <v>0.132313556353478</v>
      </c>
      <c r="E14" s="23" t="n">
        <v>0.182370924913256</v>
      </c>
      <c r="F14" s="23" t="n">
        <v>0.185230180464985</v>
      </c>
      <c r="G14" s="23" t="n">
        <v>0.188030652964661</v>
      </c>
      <c r="H14" s="23" t="n">
        <v>0.20331861492015</v>
      </c>
      <c r="I14" s="23" t="n">
        <v>0.214986716231793</v>
      </c>
    </row>
    <row r="15">
      <c r="B15" s="25" t="s">
        <v>239</v>
      </c>
      <c r="C15" s="24" t="n">
        <v>0.526396503169553</v>
      </c>
      <c r="D15" s="24" t="n">
        <v>0.466842165551014</v>
      </c>
      <c r="E15" s="24" t="n">
        <v>0.320789105643304</v>
      </c>
      <c r="F15" s="24" t="n">
        <v>0.347863519572477</v>
      </c>
      <c r="G15" s="24" t="n">
        <v>0.307604072507449</v>
      </c>
      <c r="H15" s="24" t="n">
        <v>0.287497413963445</v>
      </c>
      <c r="I15" s="24" t="n">
        <v>0.294206467748845</v>
      </c>
    </row>
    <row r="16">
      <c r="B16" s="18"/>
      <c r="C16" s="18"/>
      <c r="D16" s="18"/>
      <c r="E16" s="18"/>
      <c r="F16" s="18"/>
      <c r="G16" s="18"/>
      <c r="H16" s="18"/>
      <c r="I16" s="18"/>
    </row>
    <row r="17">
      <c r="B17" t="s">
        <v>61</v>
      </c>
    </row>
    <row r="18">
      <c r="B18" t="s">
        <v>62</v>
      </c>
    </row>
    <row r="22">
      <c r="B22" s="9" t="str">
        <f>=HYPERLINK("#'Contents'!A1", "Return to Contents")</f>
      </c>
    </row>
  </sheetData>
  <mergeCells count="1">
    <mergeCell ref="D2:J2"/>
  </mergeCells>
  <pageMargins left="0.7" right="0.7" top="0.75" bottom="0.75" header="0.3" footer="0.3"/>
  <pageSetup paperSize="9" orientation="portrait" horizontalDpi="300" verticalDpi="300" r:id="rId2"/>
  <drawing r:id="rId1"/>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281</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273</v>
      </c>
      <c r="C9" s="19" t="n">
        <v>0.196523845633254</v>
      </c>
      <c r="D9" s="19" t="n">
        <v>0.209853986935021</v>
      </c>
      <c r="E9" s="19" t="n">
        <v>0.183561529920871</v>
      </c>
      <c r="F9" s="19"/>
      <c r="G9" s="19" t="n">
        <v>0.210955065835253</v>
      </c>
      <c r="H9" s="19" t="n">
        <v>0.252438710033937</v>
      </c>
      <c r="I9" s="19" t="n">
        <v>0.233591037458075</v>
      </c>
      <c r="J9" s="19" t="n">
        <v>0.245867827544385</v>
      </c>
      <c r="K9" s="19" t="n">
        <v>0.120807525938616</v>
      </c>
      <c r="L9" s="19" t="n">
        <v>0.14720492316291</v>
      </c>
      <c r="M9" s="19"/>
      <c r="N9" s="19" t="n">
        <v>0.184467917860157</v>
      </c>
      <c r="O9" s="19" t="n">
        <v>0.174016165439721</v>
      </c>
      <c r="P9" s="19" t="n">
        <v>0.183335401769277</v>
      </c>
      <c r="Q9" s="19" t="n">
        <v>0.144782447283678</v>
      </c>
      <c r="R9" s="19" t="n">
        <v>0.315752655667561</v>
      </c>
      <c r="S9" s="19"/>
      <c r="T9" s="19" t="n">
        <v>0.166937244876074</v>
      </c>
      <c r="U9" s="19" t="n">
        <v>0.189993504004222</v>
      </c>
      <c r="V9" s="19" t="n">
        <v>0.185769346041937</v>
      </c>
      <c r="W9" s="19" t="n">
        <v>0.267066502797518</v>
      </c>
      <c r="X9" s="19"/>
      <c r="Y9" s="19" t="n">
        <v>0.228251655557449</v>
      </c>
      <c r="Z9" s="19" t="n">
        <v>0.268236910605792</v>
      </c>
      <c r="AA9" s="19" t="n">
        <v>0.141178095610893</v>
      </c>
      <c r="AB9" s="19" t="n">
        <v>0.170104854351885</v>
      </c>
      <c r="AC9" s="19" t="n">
        <v>0.173744201218707</v>
      </c>
      <c r="AD9" s="19" t="n">
        <v>0.237811326902865</v>
      </c>
      <c r="AE9" s="19"/>
      <c r="AF9" s="19" t="n">
        <v>0.212889406215674</v>
      </c>
      <c r="AG9" s="19"/>
      <c r="AH9" s="19" t="n">
        <v>0.203159514053587</v>
      </c>
      <c r="AI9" s="19"/>
      <c r="AJ9" s="19" t="n">
        <v>0.161462402645715</v>
      </c>
      <c r="AK9" s="19" t="n">
        <v>0.222646904099385</v>
      </c>
      <c r="AL9" s="19" t="n">
        <v>0.156372325776909</v>
      </c>
    </row>
    <row r="10">
      <c r="B10" s="20" t="s">
        <v>274</v>
      </c>
      <c r="C10" s="19" t="n">
        <v>0.312669338347384</v>
      </c>
      <c r="D10" s="19" t="n">
        <v>0.335870660314206</v>
      </c>
      <c r="E10" s="19" t="n">
        <v>0.290050818919304</v>
      </c>
      <c r="F10" s="19"/>
      <c r="G10" s="19" t="n">
        <v>0.305602746319388</v>
      </c>
      <c r="H10" s="19" t="n">
        <v>0.373089734287615</v>
      </c>
      <c r="I10" s="19" t="n">
        <v>0.319935379856974</v>
      </c>
      <c r="J10" s="19" t="n">
        <v>0.318073718120169</v>
      </c>
      <c r="K10" s="19" t="n">
        <v>0.278835323921157</v>
      </c>
      <c r="L10" s="19" t="n">
        <v>0.290059101193821</v>
      </c>
      <c r="M10" s="19"/>
      <c r="N10" s="19" t="n">
        <v>0.260125636137117</v>
      </c>
      <c r="O10" s="19" t="n">
        <v>0.28885715210253</v>
      </c>
      <c r="P10" s="19" t="n">
        <v>0.283506988575916</v>
      </c>
      <c r="Q10" s="19" t="n">
        <v>0.396068824736017</v>
      </c>
      <c r="R10" s="19" t="n">
        <v>0.338844523724285</v>
      </c>
      <c r="S10" s="19"/>
      <c r="T10" s="19" t="n">
        <v>0.232086136498294</v>
      </c>
      <c r="U10" s="19" t="n">
        <v>0.27494458251831</v>
      </c>
      <c r="V10" s="19" t="n">
        <v>0.357774823339017</v>
      </c>
      <c r="W10" s="19" t="n">
        <v>0.387724474456953</v>
      </c>
      <c r="X10" s="19"/>
      <c r="Y10" s="19" t="n">
        <v>0.359469222155897</v>
      </c>
      <c r="Z10" s="19" t="n">
        <v>0.322060361639002</v>
      </c>
      <c r="AA10" s="19" t="n">
        <v>0.260340703859194</v>
      </c>
      <c r="AB10" s="19" t="n">
        <v>0.322764170155198</v>
      </c>
      <c r="AC10" s="19" t="n">
        <v>0.222647794776829</v>
      </c>
      <c r="AD10" s="19" t="n">
        <v>0.258787392262633</v>
      </c>
      <c r="AE10" s="19"/>
      <c r="AF10" s="19" t="n">
        <v>0.289902259380315</v>
      </c>
      <c r="AG10" s="19"/>
      <c r="AH10" s="19" t="n">
        <v>0.320368656131948</v>
      </c>
      <c r="AI10" s="19"/>
      <c r="AJ10" s="19" t="n">
        <v>0.316265659220805</v>
      </c>
      <c r="AK10" s="19" t="n">
        <v>0.315898909242516</v>
      </c>
      <c r="AL10" s="19" t="n">
        <v>0.283378818684315</v>
      </c>
    </row>
    <row r="11">
      <c r="B11" s="20" t="s">
        <v>275</v>
      </c>
      <c r="C11" s="19" t="n">
        <v>0.223136123161551</v>
      </c>
      <c r="D11" s="19" t="n">
        <v>0.211856752059988</v>
      </c>
      <c r="E11" s="19" t="n">
        <v>0.234865039842404</v>
      </c>
      <c r="F11" s="19"/>
      <c r="G11" s="19" t="n">
        <v>0.225309185852967</v>
      </c>
      <c r="H11" s="19" t="n">
        <v>0.200722108551942</v>
      </c>
      <c r="I11" s="19" t="n">
        <v>0.257845296603562</v>
      </c>
      <c r="J11" s="19" t="n">
        <v>0.173592773753448</v>
      </c>
      <c r="K11" s="19" t="n">
        <v>0.258266519827897</v>
      </c>
      <c r="L11" s="19" t="n">
        <v>0.223203377049105</v>
      </c>
      <c r="M11" s="19"/>
      <c r="N11" s="19" t="n">
        <v>0.200044316532336</v>
      </c>
      <c r="O11" s="19" t="n">
        <v>0.2349530732952</v>
      </c>
      <c r="P11" s="19" t="n">
        <v>0.265786436744795</v>
      </c>
      <c r="Q11" s="19" t="n">
        <v>0.211557361568742</v>
      </c>
      <c r="R11" s="19" t="n">
        <v>0.160038397260779</v>
      </c>
      <c r="S11" s="19"/>
      <c r="T11" s="19" t="n">
        <v>0.186716097182131</v>
      </c>
      <c r="U11" s="19" t="n">
        <v>0.236415671086919</v>
      </c>
      <c r="V11" s="19" t="n">
        <v>0.23524021864434</v>
      </c>
      <c r="W11" s="19" t="n">
        <v>0.222312400850146</v>
      </c>
      <c r="X11" s="19"/>
      <c r="Y11" s="19" t="n">
        <v>0.241416960642217</v>
      </c>
      <c r="Z11" s="19" t="n">
        <v>0.171465388582845</v>
      </c>
      <c r="AA11" s="19" t="n">
        <v>0.226806814473583</v>
      </c>
      <c r="AB11" s="19" t="n">
        <v>0.167760943581703</v>
      </c>
      <c r="AC11" s="19" t="n">
        <v>0.248481640959691</v>
      </c>
      <c r="AD11" s="19" t="n">
        <v>0.222683681677725</v>
      </c>
      <c r="AE11" s="19"/>
      <c r="AF11" s="19" t="n">
        <v>0.235136591801466</v>
      </c>
      <c r="AG11" s="19"/>
      <c r="AH11" s="19" t="n">
        <v>0.21948063346102</v>
      </c>
      <c r="AI11" s="19"/>
      <c r="AJ11" s="19" t="n">
        <v>0.211669017212373</v>
      </c>
      <c r="AK11" s="19" t="n">
        <v>0.226177623649255</v>
      </c>
      <c r="AL11" s="19" t="n">
        <v>0.241113089613645</v>
      </c>
    </row>
    <row r="12">
      <c r="B12" s="20" t="s">
        <v>276</v>
      </c>
      <c r="C12" s="19" t="n">
        <v>0.0783370725631282</v>
      </c>
      <c r="D12" s="19" t="n">
        <v>0.0682709096191383</v>
      </c>
      <c r="E12" s="19" t="n">
        <v>0.0866148334430395</v>
      </c>
      <c r="F12" s="19"/>
      <c r="G12" s="19" t="n">
        <v>0.115469428645279</v>
      </c>
      <c r="H12" s="19" t="n">
        <v>0.0573190614919833</v>
      </c>
      <c r="I12" s="19" t="n">
        <v>0.102289022757283</v>
      </c>
      <c r="J12" s="19" t="n">
        <v>0.0919978012554643</v>
      </c>
      <c r="K12" s="19" t="n">
        <v>0.0783165465060601</v>
      </c>
      <c r="L12" s="19" t="n">
        <v>0.0518339244643049</v>
      </c>
      <c r="M12" s="19"/>
      <c r="N12" s="19" t="n">
        <v>0.0645179150752764</v>
      </c>
      <c r="O12" s="19" t="n">
        <v>0.0762350136147262</v>
      </c>
      <c r="P12" s="19" t="n">
        <v>0.0834445546293932</v>
      </c>
      <c r="Q12" s="19" t="n">
        <v>0.0810962932382197</v>
      </c>
      <c r="R12" s="19" t="n">
        <v>0.0780978944711985</v>
      </c>
      <c r="S12" s="19"/>
      <c r="T12" s="19" t="n">
        <v>0.115031905304857</v>
      </c>
      <c r="U12" s="19" t="n">
        <v>0.079386950346947</v>
      </c>
      <c r="V12" s="19" t="n">
        <v>0.130377190189989</v>
      </c>
      <c r="W12" s="19" t="n">
        <v>0.0373971294429086</v>
      </c>
      <c r="X12" s="19"/>
      <c r="Y12" s="19" t="n">
        <v>0.0596615227287496</v>
      </c>
      <c r="Z12" s="19" t="n">
        <v>0.111782100836232</v>
      </c>
      <c r="AA12" s="19" t="n">
        <v>0.0612781058944093</v>
      </c>
      <c r="AB12" s="19" t="n">
        <v>0.103158101622316</v>
      </c>
      <c r="AC12" s="19" t="n">
        <v>0.169736886723014</v>
      </c>
      <c r="AD12" s="19" t="n">
        <v>0.11333954838086</v>
      </c>
      <c r="AE12" s="19"/>
      <c r="AF12" s="19" t="n">
        <v>0.0924907447466878</v>
      </c>
      <c r="AG12" s="19"/>
      <c r="AH12" s="19" t="n">
        <v>0.078449360657944</v>
      </c>
      <c r="AI12" s="19"/>
      <c r="AJ12" s="19" t="n">
        <v>0.112212133277176</v>
      </c>
      <c r="AK12" s="19" t="n">
        <v>0.0522409120300835</v>
      </c>
      <c r="AL12" s="19" t="n">
        <v>0.121975515117445</v>
      </c>
    </row>
    <row r="13">
      <c r="B13" s="20" t="s">
        <v>277</v>
      </c>
      <c r="C13" s="19" t="n">
        <v>0.136649643668665</v>
      </c>
      <c r="D13" s="19" t="n">
        <v>0.126340927516096</v>
      </c>
      <c r="E13" s="19" t="n">
        <v>0.147237772594207</v>
      </c>
      <c r="F13" s="19"/>
      <c r="G13" s="19" t="n">
        <v>0.113088729335075</v>
      </c>
      <c r="H13" s="19" t="n">
        <v>0.0976018619077332</v>
      </c>
      <c r="I13" s="19" t="n">
        <v>0.0765634276745009</v>
      </c>
      <c r="J13" s="19" t="n">
        <v>0.0815303325666969</v>
      </c>
      <c r="K13" s="19" t="n">
        <v>0.186898161300536</v>
      </c>
      <c r="L13" s="19" t="n">
        <v>0.215304741967695</v>
      </c>
      <c r="M13" s="19"/>
      <c r="N13" s="19" t="n">
        <v>0.173426939007155</v>
      </c>
      <c r="O13" s="19" t="n">
        <v>0.170563995333004</v>
      </c>
      <c r="P13" s="19" t="n">
        <v>0.114165797402011</v>
      </c>
      <c r="Q13" s="19" t="n">
        <v>0.135712805218123</v>
      </c>
      <c r="R13" s="19" t="n">
        <v>0.095475428321971</v>
      </c>
      <c r="S13" s="19"/>
      <c r="T13" s="19" t="n">
        <v>0.201791086071327</v>
      </c>
      <c r="U13" s="19" t="n">
        <v>0.154706691463925</v>
      </c>
      <c r="V13" s="19" t="n">
        <v>0.0683154278597275</v>
      </c>
      <c r="W13" s="19" t="n">
        <v>0.06569127192649</v>
      </c>
      <c r="X13" s="19"/>
      <c r="Y13" s="19" t="n">
        <v>0.0889575499282516</v>
      </c>
      <c r="Z13" s="19" t="n">
        <v>0.0861266626472694</v>
      </c>
      <c r="AA13" s="19" t="n">
        <v>0.221355218170086</v>
      </c>
      <c r="AB13" s="19" t="n">
        <v>0.147356145188785</v>
      </c>
      <c r="AC13" s="19" t="n">
        <v>0.132391035239571</v>
      </c>
      <c r="AD13" s="19" t="n">
        <v>0.102997321970383</v>
      </c>
      <c r="AE13" s="19"/>
      <c r="AF13" s="19" t="n">
        <v>0.114477677181667</v>
      </c>
      <c r="AG13" s="19"/>
      <c r="AH13" s="19" t="n">
        <v>0.129773960585002</v>
      </c>
      <c r="AI13" s="19"/>
      <c r="AJ13" s="19" t="n">
        <v>0.13694702891407</v>
      </c>
      <c r="AK13" s="19" t="n">
        <v>0.134688975234474</v>
      </c>
      <c r="AL13" s="19" t="n">
        <v>0.146822789303471</v>
      </c>
    </row>
    <row r="14">
      <c r="B14" s="20" t="s">
        <v>56</v>
      </c>
      <c r="C14" s="19" t="n">
        <v>0.052683976626018</v>
      </c>
      <c r="D14" s="19" t="n">
        <v>0.0478067635555503</v>
      </c>
      <c r="E14" s="19" t="n">
        <v>0.0576700052801757</v>
      </c>
      <c r="F14" s="19"/>
      <c r="G14" s="19" t="n">
        <v>0.0295748440120371</v>
      </c>
      <c r="H14" s="19" t="n">
        <v>0.0188285237267894</v>
      </c>
      <c r="I14" s="19" t="n">
        <v>0.00977583564960467</v>
      </c>
      <c r="J14" s="19" t="n">
        <v>0.0889375467598371</v>
      </c>
      <c r="K14" s="19" t="n">
        <v>0.0768759225057334</v>
      </c>
      <c r="L14" s="19" t="n">
        <v>0.072393932162165</v>
      </c>
      <c r="M14" s="19"/>
      <c r="N14" s="19" t="n">
        <v>0.117417275387959</v>
      </c>
      <c r="O14" s="19" t="n">
        <v>0.0553746002148191</v>
      </c>
      <c r="P14" s="19" t="n">
        <v>0.0697608208786078</v>
      </c>
      <c r="Q14" s="19" t="n">
        <v>0.0307822679552214</v>
      </c>
      <c r="R14" s="19" t="n">
        <v>0.0117911005542063</v>
      </c>
      <c r="S14" s="19"/>
      <c r="T14" s="19" t="n">
        <v>0.0974375300673169</v>
      </c>
      <c r="U14" s="19" t="n">
        <v>0.0645526005796759</v>
      </c>
      <c r="V14" s="19" t="n">
        <v>0.0225229939249893</v>
      </c>
      <c r="W14" s="19" t="n">
        <v>0.0198082205259843</v>
      </c>
      <c r="X14" s="19"/>
      <c r="Y14" s="19" t="n">
        <v>0.0222430889874353</v>
      </c>
      <c r="Z14" s="19" t="n">
        <v>0.040328575688859</v>
      </c>
      <c r="AA14" s="19" t="n">
        <v>0.0890410619918346</v>
      </c>
      <c r="AB14" s="19" t="n">
        <v>0.0888557851001126</v>
      </c>
      <c r="AC14" s="19" t="n">
        <v>0.0529984410821878</v>
      </c>
      <c r="AD14" s="19" t="n">
        <v>0.0643807288055345</v>
      </c>
      <c r="AE14" s="19"/>
      <c r="AF14" s="19" t="n">
        <v>0.0551033206741899</v>
      </c>
      <c r="AG14" s="19"/>
      <c r="AH14" s="19" t="n">
        <v>0.0487678751104996</v>
      </c>
      <c r="AI14" s="19"/>
      <c r="AJ14" s="19" t="n">
        <v>0.0614437587298607</v>
      </c>
      <c r="AK14" s="19" t="n">
        <v>0.0483466757442862</v>
      </c>
      <c r="AL14" s="19" t="n">
        <v>0.0503374615042155</v>
      </c>
    </row>
    <row r="15">
      <c r="B15" s="20" t="s">
        <v>278</v>
      </c>
      <c r="C15" s="23" t="n">
        <v>0.509193183980638</v>
      </c>
      <c r="D15" s="23" t="n">
        <v>0.545724647249227</v>
      </c>
      <c r="E15" s="23" t="n">
        <v>0.473612348840175</v>
      </c>
      <c r="F15" s="23"/>
      <c r="G15" s="23" t="n">
        <v>0.516557812154642</v>
      </c>
      <c r="H15" s="23" t="n">
        <v>0.625528444321552</v>
      </c>
      <c r="I15" s="23" t="n">
        <v>0.553526417315049</v>
      </c>
      <c r="J15" s="23" t="n">
        <v>0.563941545664554</v>
      </c>
      <c r="K15" s="23" t="n">
        <v>0.399642849859773</v>
      </c>
      <c r="L15" s="23" t="n">
        <v>0.43726402435673</v>
      </c>
      <c r="M15" s="23"/>
      <c r="N15" s="23" t="n">
        <v>0.444593553997273</v>
      </c>
      <c r="O15" s="23" t="n">
        <v>0.462873317542251</v>
      </c>
      <c r="P15" s="23" t="n">
        <v>0.466842390345193</v>
      </c>
      <c r="Q15" s="23" t="n">
        <v>0.540851272019694</v>
      </c>
      <c r="R15" s="23" t="n">
        <v>0.654597179391845</v>
      </c>
      <c r="S15" s="23"/>
      <c r="T15" s="23" t="n">
        <v>0.399023381374368</v>
      </c>
      <c r="U15" s="23" t="n">
        <v>0.464938086522532</v>
      </c>
      <c r="V15" s="23" t="n">
        <v>0.543544169380954</v>
      </c>
      <c r="W15" s="23" t="n">
        <v>0.654790977254471</v>
      </c>
      <c r="X15" s="23"/>
      <c r="Y15" s="23" t="n">
        <v>0.587720877713346</v>
      </c>
      <c r="Z15" s="23" t="n">
        <v>0.590297272244794</v>
      </c>
      <c r="AA15" s="23" t="n">
        <v>0.401518799470087</v>
      </c>
      <c r="AB15" s="23" t="n">
        <v>0.492869024507083</v>
      </c>
      <c r="AC15" s="23" t="n">
        <v>0.396391995995537</v>
      </c>
      <c r="AD15" s="23" t="n">
        <v>0.496598719165498</v>
      </c>
      <c r="AE15" s="23"/>
      <c r="AF15" s="23" t="n">
        <v>0.502791665595989</v>
      </c>
      <c r="AG15" s="23"/>
      <c r="AH15" s="23" t="n">
        <v>0.523528170185535</v>
      </c>
      <c r="AI15" s="23"/>
      <c r="AJ15" s="23" t="n">
        <v>0.47772806186652</v>
      </c>
      <c r="AK15" s="23" t="n">
        <v>0.538545813341901</v>
      </c>
      <c r="AL15" s="23" t="n">
        <v>0.439751144461224</v>
      </c>
    </row>
    <row r="16">
      <c r="B16" s="20" t="s">
        <v>279</v>
      </c>
      <c r="C16" s="23" t="n">
        <v>0.214986716231793</v>
      </c>
      <c r="D16" s="23" t="n">
        <v>0.194611837135234</v>
      </c>
      <c r="E16" s="23" t="n">
        <v>0.233852606037246</v>
      </c>
      <c r="F16" s="23"/>
      <c r="G16" s="23" t="n">
        <v>0.228558157980355</v>
      </c>
      <c r="H16" s="23" t="n">
        <v>0.154920923399717</v>
      </c>
      <c r="I16" s="23" t="n">
        <v>0.178852450431784</v>
      </c>
      <c r="J16" s="23" t="n">
        <v>0.173528133822161</v>
      </c>
      <c r="K16" s="23" t="n">
        <v>0.265214707806596</v>
      </c>
      <c r="L16" s="23" t="n">
        <v>0.267138666432</v>
      </c>
      <c r="M16" s="23"/>
      <c r="N16" s="23" t="n">
        <v>0.237944854082431</v>
      </c>
      <c r="O16" s="23" t="n">
        <v>0.24679900894773</v>
      </c>
      <c r="P16" s="23" t="n">
        <v>0.197610352031405</v>
      </c>
      <c r="Q16" s="23" t="n">
        <v>0.216809098456342</v>
      </c>
      <c r="R16" s="23" t="n">
        <v>0.173573322793169</v>
      </c>
      <c r="S16" s="23"/>
      <c r="T16" s="23" t="n">
        <v>0.316822991376184</v>
      </c>
      <c r="U16" s="23" t="n">
        <v>0.234093641810872</v>
      </c>
      <c r="V16" s="23" t="n">
        <v>0.198692618049716</v>
      </c>
      <c r="W16" s="23" t="n">
        <v>0.103088401369399</v>
      </c>
      <c r="X16" s="23"/>
      <c r="Y16" s="23" t="n">
        <v>0.148619072657001</v>
      </c>
      <c r="Z16" s="23" t="n">
        <v>0.197908763483502</v>
      </c>
      <c r="AA16" s="23" t="n">
        <v>0.282633324064496</v>
      </c>
      <c r="AB16" s="23" t="n">
        <v>0.250514246811101</v>
      </c>
      <c r="AC16" s="23" t="n">
        <v>0.302127921962585</v>
      </c>
      <c r="AD16" s="23" t="n">
        <v>0.216336870351242</v>
      </c>
      <c r="AE16" s="23"/>
      <c r="AF16" s="23" t="n">
        <v>0.206968421928355</v>
      </c>
      <c r="AG16" s="23"/>
      <c r="AH16" s="23" t="n">
        <v>0.208223321242946</v>
      </c>
      <c r="AI16" s="23"/>
      <c r="AJ16" s="23" t="n">
        <v>0.249159162191246</v>
      </c>
      <c r="AK16" s="23" t="n">
        <v>0.186929887264558</v>
      </c>
      <c r="AL16" s="23" t="n">
        <v>0.268798304420915</v>
      </c>
    </row>
    <row r="17">
      <c r="B17" s="20" t="s">
        <v>239</v>
      </c>
      <c r="C17" s="24" t="n">
        <v>0.294206467748845</v>
      </c>
      <c r="D17" s="24" t="n">
        <v>0.351112810113993</v>
      </c>
      <c r="E17" s="24" t="n">
        <v>0.239759742802929</v>
      </c>
      <c r="F17" s="24"/>
      <c r="G17" s="24" t="n">
        <v>0.287999654174287</v>
      </c>
      <c r="H17" s="24" t="n">
        <v>0.470607520921836</v>
      </c>
      <c r="I17" s="24" t="n">
        <v>0.374673966883265</v>
      </c>
      <c r="J17" s="24" t="n">
        <v>0.390413411842393</v>
      </c>
      <c r="K17" s="24" t="n">
        <v>0.134428142053177</v>
      </c>
      <c r="L17" s="24" t="n">
        <v>0.170125357924731</v>
      </c>
      <c r="M17" s="24"/>
      <c r="N17" s="24" t="n">
        <v>0.206648699914842</v>
      </c>
      <c r="O17" s="24" t="n">
        <v>0.216074308594521</v>
      </c>
      <c r="P17" s="24" t="n">
        <v>0.269232038313788</v>
      </c>
      <c r="Q17" s="24" t="n">
        <v>0.324042173563352</v>
      </c>
      <c r="R17" s="24" t="n">
        <v>0.481023856598676</v>
      </c>
      <c r="S17" s="24"/>
      <c r="T17" s="24" t="n">
        <v>0.0822003899981842</v>
      </c>
      <c r="U17" s="24" t="n">
        <v>0.23084444471166</v>
      </c>
      <c r="V17" s="24" t="n">
        <v>0.344851551331238</v>
      </c>
      <c r="W17" s="24" t="n">
        <v>0.551702575885072</v>
      </c>
      <c r="X17" s="24"/>
      <c r="Y17" s="24" t="n">
        <v>0.439101805056345</v>
      </c>
      <c r="Z17" s="24" t="n">
        <v>0.392388508761293</v>
      </c>
      <c r="AA17" s="24" t="n">
        <v>0.118885475405591</v>
      </c>
      <c r="AB17" s="24" t="n">
        <v>0.242354777695982</v>
      </c>
      <c r="AC17" s="24" t="n">
        <v>0.094264074032952</v>
      </c>
      <c r="AD17" s="24" t="n">
        <v>0.280261848814256</v>
      </c>
      <c r="AE17" s="24"/>
      <c r="AF17" s="24" t="n">
        <v>0.295823243667635</v>
      </c>
      <c r="AG17" s="24"/>
      <c r="AH17" s="24" t="n">
        <v>0.31530484894259</v>
      </c>
      <c r="AI17" s="24"/>
      <c r="AJ17" s="24" t="n">
        <v>0.228568899675274</v>
      </c>
      <c r="AK17" s="24" t="n">
        <v>0.351615926077343</v>
      </c>
      <c r="AL17" s="24" t="n">
        <v>0.170952840040309</v>
      </c>
    </row>
    <row r="18">
      <c r="B18" s="18"/>
    </row>
    <row r="19">
      <c r="B19" t="s">
        <v>61</v>
      </c>
    </row>
    <row r="20">
      <c r="B20" t="s">
        <v>62</v>
      </c>
    </row>
    <row r="22">
      <c r="B22"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282</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273</v>
      </c>
      <c r="C9" s="19" t="n">
        <v>0.165950018949143</v>
      </c>
      <c r="D9" s="19" t="n">
        <v>0.177580639635959</v>
      </c>
      <c r="E9" s="19" t="n">
        <v>0.154629547906973</v>
      </c>
      <c r="F9" s="19"/>
      <c r="G9" s="19" t="n">
        <v>0.199390063986217</v>
      </c>
      <c r="H9" s="19" t="n">
        <v>0.28187240456801</v>
      </c>
      <c r="I9" s="19" t="n">
        <v>0.223320709819473</v>
      </c>
      <c r="J9" s="19" t="n">
        <v>0.178105810520243</v>
      </c>
      <c r="K9" s="19" t="n">
        <v>0.115229407960095</v>
      </c>
      <c r="L9" s="19" t="n">
        <v>0.0632282930294287</v>
      </c>
      <c r="M9" s="19"/>
      <c r="N9" s="19" t="n">
        <v>0.128519810998624</v>
      </c>
      <c r="O9" s="19" t="n">
        <v>0.168555320682201</v>
      </c>
      <c r="P9" s="19" t="n">
        <v>0.143140380763793</v>
      </c>
      <c r="Q9" s="19" t="n">
        <v>0.156323684022947</v>
      </c>
      <c r="R9" s="19" t="n">
        <v>0.22566515356704</v>
      </c>
      <c r="S9" s="19"/>
      <c r="T9" s="19" t="n">
        <v>0.117321481215442</v>
      </c>
      <c r="U9" s="19" t="n">
        <v>0.100599260900102</v>
      </c>
      <c r="V9" s="19" t="n">
        <v>0.156415171519124</v>
      </c>
      <c r="W9" s="19" t="n">
        <v>0.310493516270811</v>
      </c>
      <c r="X9" s="19"/>
      <c r="Y9" s="19" t="n">
        <v>0.248750298159938</v>
      </c>
      <c r="Z9" s="19" t="n">
        <v>0.134297749014319</v>
      </c>
      <c r="AA9" s="19" t="n">
        <v>0.058635457466228</v>
      </c>
      <c r="AB9" s="19" t="n">
        <v>0.15811866769304</v>
      </c>
      <c r="AC9" s="19" t="n">
        <v>0.14830346155383</v>
      </c>
      <c r="AD9" s="19" t="n">
        <v>0.103314261887799</v>
      </c>
      <c r="AE9" s="19"/>
      <c r="AF9" s="19" t="n">
        <v>0.164955581434798</v>
      </c>
      <c r="AG9" s="19"/>
      <c r="AH9" s="19" t="n">
        <v>0.170626188620021</v>
      </c>
      <c r="AI9" s="19"/>
      <c r="AJ9" s="19" t="n">
        <v>0.130638948349682</v>
      </c>
      <c r="AK9" s="19" t="n">
        <v>0.196546825110634</v>
      </c>
      <c r="AL9" s="19" t="n">
        <v>0.10127030258637</v>
      </c>
    </row>
    <row r="10">
      <c r="B10" s="20" t="s">
        <v>274</v>
      </c>
      <c r="C10" s="19" t="n">
        <v>0.324866009934452</v>
      </c>
      <c r="D10" s="19" t="n">
        <v>0.307124896310231</v>
      </c>
      <c r="E10" s="19" t="n">
        <v>0.343263215155305</v>
      </c>
      <c r="F10" s="19"/>
      <c r="G10" s="19" t="n">
        <v>0.385026322970265</v>
      </c>
      <c r="H10" s="19" t="n">
        <v>0.366538327115684</v>
      </c>
      <c r="I10" s="19" t="n">
        <v>0.338246853954923</v>
      </c>
      <c r="J10" s="19" t="n">
        <v>0.376108798866549</v>
      </c>
      <c r="K10" s="19" t="n">
        <v>0.219856990307371</v>
      </c>
      <c r="L10" s="19" t="n">
        <v>0.3009960311755</v>
      </c>
      <c r="M10" s="19"/>
      <c r="N10" s="19" t="n">
        <v>0.211438969382754</v>
      </c>
      <c r="O10" s="19" t="n">
        <v>0.304493598171596</v>
      </c>
      <c r="P10" s="19" t="n">
        <v>0.284527398140366</v>
      </c>
      <c r="Q10" s="19" t="n">
        <v>0.400491175905475</v>
      </c>
      <c r="R10" s="19" t="n">
        <v>0.401072532003959</v>
      </c>
      <c r="S10" s="19"/>
      <c r="T10" s="19" t="n">
        <v>0.205529364134003</v>
      </c>
      <c r="U10" s="19" t="n">
        <v>0.343571236153583</v>
      </c>
      <c r="V10" s="19" t="n">
        <v>0.358024628257401</v>
      </c>
      <c r="W10" s="19" t="n">
        <v>0.346200081095577</v>
      </c>
      <c r="X10" s="19"/>
      <c r="Y10" s="19" t="n">
        <v>0.352883910139459</v>
      </c>
      <c r="Z10" s="19" t="n">
        <v>0.444641979683665</v>
      </c>
      <c r="AA10" s="19" t="n">
        <v>0.282475625408224</v>
      </c>
      <c r="AB10" s="19" t="n">
        <v>0.278785353894247</v>
      </c>
      <c r="AC10" s="19" t="n">
        <v>0.305606569711269</v>
      </c>
      <c r="AD10" s="19" t="n">
        <v>0.23685313141004</v>
      </c>
      <c r="AE10" s="19"/>
      <c r="AF10" s="19" t="n">
        <v>0.327637346598517</v>
      </c>
      <c r="AG10" s="19"/>
      <c r="AH10" s="19" t="n">
        <v>0.333652596081132</v>
      </c>
      <c r="AI10" s="19"/>
      <c r="AJ10" s="19" t="n">
        <v>0.366814782400563</v>
      </c>
      <c r="AK10" s="19" t="n">
        <v>0.304426494001568</v>
      </c>
      <c r="AL10" s="19" t="n">
        <v>0.311758096009903</v>
      </c>
    </row>
    <row r="11">
      <c r="B11" s="20" t="s">
        <v>275</v>
      </c>
      <c r="C11" s="19" t="n">
        <v>0.248783709424919</v>
      </c>
      <c r="D11" s="19" t="n">
        <v>0.255438017772503</v>
      </c>
      <c r="E11" s="19" t="n">
        <v>0.242607386573854</v>
      </c>
      <c r="F11" s="19"/>
      <c r="G11" s="19" t="n">
        <v>0.221347190846002</v>
      </c>
      <c r="H11" s="19" t="n">
        <v>0.201175854140655</v>
      </c>
      <c r="I11" s="19" t="n">
        <v>0.200963428500987</v>
      </c>
      <c r="J11" s="19" t="n">
        <v>0.179446152293447</v>
      </c>
      <c r="K11" s="19" t="n">
        <v>0.340250089575521</v>
      </c>
      <c r="L11" s="19" t="n">
        <v>0.307800194043937</v>
      </c>
      <c r="M11" s="19"/>
      <c r="N11" s="19" t="n">
        <v>0.305053023829036</v>
      </c>
      <c r="O11" s="19" t="n">
        <v>0.230437987782875</v>
      </c>
      <c r="P11" s="19" t="n">
        <v>0.319504374117345</v>
      </c>
      <c r="Q11" s="19" t="n">
        <v>0.228264952511175</v>
      </c>
      <c r="R11" s="19" t="n">
        <v>0.163712691885917</v>
      </c>
      <c r="S11" s="19"/>
      <c r="T11" s="19" t="n">
        <v>0.329372876035722</v>
      </c>
      <c r="U11" s="19" t="n">
        <v>0.271313781850684</v>
      </c>
      <c r="V11" s="19" t="n">
        <v>0.234824533417378</v>
      </c>
      <c r="W11" s="19" t="n">
        <v>0.171396887551781</v>
      </c>
      <c r="X11" s="19"/>
      <c r="Y11" s="19" t="n">
        <v>0.196195905664715</v>
      </c>
      <c r="Z11" s="19" t="n">
        <v>0.194971389551245</v>
      </c>
      <c r="AA11" s="19" t="n">
        <v>0.311773661276732</v>
      </c>
      <c r="AB11" s="19" t="n">
        <v>0.283571633270871</v>
      </c>
      <c r="AC11" s="19" t="n">
        <v>0.342722373785615</v>
      </c>
      <c r="AD11" s="19" t="n">
        <v>0.292875166202535</v>
      </c>
      <c r="AE11" s="19"/>
      <c r="AF11" s="19" t="n">
        <v>0.257700913607745</v>
      </c>
      <c r="AG11" s="19"/>
      <c r="AH11" s="19" t="n">
        <v>0.244212250092682</v>
      </c>
      <c r="AI11" s="19"/>
      <c r="AJ11" s="19" t="n">
        <v>0.234547961263182</v>
      </c>
      <c r="AK11" s="19" t="n">
        <v>0.255039490716708</v>
      </c>
      <c r="AL11" s="19" t="n">
        <v>0.25707990427128</v>
      </c>
    </row>
    <row r="12">
      <c r="B12" s="20" t="s">
        <v>276</v>
      </c>
      <c r="C12" s="19" t="n">
        <v>0.0874194632919653</v>
      </c>
      <c r="D12" s="19" t="n">
        <v>0.072396003112283</v>
      </c>
      <c r="E12" s="19" t="n">
        <v>0.102631855827355</v>
      </c>
      <c r="F12" s="19"/>
      <c r="G12" s="19" t="n">
        <v>0.111527063853496</v>
      </c>
      <c r="H12" s="19" t="n">
        <v>0.0729207882290547</v>
      </c>
      <c r="I12" s="19" t="n">
        <v>0.117893093510213</v>
      </c>
      <c r="J12" s="19" t="n">
        <v>0.0930519734280488</v>
      </c>
      <c r="K12" s="19" t="n">
        <v>0.0784794772578116</v>
      </c>
      <c r="L12" s="19" t="n">
        <v>0.0690821171577475</v>
      </c>
      <c r="M12" s="19"/>
      <c r="N12" s="19" t="n">
        <v>0.0391439869071046</v>
      </c>
      <c r="O12" s="19" t="n">
        <v>0.0999588873358401</v>
      </c>
      <c r="P12" s="19" t="n">
        <v>0.0566461353878987</v>
      </c>
      <c r="Q12" s="19" t="n">
        <v>0.101138111813599</v>
      </c>
      <c r="R12" s="19" t="n">
        <v>0.123511281349103</v>
      </c>
      <c r="S12" s="19"/>
      <c r="T12" s="19" t="n">
        <v>0.0905180410729879</v>
      </c>
      <c r="U12" s="19" t="n">
        <v>0.0804847649987641</v>
      </c>
      <c r="V12" s="19" t="n">
        <v>0.155808170546344</v>
      </c>
      <c r="W12" s="19" t="n">
        <v>0.0759280136686719</v>
      </c>
      <c r="X12" s="19"/>
      <c r="Y12" s="19" t="n">
        <v>0.0949946271911137</v>
      </c>
      <c r="Z12" s="19" t="n">
        <v>0.103260944009327</v>
      </c>
      <c r="AA12" s="19" t="n">
        <v>0.0678220866021257</v>
      </c>
      <c r="AB12" s="19" t="n">
        <v>0.0822695168248496</v>
      </c>
      <c r="AC12" s="19" t="n">
        <v>0.10621694100612</v>
      </c>
      <c r="AD12" s="19" t="n">
        <v>0.0463962213245029</v>
      </c>
      <c r="AE12" s="19"/>
      <c r="AF12" s="19" t="n">
        <v>0.0955098457150668</v>
      </c>
      <c r="AG12" s="19"/>
      <c r="AH12" s="19" t="n">
        <v>0.0858108373114491</v>
      </c>
      <c r="AI12" s="19"/>
      <c r="AJ12" s="19" t="n">
        <v>0.106585650943433</v>
      </c>
      <c r="AK12" s="19" t="n">
        <v>0.0717345387276534</v>
      </c>
      <c r="AL12" s="19" t="n">
        <v>0.117311018897708</v>
      </c>
    </row>
    <row r="13">
      <c r="B13" s="20" t="s">
        <v>277</v>
      </c>
      <c r="C13" s="19" t="n">
        <v>0.115899151628185</v>
      </c>
      <c r="D13" s="19" t="n">
        <v>0.137158914978762</v>
      </c>
      <c r="E13" s="19" t="n">
        <v>0.0948401256901793</v>
      </c>
      <c r="F13" s="19"/>
      <c r="G13" s="19" t="n">
        <v>0.0588755227318682</v>
      </c>
      <c r="H13" s="19" t="n">
        <v>0.0430715190328877</v>
      </c>
      <c r="I13" s="19" t="n">
        <v>0.108464767441159</v>
      </c>
      <c r="J13" s="19" t="n">
        <v>0.0791470562868855</v>
      </c>
      <c r="K13" s="19" t="n">
        <v>0.172107050316606</v>
      </c>
      <c r="L13" s="19" t="n">
        <v>0.178945876904752</v>
      </c>
      <c r="M13" s="19"/>
      <c r="N13" s="19" t="n">
        <v>0.170090886965045</v>
      </c>
      <c r="O13" s="19" t="n">
        <v>0.133421095886259</v>
      </c>
      <c r="P13" s="19" t="n">
        <v>0.127093385786726</v>
      </c>
      <c r="Q13" s="19" t="n">
        <v>0.0872785719519843</v>
      </c>
      <c r="R13" s="19" t="n">
        <v>0.0707706618969562</v>
      </c>
      <c r="S13" s="19"/>
      <c r="T13" s="19" t="n">
        <v>0.136405901957966</v>
      </c>
      <c r="U13" s="19" t="n">
        <v>0.138658974723618</v>
      </c>
      <c r="V13" s="19" t="n">
        <v>0.067604184130326</v>
      </c>
      <c r="W13" s="19" t="n">
        <v>0.0800722612247011</v>
      </c>
      <c r="X13" s="19"/>
      <c r="Y13" s="19" t="n">
        <v>0.0830331501676385</v>
      </c>
      <c r="Z13" s="19" t="n">
        <v>0.0833549981257644</v>
      </c>
      <c r="AA13" s="19" t="n">
        <v>0.183834034729459</v>
      </c>
      <c r="AB13" s="19" t="n">
        <v>0.0971229809771165</v>
      </c>
      <c r="AC13" s="19" t="n">
        <v>0.0544401621502413</v>
      </c>
      <c r="AD13" s="19" t="n">
        <v>0.228232957666308</v>
      </c>
      <c r="AE13" s="19"/>
      <c r="AF13" s="19" t="n">
        <v>0.0994310401866042</v>
      </c>
      <c r="AG13" s="19"/>
      <c r="AH13" s="19" t="n">
        <v>0.111165039133807</v>
      </c>
      <c r="AI13" s="19"/>
      <c r="AJ13" s="19" t="n">
        <v>0.0947350822551557</v>
      </c>
      <c r="AK13" s="19" t="n">
        <v>0.121342601043427</v>
      </c>
      <c r="AL13" s="19" t="n">
        <v>0.15003943887659</v>
      </c>
    </row>
    <row r="14">
      <c r="B14" s="20" t="s">
        <v>56</v>
      </c>
      <c r="C14" s="19" t="n">
        <v>0.0570816467713358</v>
      </c>
      <c r="D14" s="19" t="n">
        <v>0.0503015281902615</v>
      </c>
      <c r="E14" s="19" t="n">
        <v>0.0620278688463338</v>
      </c>
      <c r="F14" s="19"/>
      <c r="G14" s="19" t="n">
        <v>0.0238338356121513</v>
      </c>
      <c r="H14" s="19" t="n">
        <v>0.0344211069137097</v>
      </c>
      <c r="I14" s="19" t="n">
        <v>0.0111111467732444</v>
      </c>
      <c r="J14" s="19" t="n">
        <v>0.0941402086048274</v>
      </c>
      <c r="K14" s="19" t="n">
        <v>0.0740769845825943</v>
      </c>
      <c r="L14" s="19" t="n">
        <v>0.079947487688635</v>
      </c>
      <c r="M14" s="19"/>
      <c r="N14" s="19" t="n">
        <v>0.145753321917437</v>
      </c>
      <c r="O14" s="19" t="n">
        <v>0.0631331101412297</v>
      </c>
      <c r="P14" s="19" t="n">
        <v>0.0690883258038717</v>
      </c>
      <c r="Q14" s="19" t="n">
        <v>0.0265035037948192</v>
      </c>
      <c r="R14" s="19" t="n">
        <v>0.0152676792970255</v>
      </c>
      <c r="S14" s="19"/>
      <c r="T14" s="19" t="n">
        <v>0.12085233558388</v>
      </c>
      <c r="U14" s="19" t="n">
        <v>0.0653719813732496</v>
      </c>
      <c r="V14" s="19" t="n">
        <v>0.0273233121294272</v>
      </c>
      <c r="W14" s="19" t="n">
        <v>0.0159092401884585</v>
      </c>
      <c r="X14" s="19"/>
      <c r="Y14" s="19" t="n">
        <v>0.0241421086771364</v>
      </c>
      <c r="Z14" s="19" t="n">
        <v>0.0394729396156802</v>
      </c>
      <c r="AA14" s="19" t="n">
        <v>0.0954591345172319</v>
      </c>
      <c r="AB14" s="19" t="n">
        <v>0.100131847339876</v>
      </c>
      <c r="AC14" s="19" t="n">
        <v>0.0427104917929251</v>
      </c>
      <c r="AD14" s="19" t="n">
        <v>0.0923282615088156</v>
      </c>
      <c r="AE14" s="19"/>
      <c r="AF14" s="19" t="n">
        <v>0.0547652724572685</v>
      </c>
      <c r="AG14" s="19"/>
      <c r="AH14" s="19" t="n">
        <v>0.0545330887609085</v>
      </c>
      <c r="AI14" s="19"/>
      <c r="AJ14" s="19" t="n">
        <v>0.0666775747879848</v>
      </c>
      <c r="AK14" s="19" t="n">
        <v>0.0509100504000099</v>
      </c>
      <c r="AL14" s="19" t="n">
        <v>0.0625412393581496</v>
      </c>
    </row>
    <row r="15">
      <c r="B15" s="20" t="s">
        <v>278</v>
      </c>
      <c r="C15" s="23" t="n">
        <v>0.490816028883596</v>
      </c>
      <c r="D15" s="23" t="n">
        <v>0.48470553594619</v>
      </c>
      <c r="E15" s="23" t="n">
        <v>0.497892763062278</v>
      </c>
      <c r="F15" s="23"/>
      <c r="G15" s="23" t="n">
        <v>0.584416386956482</v>
      </c>
      <c r="H15" s="23" t="n">
        <v>0.648410731683693</v>
      </c>
      <c r="I15" s="23" t="n">
        <v>0.561567563774396</v>
      </c>
      <c r="J15" s="23" t="n">
        <v>0.554214609386792</v>
      </c>
      <c r="K15" s="23" t="n">
        <v>0.335086398267467</v>
      </c>
      <c r="L15" s="23" t="n">
        <v>0.364224324204929</v>
      </c>
      <c r="M15" s="23"/>
      <c r="N15" s="23" t="n">
        <v>0.339958780381378</v>
      </c>
      <c r="O15" s="23" t="n">
        <v>0.473048918853797</v>
      </c>
      <c r="P15" s="23" t="n">
        <v>0.427667778904159</v>
      </c>
      <c r="Q15" s="23" t="n">
        <v>0.556814859928422</v>
      </c>
      <c r="R15" s="23" t="n">
        <v>0.626737685570999</v>
      </c>
      <c r="S15" s="23"/>
      <c r="T15" s="23" t="n">
        <v>0.322850845349445</v>
      </c>
      <c r="U15" s="23" t="n">
        <v>0.444170497053684</v>
      </c>
      <c r="V15" s="23" t="n">
        <v>0.514439799776525</v>
      </c>
      <c r="W15" s="23" t="n">
        <v>0.656693597366387</v>
      </c>
      <c r="X15" s="23"/>
      <c r="Y15" s="23" t="n">
        <v>0.601634208299396</v>
      </c>
      <c r="Z15" s="23" t="n">
        <v>0.578939728697984</v>
      </c>
      <c r="AA15" s="23" t="n">
        <v>0.341111082874452</v>
      </c>
      <c r="AB15" s="23" t="n">
        <v>0.436904021587286</v>
      </c>
      <c r="AC15" s="23" t="n">
        <v>0.453910031265099</v>
      </c>
      <c r="AD15" s="23" t="n">
        <v>0.340167393297839</v>
      </c>
      <c r="AE15" s="23"/>
      <c r="AF15" s="23" t="n">
        <v>0.492592928033316</v>
      </c>
      <c r="AG15" s="23"/>
      <c r="AH15" s="23" t="n">
        <v>0.504278784701153</v>
      </c>
      <c r="AI15" s="23"/>
      <c r="AJ15" s="23" t="n">
        <v>0.497453730750244</v>
      </c>
      <c r="AK15" s="23" t="n">
        <v>0.500973319112202</v>
      </c>
      <c r="AL15" s="23" t="n">
        <v>0.413028398596273</v>
      </c>
    </row>
    <row r="16">
      <c r="B16" s="20" t="s">
        <v>279</v>
      </c>
      <c r="C16" s="23" t="n">
        <v>0.20331861492015</v>
      </c>
      <c r="D16" s="23" t="n">
        <v>0.209554918091045</v>
      </c>
      <c r="E16" s="23" t="n">
        <v>0.197471981517534</v>
      </c>
      <c r="F16" s="23"/>
      <c r="G16" s="23" t="n">
        <v>0.170402586585364</v>
      </c>
      <c r="H16" s="23" t="n">
        <v>0.115992307261942</v>
      </c>
      <c r="I16" s="23" t="n">
        <v>0.226357860951372</v>
      </c>
      <c r="J16" s="23" t="n">
        <v>0.172199029714934</v>
      </c>
      <c r="K16" s="23" t="n">
        <v>0.250586527574418</v>
      </c>
      <c r="L16" s="23" t="n">
        <v>0.248027994062499</v>
      </c>
      <c r="M16" s="23"/>
      <c r="N16" s="23" t="n">
        <v>0.209234873872149</v>
      </c>
      <c r="O16" s="23" t="n">
        <v>0.233379983222099</v>
      </c>
      <c r="P16" s="23" t="n">
        <v>0.183739521174625</v>
      </c>
      <c r="Q16" s="23" t="n">
        <v>0.188416683765584</v>
      </c>
      <c r="R16" s="23" t="n">
        <v>0.194281943246059</v>
      </c>
      <c r="S16" s="23"/>
      <c r="T16" s="23" t="n">
        <v>0.226923943030954</v>
      </c>
      <c r="U16" s="23" t="n">
        <v>0.219143739722382</v>
      </c>
      <c r="V16" s="23" t="n">
        <v>0.22341235467667</v>
      </c>
      <c r="W16" s="23" t="n">
        <v>0.156000274893373</v>
      </c>
      <c r="X16" s="23"/>
      <c r="Y16" s="23" t="n">
        <v>0.178027777358752</v>
      </c>
      <c r="Z16" s="23" t="n">
        <v>0.186615942135091</v>
      </c>
      <c r="AA16" s="23" t="n">
        <v>0.251656121331585</v>
      </c>
      <c r="AB16" s="23" t="n">
        <v>0.179392497801966</v>
      </c>
      <c r="AC16" s="23" t="n">
        <v>0.160657103156361</v>
      </c>
      <c r="AD16" s="23" t="n">
        <v>0.27462917899081</v>
      </c>
      <c r="AE16" s="23"/>
      <c r="AF16" s="23" t="n">
        <v>0.194940885901671</v>
      </c>
      <c r="AG16" s="23"/>
      <c r="AH16" s="23" t="n">
        <v>0.196975876445256</v>
      </c>
      <c r="AI16" s="23"/>
      <c r="AJ16" s="23" t="n">
        <v>0.201320733198589</v>
      </c>
      <c r="AK16" s="23" t="n">
        <v>0.19307713977108</v>
      </c>
      <c r="AL16" s="23" t="n">
        <v>0.267350457774298</v>
      </c>
    </row>
    <row r="17">
      <c r="B17" s="20" t="s">
        <v>239</v>
      </c>
      <c r="C17" s="24" t="n">
        <v>0.287497413963445</v>
      </c>
      <c r="D17" s="24" t="n">
        <v>0.275150617855145</v>
      </c>
      <c r="E17" s="24" t="n">
        <v>0.300420781544744</v>
      </c>
      <c r="F17" s="24"/>
      <c r="G17" s="24" t="n">
        <v>0.414013800371118</v>
      </c>
      <c r="H17" s="24" t="n">
        <v>0.532418424421751</v>
      </c>
      <c r="I17" s="24" t="n">
        <v>0.335209702823024</v>
      </c>
      <c r="J17" s="24" t="n">
        <v>0.382015579671858</v>
      </c>
      <c r="K17" s="24" t="n">
        <v>0.0844998706930491</v>
      </c>
      <c r="L17" s="24" t="n">
        <v>0.11619633014243</v>
      </c>
      <c r="M17" s="24"/>
      <c r="N17" s="24" t="n">
        <v>0.130723906509229</v>
      </c>
      <c r="O17" s="24" t="n">
        <v>0.239668935631698</v>
      </c>
      <c r="P17" s="24" t="n">
        <v>0.243928257729534</v>
      </c>
      <c r="Q17" s="24" t="n">
        <v>0.368398176162838</v>
      </c>
      <c r="R17" s="24" t="n">
        <v>0.432455742324939</v>
      </c>
      <c r="S17" s="24"/>
      <c r="T17" s="24" t="n">
        <v>0.0959269023184911</v>
      </c>
      <c r="U17" s="24" t="n">
        <v>0.225026757331302</v>
      </c>
      <c r="V17" s="24" t="n">
        <v>0.291027445099855</v>
      </c>
      <c r="W17" s="24" t="n">
        <v>0.500693322473014</v>
      </c>
      <c r="X17" s="24"/>
      <c r="Y17" s="24" t="n">
        <v>0.423606430940644</v>
      </c>
      <c r="Z17" s="24" t="n">
        <v>0.392323786562893</v>
      </c>
      <c r="AA17" s="24" t="n">
        <v>0.0894549615428667</v>
      </c>
      <c r="AB17" s="24" t="n">
        <v>0.25751152378532</v>
      </c>
      <c r="AC17" s="24" t="n">
        <v>0.293252928108738</v>
      </c>
      <c r="AD17" s="24" t="n">
        <v>0.065538214307029</v>
      </c>
      <c r="AE17" s="24"/>
      <c r="AF17" s="24" t="n">
        <v>0.297652042131644</v>
      </c>
      <c r="AG17" s="24"/>
      <c r="AH17" s="24" t="n">
        <v>0.307302908255897</v>
      </c>
      <c r="AI17" s="24"/>
      <c r="AJ17" s="24" t="n">
        <v>0.296132997551656</v>
      </c>
      <c r="AK17" s="24" t="n">
        <v>0.307896179341122</v>
      </c>
      <c r="AL17" s="24" t="n">
        <v>0.145677940821975</v>
      </c>
    </row>
    <row r="18">
      <c r="B18" s="18"/>
    </row>
    <row r="19">
      <c r="B19" t="s">
        <v>61</v>
      </c>
    </row>
    <row r="20">
      <c r="B20" t="s">
        <v>62</v>
      </c>
    </row>
    <row r="22">
      <c r="B22"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283</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273</v>
      </c>
      <c r="C9" s="19" t="n">
        <v>0.230471015883712</v>
      </c>
      <c r="D9" s="19" t="n">
        <v>0.228300575519376</v>
      </c>
      <c r="E9" s="19" t="n">
        <v>0.233094327000917</v>
      </c>
      <c r="F9" s="19"/>
      <c r="G9" s="19" t="n">
        <v>0.260016366564786</v>
      </c>
      <c r="H9" s="19" t="n">
        <v>0.334747910137923</v>
      </c>
      <c r="I9" s="19" t="n">
        <v>0.264989380248286</v>
      </c>
      <c r="J9" s="19" t="n">
        <v>0.247762461794762</v>
      </c>
      <c r="K9" s="19" t="n">
        <v>0.173921657469084</v>
      </c>
      <c r="L9" s="19" t="n">
        <v>0.152958744588245</v>
      </c>
      <c r="M9" s="19"/>
      <c r="N9" s="19" t="n">
        <v>0.231929041766418</v>
      </c>
      <c r="O9" s="19" t="n">
        <v>0.243334719576871</v>
      </c>
      <c r="P9" s="19" t="n">
        <v>0.217828629406191</v>
      </c>
      <c r="Q9" s="19" t="n">
        <v>0.192512814477414</v>
      </c>
      <c r="R9" s="19" t="n">
        <v>0.266587991715494</v>
      </c>
      <c r="S9" s="19"/>
      <c r="T9" s="19" t="n">
        <v>0.148357694177957</v>
      </c>
      <c r="U9" s="19" t="n">
        <v>0.206475084252338</v>
      </c>
      <c r="V9" s="19" t="n">
        <v>0.243492354125849</v>
      </c>
      <c r="W9" s="19" t="n">
        <v>0.287239631602379</v>
      </c>
      <c r="X9" s="19"/>
      <c r="Y9" s="19" t="n">
        <v>0.264285501661505</v>
      </c>
      <c r="Z9" s="19" t="n">
        <v>0.330356625216215</v>
      </c>
      <c r="AA9" s="19" t="n">
        <v>0.152874010537408</v>
      </c>
      <c r="AB9" s="19" t="n">
        <v>0.243700818365527</v>
      </c>
      <c r="AC9" s="19" t="n">
        <v>0.270826072815642</v>
      </c>
      <c r="AD9" s="19" t="n">
        <v>0.136383594629093</v>
      </c>
      <c r="AE9" s="19"/>
      <c r="AF9" s="19" t="n">
        <v>0.222289388193903</v>
      </c>
      <c r="AG9" s="19"/>
      <c r="AH9" s="19" t="n">
        <v>0.237727282444077</v>
      </c>
      <c r="AI9" s="19"/>
      <c r="AJ9" s="19" t="n">
        <v>0.199804459470928</v>
      </c>
      <c r="AK9" s="19" t="n">
        <v>0.256281387043012</v>
      </c>
      <c r="AL9" s="19" t="n">
        <v>0.178606912556887</v>
      </c>
    </row>
    <row r="10">
      <c r="B10" s="20" t="s">
        <v>274</v>
      </c>
      <c r="C10" s="19" t="n">
        <v>0.36868470602078</v>
      </c>
      <c r="D10" s="19" t="n">
        <v>0.358528345373992</v>
      </c>
      <c r="E10" s="19" t="n">
        <v>0.379573599601938</v>
      </c>
      <c r="F10" s="19"/>
      <c r="G10" s="19" t="n">
        <v>0.357331732780206</v>
      </c>
      <c r="H10" s="19" t="n">
        <v>0.372710232209505</v>
      </c>
      <c r="I10" s="19" t="n">
        <v>0.416631754622844</v>
      </c>
      <c r="J10" s="19" t="n">
        <v>0.389548757873824</v>
      </c>
      <c r="K10" s="19" t="n">
        <v>0.328018887269124</v>
      </c>
      <c r="L10" s="19" t="n">
        <v>0.352329850055495</v>
      </c>
      <c r="M10" s="19"/>
      <c r="N10" s="19" t="n">
        <v>0.304867350805898</v>
      </c>
      <c r="O10" s="19" t="n">
        <v>0.339464560916188</v>
      </c>
      <c r="P10" s="19" t="n">
        <v>0.308599262905927</v>
      </c>
      <c r="Q10" s="19" t="n">
        <v>0.472040161398684</v>
      </c>
      <c r="R10" s="19" t="n">
        <v>0.437180340584202</v>
      </c>
      <c r="S10" s="19"/>
      <c r="T10" s="19" t="n">
        <v>0.3641033023781</v>
      </c>
      <c r="U10" s="19" t="n">
        <v>0.359474837767517</v>
      </c>
      <c r="V10" s="19" t="n">
        <v>0.439892629897533</v>
      </c>
      <c r="W10" s="19" t="n">
        <v>0.392381270043336</v>
      </c>
      <c r="X10" s="19"/>
      <c r="Y10" s="19" t="n">
        <v>0.408375602197686</v>
      </c>
      <c r="Z10" s="19" t="n">
        <v>0.319409337390297</v>
      </c>
      <c r="AA10" s="19" t="n">
        <v>0.328752116923277</v>
      </c>
      <c r="AB10" s="19" t="n">
        <v>0.360265072652513</v>
      </c>
      <c r="AC10" s="19" t="n">
        <v>0.311814128591604</v>
      </c>
      <c r="AD10" s="19" t="n">
        <v>0.41296429818016</v>
      </c>
      <c r="AE10" s="19"/>
      <c r="AF10" s="19" t="n">
        <v>0.369805314631117</v>
      </c>
      <c r="AG10" s="19"/>
      <c r="AH10" s="19" t="n">
        <v>0.375974426975362</v>
      </c>
      <c r="AI10" s="19"/>
      <c r="AJ10" s="19" t="n">
        <v>0.364963999203182</v>
      </c>
      <c r="AK10" s="19" t="n">
        <v>0.359076234733598</v>
      </c>
      <c r="AL10" s="19" t="n">
        <v>0.434422077094592</v>
      </c>
    </row>
    <row r="11">
      <c r="B11" s="20" t="s">
        <v>275</v>
      </c>
      <c r="C11" s="19" t="n">
        <v>0.210421699737189</v>
      </c>
      <c r="D11" s="19" t="n">
        <v>0.216012577078312</v>
      </c>
      <c r="E11" s="19" t="n">
        <v>0.205235148490856</v>
      </c>
      <c r="F11" s="19"/>
      <c r="G11" s="19" t="n">
        <v>0.270686120341375</v>
      </c>
      <c r="H11" s="19" t="n">
        <v>0.189348179917691</v>
      </c>
      <c r="I11" s="19" t="n">
        <v>0.191095293461685</v>
      </c>
      <c r="J11" s="19" t="n">
        <v>0.181159313944966</v>
      </c>
      <c r="K11" s="19" t="n">
        <v>0.263952455185745</v>
      </c>
      <c r="L11" s="19" t="n">
        <v>0.195715145507743</v>
      </c>
      <c r="M11" s="19"/>
      <c r="N11" s="19" t="n">
        <v>0.160315466486231</v>
      </c>
      <c r="O11" s="19" t="n">
        <v>0.205396967826766</v>
      </c>
      <c r="P11" s="19" t="n">
        <v>0.265096320548468</v>
      </c>
      <c r="Q11" s="19" t="n">
        <v>0.200522117811582</v>
      </c>
      <c r="R11" s="19" t="n">
        <v>0.169563154807657</v>
      </c>
      <c r="S11" s="19"/>
      <c r="T11" s="19" t="n">
        <v>0.194995726830616</v>
      </c>
      <c r="U11" s="19" t="n">
        <v>0.211845688056473</v>
      </c>
      <c r="V11" s="19" t="n">
        <v>0.175058449936206</v>
      </c>
      <c r="W11" s="19" t="n">
        <v>0.229863597635938</v>
      </c>
      <c r="X11" s="19"/>
      <c r="Y11" s="19" t="n">
        <v>0.210847023528611</v>
      </c>
      <c r="Z11" s="19" t="n">
        <v>0.185217895099467</v>
      </c>
      <c r="AA11" s="19" t="n">
        <v>0.205320794211637</v>
      </c>
      <c r="AB11" s="19" t="n">
        <v>0.20751420195759</v>
      </c>
      <c r="AC11" s="19" t="n">
        <v>0.269714347563184</v>
      </c>
      <c r="AD11" s="19" t="n">
        <v>0.235463814226103</v>
      </c>
      <c r="AE11" s="19"/>
      <c r="AF11" s="19" t="n">
        <v>0.232949191650264</v>
      </c>
      <c r="AG11" s="19"/>
      <c r="AH11" s="19" t="n">
        <v>0.20414704611224</v>
      </c>
      <c r="AI11" s="19"/>
      <c r="AJ11" s="19" t="n">
        <v>0.209005329984104</v>
      </c>
      <c r="AK11" s="19" t="n">
        <v>0.220153028960007</v>
      </c>
      <c r="AL11" s="19" t="n">
        <v>0.159746703277744</v>
      </c>
    </row>
    <row r="12">
      <c r="B12" s="20" t="s">
        <v>276</v>
      </c>
      <c r="C12" s="19" t="n">
        <v>0.0554588747887252</v>
      </c>
      <c r="D12" s="19" t="n">
        <v>0.0617683631138644</v>
      </c>
      <c r="E12" s="19" t="n">
        <v>0.0492501086984</v>
      </c>
      <c r="F12" s="19"/>
      <c r="G12" s="19" t="n">
        <v>0.0887347298339097</v>
      </c>
      <c r="H12" s="19" t="n">
        <v>0.0460207762571999</v>
      </c>
      <c r="I12" s="19" t="n">
        <v>0.0469572329681951</v>
      </c>
      <c r="J12" s="19" t="n">
        <v>0.0612670498567581</v>
      </c>
      <c r="K12" s="19" t="n">
        <v>0.0442789952636737</v>
      </c>
      <c r="L12" s="19" t="n">
        <v>0.0575581057610973</v>
      </c>
      <c r="M12" s="19"/>
      <c r="N12" s="19" t="n">
        <v>0.0665573201336863</v>
      </c>
      <c r="O12" s="19" t="n">
        <v>0.0540968176269858</v>
      </c>
      <c r="P12" s="19" t="n">
        <v>0.0683079303260909</v>
      </c>
      <c r="Q12" s="19" t="n">
        <v>0.0533410387287829</v>
      </c>
      <c r="R12" s="19" t="n">
        <v>0.0344820626258214</v>
      </c>
      <c r="S12" s="19"/>
      <c r="T12" s="19" t="n">
        <v>0.0686973516156184</v>
      </c>
      <c r="U12" s="19" t="n">
        <v>0.0659818416648971</v>
      </c>
      <c r="V12" s="19" t="n">
        <v>0.0598086837843282</v>
      </c>
      <c r="W12" s="19" t="n">
        <v>0.0286330135600933</v>
      </c>
      <c r="X12" s="19"/>
      <c r="Y12" s="19" t="n">
        <v>0.0453012293506396</v>
      </c>
      <c r="Z12" s="19" t="n">
        <v>0.0726811516667267</v>
      </c>
      <c r="AA12" s="19" t="n">
        <v>0.0568670285243379</v>
      </c>
      <c r="AB12" s="19" t="n">
        <v>0.0479650129518772</v>
      </c>
      <c r="AC12" s="19" t="n">
        <v>0.106015156728581</v>
      </c>
      <c r="AD12" s="19" t="n">
        <v>0.0183776452848237</v>
      </c>
      <c r="AE12" s="19"/>
      <c r="AF12" s="19" t="n">
        <v>0.0524876208790972</v>
      </c>
      <c r="AG12" s="19"/>
      <c r="AH12" s="19" t="n">
        <v>0.0564246382479483</v>
      </c>
      <c r="AI12" s="19"/>
      <c r="AJ12" s="19" t="n">
        <v>0.0936272842270444</v>
      </c>
      <c r="AK12" s="19" t="n">
        <v>0.0343167595643342</v>
      </c>
      <c r="AL12" s="19" t="n">
        <v>0.0579188857610146</v>
      </c>
    </row>
    <row r="13">
      <c r="B13" s="20" t="s">
        <v>277</v>
      </c>
      <c r="C13" s="19" t="n">
        <v>0.0768546815647531</v>
      </c>
      <c r="D13" s="19" t="n">
        <v>0.0839011461921229</v>
      </c>
      <c r="E13" s="19" t="n">
        <v>0.0679962454999212</v>
      </c>
      <c r="F13" s="19"/>
      <c r="G13" s="19" t="n">
        <v>0.0232310504797233</v>
      </c>
      <c r="H13" s="19" t="n">
        <v>0.0308644749213176</v>
      </c>
      <c r="I13" s="19" t="n">
        <v>0.0715848395362248</v>
      </c>
      <c r="J13" s="19" t="n">
        <v>0.0478284814735635</v>
      </c>
      <c r="K13" s="19" t="n">
        <v>0.115800703537637</v>
      </c>
      <c r="L13" s="19" t="n">
        <v>0.125830412554963</v>
      </c>
      <c r="M13" s="19"/>
      <c r="N13" s="19" t="n">
        <v>0.115978906577259</v>
      </c>
      <c r="O13" s="19" t="n">
        <v>0.100173564068</v>
      </c>
      <c r="P13" s="19" t="n">
        <v>0.0633056907310745</v>
      </c>
      <c r="Q13" s="19" t="n">
        <v>0.0550803637887176</v>
      </c>
      <c r="R13" s="19" t="n">
        <v>0.0605943062526041</v>
      </c>
      <c r="S13" s="19"/>
      <c r="T13" s="19" t="n">
        <v>0.102321992326851</v>
      </c>
      <c r="U13" s="19" t="n">
        <v>0.0983339504279261</v>
      </c>
      <c r="V13" s="19" t="n">
        <v>0.0331308799684058</v>
      </c>
      <c r="W13" s="19" t="n">
        <v>0.0449423059396522</v>
      </c>
      <c r="X13" s="19"/>
      <c r="Y13" s="19" t="n">
        <v>0.0494010476669929</v>
      </c>
      <c r="Z13" s="19" t="n">
        <v>0.0769230019256619</v>
      </c>
      <c r="AA13" s="19" t="n">
        <v>0.137402080945854</v>
      </c>
      <c r="AB13" s="19" t="n">
        <v>0.0351801812041029</v>
      </c>
      <c r="AC13" s="19" t="n">
        <v>0.0416302943009889</v>
      </c>
      <c r="AD13" s="19" t="n">
        <v>0.132429918874286</v>
      </c>
      <c r="AE13" s="19"/>
      <c r="AF13" s="19" t="n">
        <v>0.0723155595777308</v>
      </c>
      <c r="AG13" s="19"/>
      <c r="AH13" s="19" t="n">
        <v>0.0706253159549042</v>
      </c>
      <c r="AI13" s="19"/>
      <c r="AJ13" s="19" t="n">
        <v>0.06989451205912</v>
      </c>
      <c r="AK13" s="19" t="n">
        <v>0.0716833303544208</v>
      </c>
      <c r="AL13" s="19" t="n">
        <v>0.127441687179872</v>
      </c>
    </row>
    <row r="14">
      <c r="B14" s="20" t="s">
        <v>56</v>
      </c>
      <c r="C14" s="19" t="n">
        <v>0.0581090220048402</v>
      </c>
      <c r="D14" s="19" t="n">
        <v>0.0514889927223325</v>
      </c>
      <c r="E14" s="19" t="n">
        <v>0.0648505707079674</v>
      </c>
      <c r="F14" s="19"/>
      <c r="G14" s="19" t="n">
        <v>0</v>
      </c>
      <c r="H14" s="19" t="n">
        <v>0.0263084265563624</v>
      </c>
      <c r="I14" s="19" t="n">
        <v>0.00874149916276599</v>
      </c>
      <c r="J14" s="19" t="n">
        <v>0.0724339350561266</v>
      </c>
      <c r="K14" s="19" t="n">
        <v>0.0740273012747372</v>
      </c>
      <c r="L14" s="19" t="n">
        <v>0.115607741532456</v>
      </c>
      <c r="M14" s="19"/>
      <c r="N14" s="19" t="n">
        <v>0.120351914230507</v>
      </c>
      <c r="O14" s="19" t="n">
        <v>0.0575333699851884</v>
      </c>
      <c r="P14" s="19" t="n">
        <v>0.0768621660822484</v>
      </c>
      <c r="Q14" s="19" t="n">
        <v>0.0265035037948192</v>
      </c>
      <c r="R14" s="19" t="n">
        <v>0.0315921440142212</v>
      </c>
      <c r="S14" s="19"/>
      <c r="T14" s="19" t="n">
        <v>0.121523932670856</v>
      </c>
      <c r="U14" s="19" t="n">
        <v>0.0578885978308488</v>
      </c>
      <c r="V14" s="19" t="n">
        <v>0.0486170022876788</v>
      </c>
      <c r="W14" s="19" t="n">
        <v>0.0169401812186023</v>
      </c>
      <c r="X14" s="19"/>
      <c r="Y14" s="19" t="n">
        <v>0.0217895955945651</v>
      </c>
      <c r="Z14" s="19" t="n">
        <v>0.0154119887016328</v>
      </c>
      <c r="AA14" s="19" t="n">
        <v>0.118783968857486</v>
      </c>
      <c r="AB14" s="19" t="n">
        <v>0.10537471286839</v>
      </c>
      <c r="AC14" s="19" t="n">
        <v>0</v>
      </c>
      <c r="AD14" s="19" t="n">
        <v>0.0643807288055345</v>
      </c>
      <c r="AE14" s="19"/>
      <c r="AF14" s="19" t="n">
        <v>0.0501529250678883</v>
      </c>
      <c r="AG14" s="19"/>
      <c r="AH14" s="19" t="n">
        <v>0.0551012902654686</v>
      </c>
      <c r="AI14" s="19"/>
      <c r="AJ14" s="19" t="n">
        <v>0.0627044150556219</v>
      </c>
      <c r="AK14" s="19" t="n">
        <v>0.0584892593446283</v>
      </c>
      <c r="AL14" s="19" t="n">
        <v>0.0418637341298906</v>
      </c>
    </row>
    <row r="15">
      <c r="B15" s="20" t="s">
        <v>278</v>
      </c>
      <c r="C15" s="23" t="n">
        <v>0.599155721904492</v>
      </c>
      <c r="D15" s="23" t="n">
        <v>0.586828920893368</v>
      </c>
      <c r="E15" s="23" t="n">
        <v>0.612667926602856</v>
      </c>
      <c r="F15" s="23"/>
      <c r="G15" s="23" t="n">
        <v>0.617348099344992</v>
      </c>
      <c r="H15" s="23" t="n">
        <v>0.707458142347429</v>
      </c>
      <c r="I15" s="23" t="n">
        <v>0.681621134871129</v>
      </c>
      <c r="J15" s="23" t="n">
        <v>0.637311219668586</v>
      </c>
      <c r="K15" s="23" t="n">
        <v>0.501940544738208</v>
      </c>
      <c r="L15" s="23" t="n">
        <v>0.50528859464374</v>
      </c>
      <c r="M15" s="23"/>
      <c r="N15" s="23" t="n">
        <v>0.536796392572316</v>
      </c>
      <c r="O15" s="23" t="n">
        <v>0.58279928049306</v>
      </c>
      <c r="P15" s="23" t="n">
        <v>0.526427892312119</v>
      </c>
      <c r="Q15" s="23" t="n">
        <v>0.664552975876098</v>
      </c>
      <c r="R15" s="23" t="n">
        <v>0.703768332299696</v>
      </c>
      <c r="S15" s="23"/>
      <c r="T15" s="23" t="n">
        <v>0.512460996556058</v>
      </c>
      <c r="U15" s="23" t="n">
        <v>0.565949922019855</v>
      </c>
      <c r="V15" s="23" t="n">
        <v>0.683384984023381</v>
      </c>
      <c r="W15" s="23" t="n">
        <v>0.679620901645715</v>
      </c>
      <c r="X15" s="23"/>
      <c r="Y15" s="23" t="n">
        <v>0.672661103859191</v>
      </c>
      <c r="Z15" s="23" t="n">
        <v>0.649765962606512</v>
      </c>
      <c r="AA15" s="23" t="n">
        <v>0.481626127460685</v>
      </c>
      <c r="AB15" s="23" t="n">
        <v>0.60396589101804</v>
      </c>
      <c r="AC15" s="23" t="n">
        <v>0.582640201407246</v>
      </c>
      <c r="AD15" s="23" t="n">
        <v>0.549347892809253</v>
      </c>
      <c r="AE15" s="23"/>
      <c r="AF15" s="23" t="n">
        <v>0.59209470282502</v>
      </c>
      <c r="AG15" s="23"/>
      <c r="AH15" s="23" t="n">
        <v>0.613701709419439</v>
      </c>
      <c r="AI15" s="23"/>
      <c r="AJ15" s="23" t="n">
        <v>0.56476845867411</v>
      </c>
      <c r="AK15" s="23" t="n">
        <v>0.61535762177661</v>
      </c>
      <c r="AL15" s="23" t="n">
        <v>0.613028989651479</v>
      </c>
    </row>
    <row r="16">
      <c r="B16" s="20" t="s">
        <v>279</v>
      </c>
      <c r="C16" s="23" t="n">
        <v>0.132313556353478</v>
      </c>
      <c r="D16" s="23" t="n">
        <v>0.145669509305987</v>
      </c>
      <c r="E16" s="23" t="n">
        <v>0.117246354198321</v>
      </c>
      <c r="F16" s="23"/>
      <c r="G16" s="23" t="n">
        <v>0.111965780313633</v>
      </c>
      <c r="H16" s="23" t="n">
        <v>0.0768852511785176</v>
      </c>
      <c r="I16" s="23" t="n">
        <v>0.11854207250442</v>
      </c>
      <c r="J16" s="23" t="n">
        <v>0.109095531330322</v>
      </c>
      <c r="K16" s="23" t="n">
        <v>0.16007969880131</v>
      </c>
      <c r="L16" s="23" t="n">
        <v>0.183388518316061</v>
      </c>
      <c r="M16" s="23"/>
      <c r="N16" s="23" t="n">
        <v>0.182536226710946</v>
      </c>
      <c r="O16" s="23" t="n">
        <v>0.154270381694986</v>
      </c>
      <c r="P16" s="23" t="n">
        <v>0.131613621057165</v>
      </c>
      <c r="Q16" s="23" t="n">
        <v>0.1084214025175</v>
      </c>
      <c r="R16" s="23" t="n">
        <v>0.0950763688784256</v>
      </c>
      <c r="S16" s="23"/>
      <c r="T16" s="23" t="n">
        <v>0.171019343942469</v>
      </c>
      <c r="U16" s="23" t="n">
        <v>0.164315792092823</v>
      </c>
      <c r="V16" s="23" t="n">
        <v>0.092939563752734</v>
      </c>
      <c r="W16" s="23" t="n">
        <v>0.0735753194997455</v>
      </c>
      <c r="X16" s="23"/>
      <c r="Y16" s="23" t="n">
        <v>0.0947022770176325</v>
      </c>
      <c r="Z16" s="23" t="n">
        <v>0.149604153592389</v>
      </c>
      <c r="AA16" s="23" t="n">
        <v>0.194269109470192</v>
      </c>
      <c r="AB16" s="23" t="n">
        <v>0.0831451941559801</v>
      </c>
      <c r="AC16" s="23" t="n">
        <v>0.14764545102957</v>
      </c>
      <c r="AD16" s="23" t="n">
        <v>0.15080756415911</v>
      </c>
      <c r="AE16" s="23"/>
      <c r="AF16" s="23" t="n">
        <v>0.124803180456828</v>
      </c>
      <c r="AG16" s="23"/>
      <c r="AH16" s="23" t="n">
        <v>0.127049954202853</v>
      </c>
      <c r="AI16" s="23"/>
      <c r="AJ16" s="23" t="n">
        <v>0.163521796286164</v>
      </c>
      <c r="AK16" s="23" t="n">
        <v>0.106000089918755</v>
      </c>
      <c r="AL16" s="23" t="n">
        <v>0.185360572940887</v>
      </c>
    </row>
    <row r="17">
      <c r="B17" s="20" t="s">
        <v>239</v>
      </c>
      <c r="C17" s="24" t="n">
        <v>0.466842165551014</v>
      </c>
      <c r="D17" s="24" t="n">
        <v>0.441159411587381</v>
      </c>
      <c r="E17" s="24" t="n">
        <v>0.495421572404534</v>
      </c>
      <c r="F17" s="24"/>
      <c r="G17" s="24" t="n">
        <v>0.505382319031359</v>
      </c>
      <c r="H17" s="24" t="n">
        <v>0.630572891168911</v>
      </c>
      <c r="I17" s="24" t="n">
        <v>0.563079062366709</v>
      </c>
      <c r="J17" s="24" t="n">
        <v>0.528215688338264</v>
      </c>
      <c r="K17" s="24" t="n">
        <v>0.341860845936898</v>
      </c>
      <c r="L17" s="24" t="n">
        <v>0.321900076327679</v>
      </c>
      <c r="M17" s="24"/>
      <c r="N17" s="24" t="n">
        <v>0.354260165861371</v>
      </c>
      <c r="O17" s="24" t="n">
        <v>0.428528898798074</v>
      </c>
      <c r="P17" s="24" t="n">
        <v>0.394814271254953</v>
      </c>
      <c r="Q17" s="24" t="n">
        <v>0.556131573358597</v>
      </c>
      <c r="R17" s="24" t="n">
        <v>0.608691963421271</v>
      </c>
      <c r="S17" s="24"/>
      <c r="T17" s="24" t="n">
        <v>0.341441652613588</v>
      </c>
      <c r="U17" s="24" t="n">
        <v>0.401634129927032</v>
      </c>
      <c r="V17" s="24" t="n">
        <v>0.590445420270647</v>
      </c>
      <c r="W17" s="24" t="n">
        <v>0.606045582145969</v>
      </c>
      <c r="X17" s="24"/>
      <c r="Y17" s="24" t="n">
        <v>0.577958826841559</v>
      </c>
      <c r="Z17" s="24" t="n">
        <v>0.500161809014123</v>
      </c>
      <c r="AA17" s="24" t="n">
        <v>0.287357017990493</v>
      </c>
      <c r="AB17" s="24" t="n">
        <v>0.52082069686206</v>
      </c>
      <c r="AC17" s="24" t="n">
        <v>0.434994750377676</v>
      </c>
      <c r="AD17" s="24" t="n">
        <v>0.398540328650143</v>
      </c>
      <c r="AE17" s="24"/>
      <c r="AF17" s="24" t="n">
        <v>0.467291522368192</v>
      </c>
      <c r="AG17" s="24"/>
      <c r="AH17" s="24" t="n">
        <v>0.486651755216587</v>
      </c>
      <c r="AI17" s="24"/>
      <c r="AJ17" s="24" t="n">
        <v>0.401246662387945</v>
      </c>
      <c r="AK17" s="24" t="n">
        <v>0.509357531857855</v>
      </c>
      <c r="AL17" s="24" t="n">
        <v>0.427668416710592</v>
      </c>
    </row>
    <row r="18">
      <c r="B18" s="18"/>
    </row>
    <row r="19">
      <c r="B19" t="s">
        <v>61</v>
      </c>
    </row>
    <row r="20">
      <c r="B20" t="s">
        <v>62</v>
      </c>
    </row>
    <row r="22">
      <c r="B22"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284</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273</v>
      </c>
      <c r="C9" s="19" t="n">
        <v>0.278657621526436</v>
      </c>
      <c r="D9" s="19" t="n">
        <v>0.285276369492134</v>
      </c>
      <c r="E9" s="19" t="n">
        <v>0.272575263758664</v>
      </c>
      <c r="F9" s="19"/>
      <c r="G9" s="19" t="n">
        <v>0.316496496574038</v>
      </c>
      <c r="H9" s="19" t="n">
        <v>0.312968079601194</v>
      </c>
      <c r="I9" s="19" t="n">
        <v>0.278868744281668</v>
      </c>
      <c r="J9" s="19" t="n">
        <v>0.334120820281963</v>
      </c>
      <c r="K9" s="19" t="n">
        <v>0.2390811588385</v>
      </c>
      <c r="L9" s="19" t="n">
        <v>0.229907698140469</v>
      </c>
      <c r="M9" s="19"/>
      <c r="N9" s="19" t="n">
        <v>0.275491431031153</v>
      </c>
      <c r="O9" s="19" t="n">
        <v>0.298475734532277</v>
      </c>
      <c r="P9" s="19" t="n">
        <v>0.259801644418268</v>
      </c>
      <c r="Q9" s="19" t="n">
        <v>0.248928423228431</v>
      </c>
      <c r="R9" s="19" t="n">
        <v>0.306172588395652</v>
      </c>
      <c r="S9" s="19"/>
      <c r="T9" s="19" t="n">
        <v>0.252523692553883</v>
      </c>
      <c r="U9" s="19" t="n">
        <v>0.244432956403376</v>
      </c>
      <c r="V9" s="19" t="n">
        <v>0.311072374186444</v>
      </c>
      <c r="W9" s="19" t="n">
        <v>0.350566570707633</v>
      </c>
      <c r="X9" s="19"/>
      <c r="Y9" s="19" t="n">
        <v>0.324226868016974</v>
      </c>
      <c r="Z9" s="19" t="n">
        <v>0.266186289302916</v>
      </c>
      <c r="AA9" s="19" t="n">
        <v>0.215615944677683</v>
      </c>
      <c r="AB9" s="19" t="n">
        <v>0.255202326198088</v>
      </c>
      <c r="AC9" s="19" t="n">
        <v>0.267056182503469</v>
      </c>
      <c r="AD9" s="19" t="n">
        <v>0.279631127064498</v>
      </c>
      <c r="AE9" s="19"/>
      <c r="AF9" s="19" t="n">
        <v>0.295190204449682</v>
      </c>
      <c r="AG9" s="19"/>
      <c r="AH9" s="19" t="n">
        <v>0.288915682376559</v>
      </c>
      <c r="AI9" s="19"/>
      <c r="AJ9" s="19" t="n">
        <v>0.233394892520591</v>
      </c>
      <c r="AK9" s="19" t="n">
        <v>0.309297803084238</v>
      </c>
      <c r="AL9" s="19" t="n">
        <v>0.244257465727171</v>
      </c>
    </row>
    <row r="10">
      <c r="B10" s="20" t="s">
        <v>274</v>
      </c>
      <c r="C10" s="19" t="n">
        <v>0.364531615814873</v>
      </c>
      <c r="D10" s="19" t="n">
        <v>0.355763971760725</v>
      </c>
      <c r="E10" s="19" t="n">
        <v>0.374022001640534</v>
      </c>
      <c r="F10" s="19"/>
      <c r="G10" s="19" t="n">
        <v>0.405808798664904</v>
      </c>
      <c r="H10" s="19" t="n">
        <v>0.348860999007699</v>
      </c>
      <c r="I10" s="19" t="n">
        <v>0.443401405351414</v>
      </c>
      <c r="J10" s="19" t="n">
        <v>0.392273498696659</v>
      </c>
      <c r="K10" s="19" t="n">
        <v>0.32204363378933</v>
      </c>
      <c r="L10" s="19" t="n">
        <v>0.315580774841412</v>
      </c>
      <c r="M10" s="19"/>
      <c r="N10" s="19" t="n">
        <v>0.256562567800497</v>
      </c>
      <c r="O10" s="19" t="n">
        <v>0.368575546958959</v>
      </c>
      <c r="P10" s="19" t="n">
        <v>0.308613351482848</v>
      </c>
      <c r="Q10" s="19" t="n">
        <v>0.435136901753153</v>
      </c>
      <c r="R10" s="19" t="n">
        <v>0.425208122548413</v>
      </c>
      <c r="S10" s="19"/>
      <c r="T10" s="19" t="n">
        <v>0.319602359735878</v>
      </c>
      <c r="U10" s="19" t="n">
        <v>0.357771322119794</v>
      </c>
      <c r="V10" s="19" t="n">
        <v>0.431219392882972</v>
      </c>
      <c r="W10" s="19" t="n">
        <v>0.380264065816027</v>
      </c>
      <c r="X10" s="19"/>
      <c r="Y10" s="19" t="n">
        <v>0.385539129151628</v>
      </c>
      <c r="Z10" s="19" t="n">
        <v>0.448464282311898</v>
      </c>
      <c r="AA10" s="19" t="n">
        <v>0.307240054729544</v>
      </c>
      <c r="AB10" s="19" t="n">
        <v>0.374650985485234</v>
      </c>
      <c r="AC10" s="19" t="n">
        <v>0.35277444381952</v>
      </c>
      <c r="AD10" s="19" t="n">
        <v>0.391916415522436</v>
      </c>
      <c r="AE10" s="19"/>
      <c r="AF10" s="19" t="n">
        <v>0.365563278739392</v>
      </c>
      <c r="AG10" s="19"/>
      <c r="AH10" s="19" t="n">
        <v>0.368469424311129</v>
      </c>
      <c r="AI10" s="19"/>
      <c r="AJ10" s="19" t="n">
        <v>0.374482274174865</v>
      </c>
      <c r="AK10" s="19" t="n">
        <v>0.359916890059545</v>
      </c>
      <c r="AL10" s="19" t="n">
        <v>0.360100834346562</v>
      </c>
    </row>
    <row r="11">
      <c r="B11" s="20" t="s">
        <v>275</v>
      </c>
      <c r="C11" s="19" t="n">
        <v>0.172504925984396</v>
      </c>
      <c r="D11" s="19" t="n">
        <v>0.16264949960099</v>
      </c>
      <c r="E11" s="19" t="n">
        <v>0.182709264491853</v>
      </c>
      <c r="F11" s="19"/>
      <c r="G11" s="19" t="n">
        <v>0.144859530320858</v>
      </c>
      <c r="H11" s="19" t="n">
        <v>0.187418736471245</v>
      </c>
      <c r="I11" s="19" t="n">
        <v>0.156933118444725</v>
      </c>
      <c r="J11" s="19" t="n">
        <v>0.120074369122259</v>
      </c>
      <c r="K11" s="19" t="n">
        <v>0.232968026596303</v>
      </c>
      <c r="L11" s="19" t="n">
        <v>0.178238780994025</v>
      </c>
      <c r="M11" s="19"/>
      <c r="N11" s="19" t="n">
        <v>0.224210788150359</v>
      </c>
      <c r="O11" s="19" t="n">
        <v>0.12340784920297</v>
      </c>
      <c r="P11" s="19" t="n">
        <v>0.226049028853522</v>
      </c>
      <c r="Q11" s="19" t="n">
        <v>0.184015792814895</v>
      </c>
      <c r="R11" s="19" t="n">
        <v>0.136303522725586</v>
      </c>
      <c r="S11" s="19"/>
      <c r="T11" s="19" t="n">
        <v>0.227632760438663</v>
      </c>
      <c r="U11" s="19" t="n">
        <v>0.171029837473614</v>
      </c>
      <c r="V11" s="19" t="n">
        <v>0.137004364716652</v>
      </c>
      <c r="W11" s="19" t="n">
        <v>0.17355080342764</v>
      </c>
      <c r="X11" s="19"/>
      <c r="Y11" s="19" t="n">
        <v>0.166935655377047</v>
      </c>
      <c r="Z11" s="19" t="n">
        <v>0.130246005916507</v>
      </c>
      <c r="AA11" s="19" t="n">
        <v>0.185030935566276</v>
      </c>
      <c r="AB11" s="19" t="n">
        <v>0.188862424992681</v>
      </c>
      <c r="AC11" s="19" t="n">
        <v>0.187789236223138</v>
      </c>
      <c r="AD11" s="19" t="n">
        <v>0.173748804856481</v>
      </c>
      <c r="AE11" s="19"/>
      <c r="AF11" s="19" t="n">
        <v>0.172422679314055</v>
      </c>
      <c r="AG11" s="19"/>
      <c r="AH11" s="19" t="n">
        <v>0.168301853840723</v>
      </c>
      <c r="AI11" s="19"/>
      <c r="AJ11" s="19" t="n">
        <v>0.179266214572064</v>
      </c>
      <c r="AK11" s="19" t="n">
        <v>0.174161717502197</v>
      </c>
      <c r="AL11" s="19" t="n">
        <v>0.142398729138886</v>
      </c>
    </row>
    <row r="12">
      <c r="B12" s="20" t="s">
        <v>276</v>
      </c>
      <c r="C12" s="19" t="n">
        <v>0.0556680149097672</v>
      </c>
      <c r="D12" s="19" t="n">
        <v>0.0562259562743894</v>
      </c>
      <c r="E12" s="19" t="n">
        <v>0.0552181526679053</v>
      </c>
      <c r="F12" s="19"/>
      <c r="G12" s="19" t="n">
        <v>0.115806326387038</v>
      </c>
      <c r="H12" s="19" t="n">
        <v>0.0763788097793475</v>
      </c>
      <c r="I12" s="19" t="n">
        <v>0.0678877070660019</v>
      </c>
      <c r="J12" s="19" t="n">
        <v>0.0222076180509404</v>
      </c>
      <c r="K12" s="19" t="n">
        <v>0.0245022801106089</v>
      </c>
      <c r="L12" s="19" t="n">
        <v>0.0530154286322811</v>
      </c>
      <c r="M12" s="19"/>
      <c r="N12" s="19" t="n">
        <v>0.0472275011673018</v>
      </c>
      <c r="O12" s="19" t="n">
        <v>0.0682552173369227</v>
      </c>
      <c r="P12" s="19" t="n">
        <v>0.0507066835643081</v>
      </c>
      <c r="Q12" s="19" t="n">
        <v>0.046864211493636</v>
      </c>
      <c r="R12" s="19" t="n">
        <v>0.0549941699428989</v>
      </c>
      <c r="S12" s="19"/>
      <c r="T12" s="19" t="n">
        <v>0.0312980284952358</v>
      </c>
      <c r="U12" s="19" t="n">
        <v>0.0576831096310116</v>
      </c>
      <c r="V12" s="19" t="n">
        <v>0.0438231315707158</v>
      </c>
      <c r="W12" s="19" t="n">
        <v>0.0418970191810618</v>
      </c>
      <c r="X12" s="19"/>
      <c r="Y12" s="19" t="n">
        <v>0.054566654895499</v>
      </c>
      <c r="Z12" s="19" t="n">
        <v>0.0563183291269354</v>
      </c>
      <c r="AA12" s="19" t="n">
        <v>0.0513748302390008</v>
      </c>
      <c r="AB12" s="19" t="n">
        <v>0.0211002992018271</v>
      </c>
      <c r="AC12" s="19" t="n">
        <v>0.173180356600037</v>
      </c>
      <c r="AD12" s="19" t="n">
        <v>0.0268399728951302</v>
      </c>
      <c r="AE12" s="19"/>
      <c r="AF12" s="19" t="n">
        <v>0.0575189761688876</v>
      </c>
      <c r="AG12" s="19"/>
      <c r="AH12" s="19" t="n">
        <v>0.0546799378085067</v>
      </c>
      <c r="AI12" s="19"/>
      <c r="AJ12" s="19" t="n">
        <v>0.0734780156433373</v>
      </c>
      <c r="AK12" s="19" t="n">
        <v>0.0421737530009176</v>
      </c>
      <c r="AL12" s="19" t="n">
        <v>0.0773337434520244</v>
      </c>
    </row>
    <row r="13">
      <c r="B13" s="20" t="s">
        <v>277</v>
      </c>
      <c r="C13" s="19" t="n">
        <v>0.0611247192619882</v>
      </c>
      <c r="D13" s="19" t="n">
        <v>0.066174305731686</v>
      </c>
      <c r="E13" s="19" t="n">
        <v>0.05618844589198</v>
      </c>
      <c r="F13" s="19"/>
      <c r="G13" s="19" t="n">
        <v>0.0170288480531618</v>
      </c>
      <c r="H13" s="19" t="n">
        <v>0.0394165644089866</v>
      </c>
      <c r="I13" s="19" t="n">
        <v>0.0402367903684636</v>
      </c>
      <c r="J13" s="19" t="n">
        <v>0.0415603897277913</v>
      </c>
      <c r="K13" s="19" t="n">
        <v>0.0959721862131435</v>
      </c>
      <c r="L13" s="19" t="n">
        <v>0.0969394732435848</v>
      </c>
      <c r="M13" s="19"/>
      <c r="N13" s="19" t="n">
        <v>0.101959568867584</v>
      </c>
      <c r="O13" s="19" t="n">
        <v>0.0703434843510832</v>
      </c>
      <c r="P13" s="19" t="n">
        <v>0.0557408515510497</v>
      </c>
      <c r="Q13" s="19" t="n">
        <v>0.0504161217423666</v>
      </c>
      <c r="R13" s="19" t="n">
        <v>0.0442001194689469</v>
      </c>
      <c r="S13" s="19"/>
      <c r="T13" s="19" t="n">
        <v>0.0571384180069459</v>
      </c>
      <c r="U13" s="19" t="n">
        <v>0.0943961458076043</v>
      </c>
      <c r="V13" s="19" t="n">
        <v>0.0178576795876228</v>
      </c>
      <c r="W13" s="19" t="n">
        <v>0.0251369423732106</v>
      </c>
      <c r="X13" s="19"/>
      <c r="Y13" s="19" t="n">
        <v>0.0363837853271909</v>
      </c>
      <c r="Z13" s="19" t="n">
        <v>0.0552965828326835</v>
      </c>
      <c r="AA13" s="19" t="n">
        <v>0.106496266597446</v>
      </c>
      <c r="AB13" s="19" t="n">
        <v>0.0520264923173688</v>
      </c>
      <c r="AC13" s="19" t="n">
        <v>0.0191997808538368</v>
      </c>
      <c r="AD13" s="19" t="n">
        <v>0.127863679661455</v>
      </c>
      <c r="AE13" s="19"/>
      <c r="AF13" s="19" t="n">
        <v>0.0510611091382228</v>
      </c>
      <c r="AG13" s="19"/>
      <c r="AH13" s="19" t="n">
        <v>0.0546047357029624</v>
      </c>
      <c r="AI13" s="19"/>
      <c r="AJ13" s="19" t="n">
        <v>0.0587867018041208</v>
      </c>
      <c r="AK13" s="19" t="n">
        <v>0.0537782243605092</v>
      </c>
      <c r="AL13" s="19" t="n">
        <v>0.109832090138232</v>
      </c>
    </row>
    <row r="14">
      <c r="B14" s="20" t="s">
        <v>56</v>
      </c>
      <c r="C14" s="19" t="n">
        <v>0.06751310250254</v>
      </c>
      <c r="D14" s="19" t="n">
        <v>0.0739098971400751</v>
      </c>
      <c r="E14" s="19" t="n">
        <v>0.059286871549064</v>
      </c>
      <c r="F14" s="19"/>
      <c r="G14" s="19" t="n">
        <v>0</v>
      </c>
      <c r="H14" s="19" t="n">
        <v>0.0349568107315274</v>
      </c>
      <c r="I14" s="19" t="n">
        <v>0.0126722344877274</v>
      </c>
      <c r="J14" s="19" t="n">
        <v>0.0897633041203879</v>
      </c>
      <c r="K14" s="19" t="n">
        <v>0.0854327144521146</v>
      </c>
      <c r="L14" s="19" t="n">
        <v>0.126317844148228</v>
      </c>
      <c r="M14" s="19"/>
      <c r="N14" s="19" t="n">
        <v>0.0945481429831053</v>
      </c>
      <c r="O14" s="19" t="n">
        <v>0.0709421676177888</v>
      </c>
      <c r="P14" s="19" t="n">
        <v>0.0990884401300043</v>
      </c>
      <c r="Q14" s="19" t="n">
        <v>0.0346385489675178</v>
      </c>
      <c r="R14" s="19" t="n">
        <v>0.0331214769185028</v>
      </c>
      <c r="S14" s="19"/>
      <c r="T14" s="19" t="n">
        <v>0.111804740769394</v>
      </c>
      <c r="U14" s="19" t="n">
        <v>0.0746866285645999</v>
      </c>
      <c r="V14" s="19" t="n">
        <v>0.0590230570555931</v>
      </c>
      <c r="W14" s="19" t="n">
        <v>0.0285845984944272</v>
      </c>
      <c r="X14" s="19"/>
      <c r="Y14" s="19" t="n">
        <v>0.0323479072316615</v>
      </c>
      <c r="Z14" s="19" t="n">
        <v>0.0434885105090604</v>
      </c>
      <c r="AA14" s="19" t="n">
        <v>0.13424196819005</v>
      </c>
      <c r="AB14" s="19" t="n">
        <v>0.108157471804801</v>
      </c>
      <c r="AC14" s="19" t="n">
        <v>0</v>
      </c>
      <c r="AD14" s="19" t="n">
        <v>0</v>
      </c>
      <c r="AE14" s="19"/>
      <c r="AF14" s="19" t="n">
        <v>0.0582437521897602</v>
      </c>
      <c r="AG14" s="19"/>
      <c r="AH14" s="19" t="n">
        <v>0.0650283659601205</v>
      </c>
      <c r="AI14" s="19"/>
      <c r="AJ14" s="19" t="n">
        <v>0.080591901285023</v>
      </c>
      <c r="AK14" s="19" t="n">
        <v>0.0606716119925931</v>
      </c>
      <c r="AL14" s="19" t="n">
        <v>0.0660771371971237</v>
      </c>
    </row>
    <row r="15">
      <c r="B15" s="20" t="s">
        <v>278</v>
      </c>
      <c r="C15" s="23" t="n">
        <v>0.643189237341309</v>
      </c>
      <c r="D15" s="23" t="n">
        <v>0.641040341252859</v>
      </c>
      <c r="E15" s="23" t="n">
        <v>0.646597265399197</v>
      </c>
      <c r="F15" s="23"/>
      <c r="G15" s="23" t="n">
        <v>0.722305295238942</v>
      </c>
      <c r="H15" s="23" t="n">
        <v>0.661829078608893</v>
      </c>
      <c r="I15" s="23" t="n">
        <v>0.722270149633082</v>
      </c>
      <c r="J15" s="23" t="n">
        <v>0.726394318978622</v>
      </c>
      <c r="K15" s="23" t="n">
        <v>0.56112479262783</v>
      </c>
      <c r="L15" s="23" t="n">
        <v>0.545488472981881</v>
      </c>
      <c r="M15" s="23"/>
      <c r="N15" s="23" t="n">
        <v>0.53205399883165</v>
      </c>
      <c r="O15" s="23" t="n">
        <v>0.667051281491236</v>
      </c>
      <c r="P15" s="23" t="n">
        <v>0.568414995901116</v>
      </c>
      <c r="Q15" s="23" t="n">
        <v>0.684065324981584</v>
      </c>
      <c r="R15" s="23" t="n">
        <v>0.731380710944065</v>
      </c>
      <c r="S15" s="23"/>
      <c r="T15" s="23" t="n">
        <v>0.572126052289761</v>
      </c>
      <c r="U15" s="23" t="n">
        <v>0.60220427852317</v>
      </c>
      <c r="V15" s="23" t="n">
        <v>0.742291767069416</v>
      </c>
      <c r="W15" s="23" t="n">
        <v>0.73083063652366</v>
      </c>
      <c r="X15" s="23"/>
      <c r="Y15" s="23" t="n">
        <v>0.709765997168602</v>
      </c>
      <c r="Z15" s="23" t="n">
        <v>0.714650571614814</v>
      </c>
      <c r="AA15" s="23" t="n">
        <v>0.522855999407227</v>
      </c>
      <c r="AB15" s="23" t="n">
        <v>0.629853311683323</v>
      </c>
      <c r="AC15" s="23" t="n">
        <v>0.619830626322989</v>
      </c>
      <c r="AD15" s="23" t="n">
        <v>0.671547542586934</v>
      </c>
      <c r="AE15" s="23"/>
      <c r="AF15" s="23" t="n">
        <v>0.660753483189074</v>
      </c>
      <c r="AG15" s="23"/>
      <c r="AH15" s="23" t="n">
        <v>0.657385106687688</v>
      </c>
      <c r="AI15" s="23"/>
      <c r="AJ15" s="23" t="n">
        <v>0.607877166695455</v>
      </c>
      <c r="AK15" s="23" t="n">
        <v>0.669214693143784</v>
      </c>
      <c r="AL15" s="23" t="n">
        <v>0.604358300073733</v>
      </c>
    </row>
    <row r="16">
      <c r="B16" s="20" t="s">
        <v>279</v>
      </c>
      <c r="C16" s="23" t="n">
        <v>0.116792734171755</v>
      </c>
      <c r="D16" s="23" t="n">
        <v>0.122400262006075</v>
      </c>
      <c r="E16" s="23" t="n">
        <v>0.111406598559885</v>
      </c>
      <c r="F16" s="23"/>
      <c r="G16" s="23" t="n">
        <v>0.132835174440199</v>
      </c>
      <c r="H16" s="23" t="n">
        <v>0.115795374188334</v>
      </c>
      <c r="I16" s="23" t="n">
        <v>0.108124497434466</v>
      </c>
      <c r="J16" s="23" t="n">
        <v>0.0637680077787317</v>
      </c>
      <c r="K16" s="23" t="n">
        <v>0.120474466323752</v>
      </c>
      <c r="L16" s="23" t="n">
        <v>0.149954901875866</v>
      </c>
      <c r="M16" s="23"/>
      <c r="N16" s="23" t="n">
        <v>0.149187070034886</v>
      </c>
      <c r="O16" s="23" t="n">
        <v>0.138598701688006</v>
      </c>
      <c r="P16" s="23" t="n">
        <v>0.106447535115358</v>
      </c>
      <c r="Q16" s="23" t="n">
        <v>0.0972803332360026</v>
      </c>
      <c r="R16" s="23" t="n">
        <v>0.0991942894118458</v>
      </c>
      <c r="S16" s="23"/>
      <c r="T16" s="23" t="n">
        <v>0.0884364465021817</v>
      </c>
      <c r="U16" s="23" t="n">
        <v>0.152079255438616</v>
      </c>
      <c r="V16" s="23" t="n">
        <v>0.0616808111583385</v>
      </c>
      <c r="W16" s="23" t="n">
        <v>0.0670339615542724</v>
      </c>
      <c r="X16" s="23"/>
      <c r="Y16" s="23" t="n">
        <v>0.0909504402226899</v>
      </c>
      <c r="Z16" s="23" t="n">
        <v>0.111614911959619</v>
      </c>
      <c r="AA16" s="23" t="n">
        <v>0.157871096836447</v>
      </c>
      <c r="AB16" s="23" t="n">
        <v>0.0731267915191958</v>
      </c>
      <c r="AC16" s="23" t="n">
        <v>0.192380137453873</v>
      </c>
      <c r="AD16" s="23" t="n">
        <v>0.154703652556585</v>
      </c>
      <c r="AE16" s="23"/>
      <c r="AF16" s="23" t="n">
        <v>0.10858008530711</v>
      </c>
      <c r="AG16" s="23"/>
      <c r="AH16" s="23" t="n">
        <v>0.109284673511469</v>
      </c>
      <c r="AI16" s="23"/>
      <c r="AJ16" s="23" t="n">
        <v>0.132264717447458</v>
      </c>
      <c r="AK16" s="23" t="n">
        <v>0.0959519773614267</v>
      </c>
      <c r="AL16" s="23" t="n">
        <v>0.187165833590257</v>
      </c>
    </row>
    <row r="17">
      <c r="B17" s="20" t="s">
        <v>239</v>
      </c>
      <c r="C17" s="24" t="n">
        <v>0.526396503169553</v>
      </c>
      <c r="D17" s="24" t="n">
        <v>0.518640079246784</v>
      </c>
      <c r="E17" s="24" t="n">
        <v>0.535190666839312</v>
      </c>
      <c r="F17" s="24"/>
      <c r="G17" s="24" t="n">
        <v>0.589470120798743</v>
      </c>
      <c r="H17" s="24" t="n">
        <v>0.546033704420559</v>
      </c>
      <c r="I17" s="24" t="n">
        <v>0.614145652198616</v>
      </c>
      <c r="J17" s="24" t="n">
        <v>0.66262631119989</v>
      </c>
      <c r="K17" s="24" t="n">
        <v>0.440650326304077</v>
      </c>
      <c r="L17" s="24" t="n">
        <v>0.395533571106015</v>
      </c>
      <c r="M17" s="24"/>
      <c r="N17" s="24" t="n">
        <v>0.382866928796765</v>
      </c>
      <c r="O17" s="24" t="n">
        <v>0.52845257980323</v>
      </c>
      <c r="P17" s="24" t="n">
        <v>0.461967460785758</v>
      </c>
      <c r="Q17" s="24" t="n">
        <v>0.586784991745582</v>
      </c>
      <c r="R17" s="24" t="n">
        <v>0.632186421532219</v>
      </c>
      <c r="S17" s="24"/>
      <c r="T17" s="24" t="n">
        <v>0.48368960578758</v>
      </c>
      <c r="U17" s="24" t="n">
        <v>0.450125023084554</v>
      </c>
      <c r="V17" s="24" t="n">
        <v>0.680610955911078</v>
      </c>
      <c r="W17" s="24" t="n">
        <v>0.663796674969388</v>
      </c>
      <c r="X17" s="24"/>
      <c r="Y17" s="24" t="n">
        <v>0.618815556945912</v>
      </c>
      <c r="Z17" s="24" t="n">
        <v>0.603035659655195</v>
      </c>
      <c r="AA17" s="24" t="n">
        <v>0.36498490257078</v>
      </c>
      <c r="AB17" s="24" t="n">
        <v>0.556726520164127</v>
      </c>
      <c r="AC17" s="24" t="n">
        <v>0.427450488869115</v>
      </c>
      <c r="AD17" s="24" t="n">
        <v>0.516843890030349</v>
      </c>
      <c r="AE17" s="24"/>
      <c r="AF17" s="24" t="n">
        <v>0.552173397881964</v>
      </c>
      <c r="AG17" s="24"/>
      <c r="AH17" s="24" t="n">
        <v>0.548100433176219</v>
      </c>
      <c r="AI17" s="24"/>
      <c r="AJ17" s="24" t="n">
        <v>0.475612449247997</v>
      </c>
      <c r="AK17" s="24" t="n">
        <v>0.573262715782357</v>
      </c>
      <c r="AL17" s="24" t="n">
        <v>0.417192466483477</v>
      </c>
    </row>
    <row r="18">
      <c r="B18" s="18"/>
    </row>
    <row r="19">
      <c r="B19" t="s">
        <v>61</v>
      </c>
    </row>
    <row r="20">
      <c r="B20" t="s">
        <v>62</v>
      </c>
    </row>
    <row r="22">
      <c r="B22"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285</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273</v>
      </c>
      <c r="C9" s="19" t="n">
        <v>0.17092873305781</v>
      </c>
      <c r="D9" s="19" t="n">
        <v>0.193367723600528</v>
      </c>
      <c r="E9" s="19" t="n">
        <v>0.148796561244253</v>
      </c>
      <c r="F9" s="19"/>
      <c r="G9" s="19" t="n">
        <v>0.16537893873577</v>
      </c>
      <c r="H9" s="19" t="n">
        <v>0.321349103726064</v>
      </c>
      <c r="I9" s="19" t="n">
        <v>0.26335399437008</v>
      </c>
      <c r="J9" s="19" t="n">
        <v>0.168356433757488</v>
      </c>
      <c r="K9" s="19" t="n">
        <v>0.0955990918291345</v>
      </c>
      <c r="L9" s="19" t="n">
        <v>0.0645476050166505</v>
      </c>
      <c r="M9" s="19"/>
      <c r="N9" s="19" t="n">
        <v>0.162196149272965</v>
      </c>
      <c r="O9" s="19" t="n">
        <v>0.159636338907622</v>
      </c>
      <c r="P9" s="19" t="n">
        <v>0.156572876526802</v>
      </c>
      <c r="Q9" s="19" t="n">
        <v>0.127458738106231</v>
      </c>
      <c r="R9" s="19" t="n">
        <v>0.262316466777563</v>
      </c>
      <c r="S9" s="19"/>
      <c r="T9" s="19" t="n">
        <v>0.13863836476348</v>
      </c>
      <c r="U9" s="19" t="n">
        <v>0.111661556107781</v>
      </c>
      <c r="V9" s="19" t="n">
        <v>0.165986072323568</v>
      </c>
      <c r="W9" s="19" t="n">
        <v>0.309482936133845</v>
      </c>
      <c r="X9" s="19"/>
      <c r="Y9" s="19" t="n">
        <v>0.26626329514587</v>
      </c>
      <c r="Z9" s="19" t="n">
        <v>0.112949873697684</v>
      </c>
      <c r="AA9" s="19" t="n">
        <v>0.0534275356086617</v>
      </c>
      <c r="AB9" s="19" t="n">
        <v>0.176086340171467</v>
      </c>
      <c r="AC9" s="19" t="n">
        <v>0.149310218875539</v>
      </c>
      <c r="AD9" s="19" t="n">
        <v>0.0611694672669103</v>
      </c>
      <c r="AE9" s="19"/>
      <c r="AF9" s="19" t="n">
        <v>0.176156296205405</v>
      </c>
      <c r="AG9" s="19"/>
      <c r="AH9" s="19" t="n">
        <v>0.173980250078017</v>
      </c>
      <c r="AI9" s="19"/>
      <c r="AJ9" s="19" t="n">
        <v>0.105146370799546</v>
      </c>
      <c r="AK9" s="19" t="n">
        <v>0.218409678914168</v>
      </c>
      <c r="AL9" s="19" t="n">
        <v>0.104253515719802</v>
      </c>
    </row>
    <row r="10">
      <c r="B10" s="20" t="s">
        <v>274</v>
      </c>
      <c r="C10" s="19" t="n">
        <v>0.324705992414301</v>
      </c>
      <c r="D10" s="19" t="n">
        <v>0.313094052343385</v>
      </c>
      <c r="E10" s="19" t="n">
        <v>0.336966306957941</v>
      </c>
      <c r="F10" s="19"/>
      <c r="G10" s="19" t="n">
        <v>0.507077508364287</v>
      </c>
      <c r="H10" s="19" t="n">
        <v>0.330805146116002</v>
      </c>
      <c r="I10" s="19" t="n">
        <v>0.31217016614667</v>
      </c>
      <c r="J10" s="19" t="n">
        <v>0.416390254649333</v>
      </c>
      <c r="K10" s="19" t="n">
        <v>0.234155840187527</v>
      </c>
      <c r="L10" s="19" t="n">
        <v>0.2545861283564</v>
      </c>
      <c r="M10" s="19"/>
      <c r="N10" s="19" t="n">
        <v>0.268614966394879</v>
      </c>
      <c r="O10" s="19" t="n">
        <v>0.31679644328571</v>
      </c>
      <c r="P10" s="19" t="n">
        <v>0.288582210143236</v>
      </c>
      <c r="Q10" s="19" t="n">
        <v>0.354162292093768</v>
      </c>
      <c r="R10" s="19" t="n">
        <v>0.39203688157852</v>
      </c>
      <c r="S10" s="19"/>
      <c r="T10" s="19" t="n">
        <v>0.255106512446807</v>
      </c>
      <c r="U10" s="19" t="n">
        <v>0.296411180429159</v>
      </c>
      <c r="V10" s="19" t="n">
        <v>0.353577876471015</v>
      </c>
      <c r="W10" s="19" t="n">
        <v>0.369072889973959</v>
      </c>
      <c r="X10" s="19"/>
      <c r="Y10" s="19" t="n">
        <v>0.364573231167918</v>
      </c>
      <c r="Z10" s="19" t="n">
        <v>0.445969841533246</v>
      </c>
      <c r="AA10" s="19" t="n">
        <v>0.241695090324579</v>
      </c>
      <c r="AB10" s="19" t="n">
        <v>0.252427569176306</v>
      </c>
      <c r="AC10" s="19" t="n">
        <v>0.417249944516539</v>
      </c>
      <c r="AD10" s="19" t="n">
        <v>0.311253094793958</v>
      </c>
      <c r="AE10" s="19"/>
      <c r="AF10" s="19" t="n">
        <v>0.31769305591135</v>
      </c>
      <c r="AG10" s="19"/>
      <c r="AH10" s="19" t="n">
        <v>0.335208874731499</v>
      </c>
      <c r="AI10" s="19"/>
      <c r="AJ10" s="19" t="n">
        <v>0.345546238530867</v>
      </c>
      <c r="AK10" s="19" t="n">
        <v>0.313328244116412</v>
      </c>
      <c r="AL10" s="19" t="n">
        <v>0.325110583644816</v>
      </c>
    </row>
    <row r="11">
      <c r="B11" s="20" t="s">
        <v>275</v>
      </c>
      <c r="C11" s="19" t="n">
        <v>0.257455196843953</v>
      </c>
      <c r="D11" s="19" t="n">
        <v>0.250438707672991</v>
      </c>
      <c r="E11" s="19" t="n">
        <v>0.264983127524153</v>
      </c>
      <c r="F11" s="19"/>
      <c r="G11" s="19" t="n">
        <v>0.177296959307103</v>
      </c>
      <c r="H11" s="19" t="n">
        <v>0.190102868128528</v>
      </c>
      <c r="I11" s="19" t="n">
        <v>0.229446598439808</v>
      </c>
      <c r="J11" s="19" t="n">
        <v>0.216241381129267</v>
      </c>
      <c r="K11" s="19" t="n">
        <v>0.352772184340454</v>
      </c>
      <c r="L11" s="19" t="n">
        <v>0.316306977001006</v>
      </c>
      <c r="M11" s="19"/>
      <c r="N11" s="19" t="n">
        <v>0.192428354446117</v>
      </c>
      <c r="O11" s="19" t="n">
        <v>0.263283196283869</v>
      </c>
      <c r="P11" s="19" t="n">
        <v>0.300002741145845</v>
      </c>
      <c r="Q11" s="19" t="n">
        <v>0.298218293048048</v>
      </c>
      <c r="R11" s="19" t="n">
        <v>0.171510247188437</v>
      </c>
      <c r="S11" s="19"/>
      <c r="T11" s="19" t="n">
        <v>0.299287569240556</v>
      </c>
      <c r="U11" s="19" t="n">
        <v>0.292351200701637</v>
      </c>
      <c r="V11" s="19" t="n">
        <v>0.262339165061335</v>
      </c>
      <c r="W11" s="19" t="n">
        <v>0.192837825298253</v>
      </c>
      <c r="X11" s="19"/>
      <c r="Y11" s="19" t="n">
        <v>0.2052084878885</v>
      </c>
      <c r="Z11" s="19" t="n">
        <v>0.254159062593119</v>
      </c>
      <c r="AA11" s="19" t="n">
        <v>0.319713743629839</v>
      </c>
      <c r="AB11" s="19" t="n">
        <v>0.329899608798124</v>
      </c>
      <c r="AC11" s="19" t="n">
        <v>0.20209195457164</v>
      </c>
      <c r="AD11" s="19" t="n">
        <v>0.31760576380661</v>
      </c>
      <c r="AE11" s="19"/>
      <c r="AF11" s="19" t="n">
        <v>0.277723901270949</v>
      </c>
      <c r="AG11" s="19"/>
      <c r="AH11" s="19" t="n">
        <v>0.254133756784118</v>
      </c>
      <c r="AI11" s="19"/>
      <c r="AJ11" s="19" t="n">
        <v>0.270441026859627</v>
      </c>
      <c r="AK11" s="19" t="n">
        <v>0.2424722836844</v>
      </c>
      <c r="AL11" s="19" t="n">
        <v>0.302334746486428</v>
      </c>
    </row>
    <row r="12">
      <c r="B12" s="20" t="s">
        <v>276</v>
      </c>
      <c r="C12" s="19" t="n">
        <v>0.0786905253448984</v>
      </c>
      <c r="D12" s="19" t="n">
        <v>0.0665208197773317</v>
      </c>
      <c r="E12" s="19" t="n">
        <v>0.0890750605959009</v>
      </c>
      <c r="F12" s="19"/>
      <c r="G12" s="19" t="n">
        <v>0.126851474440826</v>
      </c>
      <c r="H12" s="19" t="n">
        <v>0.0619697665278219</v>
      </c>
      <c r="I12" s="19" t="n">
        <v>0.0849116801565378</v>
      </c>
      <c r="J12" s="19" t="n">
        <v>0.0524395905697045</v>
      </c>
      <c r="K12" s="19" t="n">
        <v>0.0581580771840772</v>
      </c>
      <c r="L12" s="19" t="n">
        <v>0.0977163901414764</v>
      </c>
      <c r="M12" s="19"/>
      <c r="N12" s="19" t="n">
        <v>0.0596999261997982</v>
      </c>
      <c r="O12" s="19" t="n">
        <v>0.0881749012647735</v>
      </c>
      <c r="P12" s="19" t="n">
        <v>0.0620192698651161</v>
      </c>
      <c r="Q12" s="19" t="n">
        <v>0.0871770633950025</v>
      </c>
      <c r="R12" s="19" t="n">
        <v>0.0889017365006241</v>
      </c>
      <c r="S12" s="19"/>
      <c r="T12" s="19" t="n">
        <v>0.0509360557302602</v>
      </c>
      <c r="U12" s="19" t="n">
        <v>0.114803745341332</v>
      </c>
      <c r="V12" s="19" t="n">
        <v>0.0962427427060599</v>
      </c>
      <c r="W12" s="19" t="n">
        <v>0.0490728401280019</v>
      </c>
      <c r="X12" s="19"/>
      <c r="Y12" s="19" t="n">
        <v>0.0587873840360602</v>
      </c>
      <c r="Z12" s="19" t="n">
        <v>0.0943075707597051</v>
      </c>
      <c r="AA12" s="19" t="n">
        <v>0.0983764147511593</v>
      </c>
      <c r="AB12" s="19" t="n">
        <v>0.0405832921312754</v>
      </c>
      <c r="AC12" s="19" t="n">
        <v>0.210293486313818</v>
      </c>
      <c r="AD12" s="19" t="n">
        <v>0.0559661087429604</v>
      </c>
      <c r="AE12" s="19"/>
      <c r="AF12" s="19" t="n">
        <v>0.0708372921928542</v>
      </c>
      <c r="AG12" s="19"/>
      <c r="AH12" s="19" t="n">
        <v>0.0766053289965597</v>
      </c>
      <c r="AI12" s="19"/>
      <c r="AJ12" s="19" t="n">
        <v>0.115440306143939</v>
      </c>
      <c r="AK12" s="19" t="n">
        <v>0.0581980635954141</v>
      </c>
      <c r="AL12" s="19" t="n">
        <v>0.081828866054542</v>
      </c>
    </row>
    <row r="13">
      <c r="B13" s="20" t="s">
        <v>277</v>
      </c>
      <c r="C13" s="19" t="n">
        <v>0.109340127619763</v>
      </c>
      <c r="D13" s="19" t="n">
        <v>0.124840568204324</v>
      </c>
      <c r="E13" s="19" t="n">
        <v>0.0940345684288584</v>
      </c>
      <c r="F13" s="19"/>
      <c r="G13" s="19" t="n">
        <v>0.0233951191520142</v>
      </c>
      <c r="H13" s="19" t="n">
        <v>0.0569134045187178</v>
      </c>
      <c r="I13" s="19" t="n">
        <v>0.0835836127714546</v>
      </c>
      <c r="J13" s="19" t="n">
        <v>0.0741384048380822</v>
      </c>
      <c r="K13" s="19" t="n">
        <v>0.180064015717238</v>
      </c>
      <c r="L13" s="19" t="n">
        <v>0.171943426884007</v>
      </c>
      <c r="M13" s="19"/>
      <c r="N13" s="19" t="n">
        <v>0.199643328298282</v>
      </c>
      <c r="O13" s="19" t="n">
        <v>0.119961266776838</v>
      </c>
      <c r="P13" s="19" t="n">
        <v>0.109718783018694</v>
      </c>
      <c r="Q13" s="19" t="n">
        <v>0.0967974416463773</v>
      </c>
      <c r="R13" s="19" t="n">
        <v>0.0581336282721178</v>
      </c>
      <c r="S13" s="19"/>
      <c r="T13" s="19" t="n">
        <v>0.136545924202159</v>
      </c>
      <c r="U13" s="19" t="n">
        <v>0.120665243883509</v>
      </c>
      <c r="V13" s="19" t="n">
        <v>0.0935350390730337</v>
      </c>
      <c r="W13" s="19" t="n">
        <v>0.0616697077359245</v>
      </c>
      <c r="X13" s="19"/>
      <c r="Y13" s="19" t="n">
        <v>0.0788169392977613</v>
      </c>
      <c r="Z13" s="19" t="n">
        <v>0.0737232152192746</v>
      </c>
      <c r="AA13" s="19" t="n">
        <v>0.182552117223968</v>
      </c>
      <c r="AB13" s="19" t="n">
        <v>0.0734054235938002</v>
      </c>
      <c r="AC13" s="19" t="n">
        <v>0.0210543957224635</v>
      </c>
      <c r="AD13" s="19" t="n">
        <v>0.189624836584027</v>
      </c>
      <c r="AE13" s="19"/>
      <c r="AF13" s="19" t="n">
        <v>0.0972833937289939</v>
      </c>
      <c r="AG13" s="19"/>
      <c r="AH13" s="19" t="n">
        <v>0.103452135641213</v>
      </c>
      <c r="AI13" s="19"/>
      <c r="AJ13" s="19" t="n">
        <v>0.102007515466476</v>
      </c>
      <c r="AK13" s="19" t="n">
        <v>0.107689809617923</v>
      </c>
      <c r="AL13" s="19" t="n">
        <v>0.141162149369572</v>
      </c>
    </row>
    <row r="14">
      <c r="B14" s="20" t="s">
        <v>56</v>
      </c>
      <c r="C14" s="19" t="n">
        <v>0.058879424719275</v>
      </c>
      <c r="D14" s="19" t="n">
        <v>0.0517381284014401</v>
      </c>
      <c r="E14" s="19" t="n">
        <v>0.0661443752488938</v>
      </c>
      <c r="F14" s="19"/>
      <c r="G14" s="19" t="n">
        <v>0</v>
      </c>
      <c r="H14" s="19" t="n">
        <v>0.038859710982867</v>
      </c>
      <c r="I14" s="19" t="n">
        <v>0.0265339481154501</v>
      </c>
      <c r="J14" s="19" t="n">
        <v>0.0724339350561266</v>
      </c>
      <c r="K14" s="19" t="n">
        <v>0.079250790741569</v>
      </c>
      <c r="L14" s="19" t="n">
        <v>0.0948994726004605</v>
      </c>
      <c r="M14" s="19"/>
      <c r="N14" s="19" t="n">
        <v>0.117417275387959</v>
      </c>
      <c r="O14" s="19" t="n">
        <v>0.052147853481187</v>
      </c>
      <c r="P14" s="19" t="n">
        <v>0.0831041193003074</v>
      </c>
      <c r="Q14" s="19" t="n">
        <v>0.0361861717105738</v>
      </c>
      <c r="R14" s="19" t="n">
        <v>0.0271010396827377</v>
      </c>
      <c r="S14" s="19"/>
      <c r="T14" s="19" t="n">
        <v>0.119485573616737</v>
      </c>
      <c r="U14" s="19" t="n">
        <v>0.064107073536581</v>
      </c>
      <c r="V14" s="19" t="n">
        <v>0.0283191043649884</v>
      </c>
      <c r="W14" s="19" t="n">
        <v>0.0178638007300169</v>
      </c>
      <c r="X14" s="19"/>
      <c r="Y14" s="19" t="n">
        <v>0.0263506624638903</v>
      </c>
      <c r="Z14" s="19" t="n">
        <v>0.0188904361969718</v>
      </c>
      <c r="AA14" s="19" t="n">
        <v>0.104235098461793</v>
      </c>
      <c r="AB14" s="19" t="n">
        <v>0.127597766129027</v>
      </c>
      <c r="AC14" s="19" t="n">
        <v>0</v>
      </c>
      <c r="AD14" s="19" t="n">
        <v>0.0643807288055345</v>
      </c>
      <c r="AE14" s="19"/>
      <c r="AF14" s="19" t="n">
        <v>0.0603060606904484</v>
      </c>
      <c r="AG14" s="19"/>
      <c r="AH14" s="19" t="n">
        <v>0.056619653768593</v>
      </c>
      <c r="AI14" s="19"/>
      <c r="AJ14" s="19" t="n">
        <v>0.0614185421995441</v>
      </c>
      <c r="AK14" s="19" t="n">
        <v>0.0599019200716822</v>
      </c>
      <c r="AL14" s="19" t="n">
        <v>0.0453101387248395</v>
      </c>
    </row>
    <row r="15">
      <c r="B15" s="20" t="s">
        <v>278</v>
      </c>
      <c r="C15" s="23" t="n">
        <v>0.49563472547211</v>
      </c>
      <c r="D15" s="23" t="n">
        <v>0.506461775943913</v>
      </c>
      <c r="E15" s="23" t="n">
        <v>0.485762868202194</v>
      </c>
      <c r="F15" s="23"/>
      <c r="G15" s="23" t="n">
        <v>0.672456447100057</v>
      </c>
      <c r="H15" s="23" t="n">
        <v>0.652154249842065</v>
      </c>
      <c r="I15" s="23" t="n">
        <v>0.57552416051675</v>
      </c>
      <c r="J15" s="23" t="n">
        <v>0.58474668840682</v>
      </c>
      <c r="K15" s="23" t="n">
        <v>0.329754932016662</v>
      </c>
      <c r="L15" s="23" t="n">
        <v>0.31913373337305</v>
      </c>
      <c r="M15" s="23"/>
      <c r="N15" s="23" t="n">
        <v>0.430811115667844</v>
      </c>
      <c r="O15" s="23" t="n">
        <v>0.476432782193332</v>
      </c>
      <c r="P15" s="23" t="n">
        <v>0.445155086670038</v>
      </c>
      <c r="Q15" s="23" t="n">
        <v>0.481621030199999</v>
      </c>
      <c r="R15" s="23" t="n">
        <v>0.654353348356083</v>
      </c>
      <c r="S15" s="23"/>
      <c r="T15" s="23" t="n">
        <v>0.393744877210287</v>
      </c>
      <c r="U15" s="23" t="n">
        <v>0.40807273653694</v>
      </c>
      <c r="V15" s="23" t="n">
        <v>0.519563948794583</v>
      </c>
      <c r="W15" s="23" t="n">
        <v>0.678555826107804</v>
      </c>
      <c r="X15" s="23"/>
      <c r="Y15" s="23" t="n">
        <v>0.630836526313788</v>
      </c>
      <c r="Z15" s="23" t="n">
        <v>0.55891971523093</v>
      </c>
      <c r="AA15" s="23" t="n">
        <v>0.295122625933241</v>
      </c>
      <c r="AB15" s="23" t="n">
        <v>0.428513909347774</v>
      </c>
      <c r="AC15" s="23" t="n">
        <v>0.566560163392078</v>
      </c>
      <c r="AD15" s="23" t="n">
        <v>0.372422562060868</v>
      </c>
      <c r="AE15" s="23"/>
      <c r="AF15" s="23" t="n">
        <v>0.493849352116755</v>
      </c>
      <c r="AG15" s="23"/>
      <c r="AH15" s="23" t="n">
        <v>0.509189124809516</v>
      </c>
      <c r="AI15" s="23"/>
      <c r="AJ15" s="23" t="n">
        <v>0.450692609330414</v>
      </c>
      <c r="AK15" s="23" t="n">
        <v>0.53173792303058</v>
      </c>
      <c r="AL15" s="23" t="n">
        <v>0.429364099364618</v>
      </c>
    </row>
    <row r="16">
      <c r="B16" s="20" t="s">
        <v>279</v>
      </c>
      <c r="C16" s="23" t="n">
        <v>0.188030652964661</v>
      </c>
      <c r="D16" s="23" t="n">
        <v>0.191361387981655</v>
      </c>
      <c r="E16" s="23" t="n">
        <v>0.183109629024759</v>
      </c>
      <c r="F16" s="23"/>
      <c r="G16" s="23" t="n">
        <v>0.15024659359284</v>
      </c>
      <c r="H16" s="23" t="n">
        <v>0.11888317104654</v>
      </c>
      <c r="I16" s="23" t="n">
        <v>0.168495292927992</v>
      </c>
      <c r="J16" s="23" t="n">
        <v>0.126577995407787</v>
      </c>
      <c r="K16" s="23" t="n">
        <v>0.238222092901315</v>
      </c>
      <c r="L16" s="23" t="n">
        <v>0.269659817025483</v>
      </c>
      <c r="M16" s="23"/>
      <c r="N16" s="23" t="n">
        <v>0.259343254498081</v>
      </c>
      <c r="O16" s="23" t="n">
        <v>0.208136168041612</v>
      </c>
      <c r="P16" s="23" t="n">
        <v>0.17173805288381</v>
      </c>
      <c r="Q16" s="23" t="n">
        <v>0.18397450504138</v>
      </c>
      <c r="R16" s="23" t="n">
        <v>0.147035364772742</v>
      </c>
      <c r="S16" s="23"/>
      <c r="T16" s="23" t="n">
        <v>0.18748197993242</v>
      </c>
      <c r="U16" s="23" t="n">
        <v>0.235468989224841</v>
      </c>
      <c r="V16" s="23" t="n">
        <v>0.189777781779094</v>
      </c>
      <c r="W16" s="23" t="n">
        <v>0.110742547863926</v>
      </c>
      <c r="X16" s="23"/>
      <c r="Y16" s="23" t="n">
        <v>0.137604323333821</v>
      </c>
      <c r="Z16" s="23" t="n">
        <v>0.16803078597898</v>
      </c>
      <c r="AA16" s="23" t="n">
        <v>0.280928531975127</v>
      </c>
      <c r="AB16" s="23" t="n">
        <v>0.113988715725076</v>
      </c>
      <c r="AC16" s="23" t="n">
        <v>0.231347882036282</v>
      </c>
      <c r="AD16" s="23" t="n">
        <v>0.245590945326988</v>
      </c>
      <c r="AE16" s="23"/>
      <c r="AF16" s="23" t="n">
        <v>0.168120685921848</v>
      </c>
      <c r="AG16" s="23"/>
      <c r="AH16" s="23" t="n">
        <v>0.180057464637773</v>
      </c>
      <c r="AI16" s="23"/>
      <c r="AJ16" s="23" t="n">
        <v>0.217447821610415</v>
      </c>
      <c r="AK16" s="23" t="n">
        <v>0.165887873213338</v>
      </c>
      <c r="AL16" s="23" t="n">
        <v>0.222991015424114</v>
      </c>
    </row>
    <row r="17">
      <c r="B17" s="20" t="s">
        <v>239</v>
      </c>
      <c r="C17" s="24" t="n">
        <v>0.307604072507449</v>
      </c>
      <c r="D17" s="24" t="n">
        <v>0.315100387962258</v>
      </c>
      <c r="E17" s="24" t="n">
        <v>0.302653239177435</v>
      </c>
      <c r="F17" s="24"/>
      <c r="G17" s="24" t="n">
        <v>0.522209853507216</v>
      </c>
      <c r="H17" s="24" t="n">
        <v>0.533271078795526</v>
      </c>
      <c r="I17" s="24" t="n">
        <v>0.407028867588757</v>
      </c>
      <c r="J17" s="24" t="n">
        <v>0.458168692999034</v>
      </c>
      <c r="K17" s="24" t="n">
        <v>0.0915328391153461</v>
      </c>
      <c r="L17" s="24" t="n">
        <v>0.0494739163475673</v>
      </c>
      <c r="M17" s="24"/>
      <c r="N17" s="24" t="n">
        <v>0.171467861169763</v>
      </c>
      <c r="O17" s="24" t="n">
        <v>0.26829661415172</v>
      </c>
      <c r="P17" s="24" t="n">
        <v>0.273417033786228</v>
      </c>
      <c r="Q17" s="24" t="n">
        <v>0.297646525158619</v>
      </c>
      <c r="R17" s="24" t="n">
        <v>0.507317983583341</v>
      </c>
      <c r="S17" s="24"/>
      <c r="T17" s="24" t="n">
        <v>0.206262897277868</v>
      </c>
      <c r="U17" s="24" t="n">
        <v>0.172603747312099</v>
      </c>
      <c r="V17" s="24" t="n">
        <v>0.329786167015489</v>
      </c>
      <c r="W17" s="24" t="n">
        <v>0.567813278243878</v>
      </c>
      <c r="X17" s="24"/>
      <c r="Y17" s="24" t="n">
        <v>0.493232202979967</v>
      </c>
      <c r="Z17" s="24" t="n">
        <v>0.39088892925195</v>
      </c>
      <c r="AA17" s="24" t="n">
        <v>0.0141940939581134</v>
      </c>
      <c r="AB17" s="24" t="n">
        <v>0.314525193622698</v>
      </c>
      <c r="AC17" s="24" t="n">
        <v>0.335212281355796</v>
      </c>
      <c r="AD17" s="24" t="n">
        <v>0.12683161673388</v>
      </c>
      <c r="AE17" s="24"/>
      <c r="AF17" s="24" t="n">
        <v>0.325728666194907</v>
      </c>
      <c r="AG17" s="24"/>
      <c r="AH17" s="24" t="n">
        <v>0.329131660171744</v>
      </c>
      <c r="AI17" s="24"/>
      <c r="AJ17" s="24" t="n">
        <v>0.233244787719998</v>
      </c>
      <c r="AK17" s="24" t="n">
        <v>0.365850049817243</v>
      </c>
      <c r="AL17" s="24" t="n">
        <v>0.206373083940504</v>
      </c>
    </row>
    <row r="18">
      <c r="B18" s="18"/>
    </row>
    <row r="19">
      <c r="B19" t="s">
        <v>61</v>
      </c>
    </row>
    <row r="20">
      <c r="B20" t="s">
        <v>62</v>
      </c>
    </row>
    <row r="22">
      <c r="B22"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286</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273</v>
      </c>
      <c r="C9" s="19" t="n">
        <v>0.197371976308875</v>
      </c>
      <c r="D9" s="19" t="n">
        <v>0.211182514801954</v>
      </c>
      <c r="E9" s="19" t="n">
        <v>0.183930339958397</v>
      </c>
      <c r="F9" s="19"/>
      <c r="G9" s="19" t="n">
        <v>0.196251627186503</v>
      </c>
      <c r="H9" s="19" t="n">
        <v>0.36825935032236</v>
      </c>
      <c r="I9" s="19" t="n">
        <v>0.280959111209171</v>
      </c>
      <c r="J9" s="19" t="n">
        <v>0.236402689897032</v>
      </c>
      <c r="K9" s="19" t="n">
        <v>0.118390010583798</v>
      </c>
      <c r="L9" s="19" t="n">
        <v>0.0559122582672722</v>
      </c>
      <c r="M9" s="19"/>
      <c r="N9" s="19" t="n">
        <v>0.158694210724102</v>
      </c>
      <c r="O9" s="19" t="n">
        <v>0.197587730466973</v>
      </c>
      <c r="P9" s="19" t="n">
        <v>0.169385131969506</v>
      </c>
      <c r="Q9" s="19" t="n">
        <v>0.165186609795671</v>
      </c>
      <c r="R9" s="19" t="n">
        <v>0.293332945767837</v>
      </c>
      <c r="S9" s="19"/>
      <c r="T9" s="19" t="n">
        <v>0.139708893576616</v>
      </c>
      <c r="U9" s="19" t="n">
        <v>0.137145634302158</v>
      </c>
      <c r="V9" s="19" t="n">
        <v>0.218710741959686</v>
      </c>
      <c r="W9" s="19" t="n">
        <v>0.334735851728107</v>
      </c>
      <c r="X9" s="19"/>
      <c r="Y9" s="19" t="n">
        <v>0.300197500778741</v>
      </c>
      <c r="Z9" s="19" t="n">
        <v>0.0870722518622651</v>
      </c>
      <c r="AA9" s="19" t="n">
        <v>0.0652546126004821</v>
      </c>
      <c r="AB9" s="19" t="n">
        <v>0.214562487670622</v>
      </c>
      <c r="AC9" s="19" t="n">
        <v>0.167618162611329</v>
      </c>
      <c r="AD9" s="19" t="n">
        <v>0.190745112699776</v>
      </c>
      <c r="AE9" s="19"/>
      <c r="AF9" s="19" t="n">
        <v>0.207114535182254</v>
      </c>
      <c r="AG9" s="19"/>
      <c r="AH9" s="19" t="n">
        <v>0.202787484623327</v>
      </c>
      <c r="AI9" s="19"/>
      <c r="AJ9" s="19" t="n">
        <v>0.105701089039633</v>
      </c>
      <c r="AK9" s="19" t="n">
        <v>0.254191756580909</v>
      </c>
      <c r="AL9" s="19" t="n">
        <v>0.157304497837073</v>
      </c>
    </row>
    <row r="10">
      <c r="B10" s="20" t="s">
        <v>274</v>
      </c>
      <c r="C10" s="19" t="n">
        <v>0.335721723728587</v>
      </c>
      <c r="D10" s="19" t="n">
        <v>0.354401793726814</v>
      </c>
      <c r="E10" s="19" t="n">
        <v>0.31767495348123</v>
      </c>
      <c r="F10" s="19"/>
      <c r="G10" s="19" t="n">
        <v>0.456867101176368</v>
      </c>
      <c r="H10" s="19" t="n">
        <v>0.274134343578075</v>
      </c>
      <c r="I10" s="19" t="n">
        <v>0.349522513830431</v>
      </c>
      <c r="J10" s="19" t="n">
        <v>0.366488215816754</v>
      </c>
      <c r="K10" s="19" t="n">
        <v>0.300787072666031</v>
      </c>
      <c r="L10" s="19" t="n">
        <v>0.321013424436836</v>
      </c>
      <c r="M10" s="19"/>
      <c r="N10" s="19" t="n">
        <v>0.243680975583847</v>
      </c>
      <c r="O10" s="19" t="n">
        <v>0.334340236474124</v>
      </c>
      <c r="P10" s="19" t="n">
        <v>0.287199324522744</v>
      </c>
      <c r="Q10" s="19" t="n">
        <v>0.386857392373426</v>
      </c>
      <c r="R10" s="19" t="n">
        <v>0.406531311689166</v>
      </c>
      <c r="S10" s="19"/>
      <c r="T10" s="19" t="n">
        <v>0.34879772799932</v>
      </c>
      <c r="U10" s="19" t="n">
        <v>0.334303107478493</v>
      </c>
      <c r="V10" s="19" t="n">
        <v>0.356984757777305</v>
      </c>
      <c r="W10" s="19" t="n">
        <v>0.385518482041403</v>
      </c>
      <c r="X10" s="19"/>
      <c r="Y10" s="19" t="n">
        <v>0.360415076334966</v>
      </c>
      <c r="Z10" s="19" t="n">
        <v>0.382081249678638</v>
      </c>
      <c r="AA10" s="19" t="n">
        <v>0.294417378368472</v>
      </c>
      <c r="AB10" s="19" t="n">
        <v>0.307421375254384</v>
      </c>
      <c r="AC10" s="19" t="n">
        <v>0.333434673966527</v>
      </c>
      <c r="AD10" s="19" t="n">
        <v>0.297477071830851</v>
      </c>
      <c r="AE10" s="19"/>
      <c r="AF10" s="19" t="n">
        <v>0.341016418914784</v>
      </c>
      <c r="AG10" s="19"/>
      <c r="AH10" s="19" t="n">
        <v>0.340014197462217</v>
      </c>
      <c r="AI10" s="19"/>
      <c r="AJ10" s="19" t="n">
        <v>0.3024507539929</v>
      </c>
      <c r="AK10" s="19" t="n">
        <v>0.348019764827409</v>
      </c>
      <c r="AL10" s="19" t="n">
        <v>0.368242792762981</v>
      </c>
    </row>
    <row r="11">
      <c r="B11" s="20" t="s">
        <v>275</v>
      </c>
      <c r="C11" s="19" t="n">
        <v>0.219810922409095</v>
      </c>
      <c r="D11" s="19" t="n">
        <v>0.196278148113496</v>
      </c>
      <c r="E11" s="19" t="n">
        <v>0.243801549218345</v>
      </c>
      <c r="F11" s="19"/>
      <c r="G11" s="19" t="n">
        <v>0.20703936779135</v>
      </c>
      <c r="H11" s="19" t="n">
        <v>0.160332141954823</v>
      </c>
      <c r="I11" s="19" t="n">
        <v>0.150241265956761</v>
      </c>
      <c r="J11" s="19" t="n">
        <v>0.192478482961375</v>
      </c>
      <c r="K11" s="19" t="n">
        <v>0.279087580437188</v>
      </c>
      <c r="L11" s="19" t="n">
        <v>0.28905139500424</v>
      </c>
      <c r="M11" s="19"/>
      <c r="N11" s="19" t="n">
        <v>0.249213016001104</v>
      </c>
      <c r="O11" s="19" t="n">
        <v>0.205749231530122</v>
      </c>
      <c r="P11" s="19" t="n">
        <v>0.268458083991065</v>
      </c>
      <c r="Q11" s="19" t="n">
        <v>0.219727846016374</v>
      </c>
      <c r="R11" s="19" t="n">
        <v>0.153870959194015</v>
      </c>
      <c r="S11" s="19"/>
      <c r="T11" s="19" t="n">
        <v>0.201738534213926</v>
      </c>
      <c r="U11" s="19" t="n">
        <v>0.238272779253637</v>
      </c>
      <c r="V11" s="19" t="n">
        <v>0.177990886020213</v>
      </c>
      <c r="W11" s="19" t="n">
        <v>0.14757089197102</v>
      </c>
      <c r="X11" s="19"/>
      <c r="Y11" s="19" t="n">
        <v>0.174465051483569</v>
      </c>
      <c r="Z11" s="19" t="n">
        <v>0.271124300142502</v>
      </c>
      <c r="AA11" s="19" t="n">
        <v>0.278333861752923</v>
      </c>
      <c r="AB11" s="19" t="n">
        <v>0.183186365262418</v>
      </c>
      <c r="AC11" s="19" t="n">
        <v>0.325513644180277</v>
      </c>
      <c r="AD11" s="19" t="n">
        <v>0.187925448066131</v>
      </c>
      <c r="AE11" s="19"/>
      <c r="AF11" s="19" t="n">
        <v>0.2184055697445</v>
      </c>
      <c r="AG11" s="19"/>
      <c r="AH11" s="19" t="n">
        <v>0.220511490131</v>
      </c>
      <c r="AI11" s="19"/>
      <c r="AJ11" s="19" t="n">
        <v>0.269408708278965</v>
      </c>
      <c r="AK11" s="19" t="n">
        <v>0.197933900459445</v>
      </c>
      <c r="AL11" s="19" t="n">
        <v>0.191368568696649</v>
      </c>
    </row>
    <row r="12">
      <c r="B12" s="20" t="s">
        <v>276</v>
      </c>
      <c r="C12" s="19" t="n">
        <v>0.0896906596132446</v>
      </c>
      <c r="D12" s="19" t="n">
        <v>0.0760464040521803</v>
      </c>
      <c r="E12" s="19" t="n">
        <v>0.101573016114605</v>
      </c>
      <c r="F12" s="19"/>
      <c r="G12" s="19" t="n">
        <v>0.109541897618165</v>
      </c>
      <c r="H12" s="19" t="n">
        <v>0.0797590359882951</v>
      </c>
      <c r="I12" s="19" t="n">
        <v>0.127603637725504</v>
      </c>
      <c r="J12" s="19" t="n">
        <v>0.0525785928316017</v>
      </c>
      <c r="K12" s="19" t="n">
        <v>0.0807369899092446</v>
      </c>
      <c r="L12" s="19" t="n">
        <v>0.0939261292632999</v>
      </c>
      <c r="M12" s="19"/>
      <c r="N12" s="19" t="n">
        <v>0.0812136955885105</v>
      </c>
      <c r="O12" s="19" t="n">
        <v>0.0802502820224327</v>
      </c>
      <c r="P12" s="19" t="n">
        <v>0.113487165607916</v>
      </c>
      <c r="Q12" s="19" t="n">
        <v>0.0859393194299322</v>
      </c>
      <c r="R12" s="19" t="n">
        <v>0.0771850466427282</v>
      </c>
      <c r="S12" s="19"/>
      <c r="T12" s="19" t="n">
        <v>0.116885033090496</v>
      </c>
      <c r="U12" s="19" t="n">
        <v>0.0972483630657767</v>
      </c>
      <c r="V12" s="19" t="n">
        <v>0.121661523126978</v>
      </c>
      <c r="W12" s="19" t="n">
        <v>0.0514339056957487</v>
      </c>
      <c r="X12" s="19"/>
      <c r="Y12" s="19" t="n">
        <v>0.0717381614521222</v>
      </c>
      <c r="Z12" s="19" t="n">
        <v>0.104326563823191</v>
      </c>
      <c r="AA12" s="19" t="n">
        <v>0.0922282053792529</v>
      </c>
      <c r="AB12" s="19" t="n">
        <v>0.13530483683994</v>
      </c>
      <c r="AC12" s="19" t="n">
        <v>0.119135579608084</v>
      </c>
      <c r="AD12" s="19" t="n">
        <v>0.0731651508832349</v>
      </c>
      <c r="AE12" s="19"/>
      <c r="AF12" s="19" t="n">
        <v>0.0840956820005296</v>
      </c>
      <c r="AG12" s="19"/>
      <c r="AH12" s="19" t="n">
        <v>0.090592315349823</v>
      </c>
      <c r="AI12" s="19"/>
      <c r="AJ12" s="19" t="n">
        <v>0.140819731487869</v>
      </c>
      <c r="AK12" s="19" t="n">
        <v>0.0598922773664403</v>
      </c>
      <c r="AL12" s="19" t="n">
        <v>0.10133753300859</v>
      </c>
    </row>
    <row r="13">
      <c r="B13" s="20" t="s">
        <v>277</v>
      </c>
      <c r="C13" s="19" t="n">
        <v>0.0955395208517407</v>
      </c>
      <c r="D13" s="19" t="n">
        <v>0.107221551358693</v>
      </c>
      <c r="E13" s="19" t="n">
        <v>0.0840300237753076</v>
      </c>
      <c r="F13" s="19"/>
      <c r="G13" s="19" t="n">
        <v>0.0303000062276141</v>
      </c>
      <c r="H13" s="19" t="n">
        <v>0.0780412510951943</v>
      </c>
      <c r="I13" s="19" t="n">
        <v>0.0752955610334784</v>
      </c>
      <c r="J13" s="19" t="n">
        <v>0.0689707816071038</v>
      </c>
      <c r="K13" s="19" t="n">
        <v>0.133681931326862</v>
      </c>
      <c r="L13" s="19" t="n">
        <v>0.139252117826987</v>
      </c>
      <c r="M13" s="19"/>
      <c r="N13" s="19" t="n">
        <v>0.148899033489682</v>
      </c>
      <c r="O13" s="19" t="n">
        <v>0.118486934655261</v>
      </c>
      <c r="P13" s="19" t="n">
        <v>0.0819057612991845</v>
      </c>
      <c r="Q13" s="19" t="n">
        <v>0.0990844911053811</v>
      </c>
      <c r="R13" s="19" t="n">
        <v>0.0466027845759076</v>
      </c>
      <c r="S13" s="19"/>
      <c r="T13" s="19" t="n">
        <v>0.0975567114615139</v>
      </c>
      <c r="U13" s="19" t="n">
        <v>0.118411756875956</v>
      </c>
      <c r="V13" s="19" t="n">
        <v>0.0904267817199476</v>
      </c>
      <c r="W13" s="19" t="n">
        <v>0.0548909757448961</v>
      </c>
      <c r="X13" s="19"/>
      <c r="Y13" s="19" t="n">
        <v>0.0681518775473802</v>
      </c>
      <c r="Z13" s="19" t="n">
        <v>0.104753665763099</v>
      </c>
      <c r="AA13" s="19" t="n">
        <v>0.153294948128648</v>
      </c>
      <c r="AB13" s="19" t="n">
        <v>0.0598116512711574</v>
      </c>
      <c r="AC13" s="19" t="n">
        <v>0.0542979396337826</v>
      </c>
      <c r="AD13" s="19" t="n">
        <v>0.148696444605341</v>
      </c>
      <c r="AE13" s="19"/>
      <c r="AF13" s="19" t="n">
        <v>0.0847050704129304</v>
      </c>
      <c r="AG13" s="19"/>
      <c r="AH13" s="19" t="n">
        <v>0.0896198548886355</v>
      </c>
      <c r="AI13" s="19"/>
      <c r="AJ13" s="19" t="n">
        <v>0.0965344927609689</v>
      </c>
      <c r="AK13" s="19" t="n">
        <v>0.0871430850673558</v>
      </c>
      <c r="AL13" s="19" t="n">
        <v>0.139959792026495</v>
      </c>
    </row>
    <row r="14">
      <c r="B14" s="20" t="s">
        <v>56</v>
      </c>
      <c r="C14" s="19" t="n">
        <v>0.0618651970884572</v>
      </c>
      <c r="D14" s="19" t="n">
        <v>0.0548695879468632</v>
      </c>
      <c r="E14" s="19" t="n">
        <v>0.0689901174521164</v>
      </c>
      <c r="F14" s="19"/>
      <c r="G14" s="19" t="n">
        <v>0</v>
      </c>
      <c r="H14" s="19" t="n">
        <v>0.0394738770612515</v>
      </c>
      <c r="I14" s="19" t="n">
        <v>0.0163779102446541</v>
      </c>
      <c r="J14" s="19" t="n">
        <v>0.0830812368861336</v>
      </c>
      <c r="K14" s="19" t="n">
        <v>0.087316415076876</v>
      </c>
      <c r="L14" s="19" t="n">
        <v>0.100844675201365</v>
      </c>
      <c r="M14" s="19"/>
      <c r="N14" s="19" t="n">
        <v>0.118299068612754</v>
      </c>
      <c r="O14" s="19" t="n">
        <v>0.0635855848510862</v>
      </c>
      <c r="P14" s="19" t="n">
        <v>0.0795645326095834</v>
      </c>
      <c r="Q14" s="19" t="n">
        <v>0.0432043412792162</v>
      </c>
      <c r="R14" s="19" t="n">
        <v>0.0224769521303468</v>
      </c>
      <c r="S14" s="19"/>
      <c r="T14" s="19" t="n">
        <v>0.0953130996581279</v>
      </c>
      <c r="U14" s="19" t="n">
        <v>0.0746183590239798</v>
      </c>
      <c r="V14" s="19" t="n">
        <v>0.0342253093958699</v>
      </c>
      <c r="W14" s="19" t="n">
        <v>0.0258498928188239</v>
      </c>
      <c r="X14" s="19"/>
      <c r="Y14" s="19" t="n">
        <v>0.025032332403222</v>
      </c>
      <c r="Z14" s="19" t="n">
        <v>0.0506419687303058</v>
      </c>
      <c r="AA14" s="19" t="n">
        <v>0.116470993770222</v>
      </c>
      <c r="AB14" s="19" t="n">
        <v>0.0997132837014781</v>
      </c>
      <c r="AC14" s="19" t="n">
        <v>0</v>
      </c>
      <c r="AD14" s="19" t="n">
        <v>0.101990771914667</v>
      </c>
      <c r="AE14" s="19"/>
      <c r="AF14" s="19" t="n">
        <v>0.0646627237450021</v>
      </c>
      <c r="AG14" s="19"/>
      <c r="AH14" s="19" t="n">
        <v>0.056474657544998</v>
      </c>
      <c r="AI14" s="19"/>
      <c r="AJ14" s="19" t="n">
        <v>0.0850852244396651</v>
      </c>
      <c r="AK14" s="19" t="n">
        <v>0.0528192156984405</v>
      </c>
      <c r="AL14" s="19" t="n">
        <v>0.0417868156682118</v>
      </c>
    </row>
    <row r="15">
      <c r="B15" s="20" t="s">
        <v>278</v>
      </c>
      <c r="C15" s="23" t="n">
        <v>0.533093700037463</v>
      </c>
      <c r="D15" s="23" t="n">
        <v>0.565584308528768</v>
      </c>
      <c r="E15" s="23" t="n">
        <v>0.501605293439627</v>
      </c>
      <c r="F15" s="23"/>
      <c r="G15" s="23" t="n">
        <v>0.653118728362871</v>
      </c>
      <c r="H15" s="23" t="n">
        <v>0.642393693900436</v>
      </c>
      <c r="I15" s="23" t="n">
        <v>0.630481625039603</v>
      </c>
      <c r="J15" s="23" t="n">
        <v>0.602890905713786</v>
      </c>
      <c r="K15" s="23" t="n">
        <v>0.419177083249829</v>
      </c>
      <c r="L15" s="23" t="n">
        <v>0.376925682704108</v>
      </c>
      <c r="M15" s="23"/>
      <c r="N15" s="23" t="n">
        <v>0.402375186307949</v>
      </c>
      <c r="O15" s="23" t="n">
        <v>0.531927966941098</v>
      </c>
      <c r="P15" s="23" t="n">
        <v>0.456584456492251</v>
      </c>
      <c r="Q15" s="23" t="n">
        <v>0.552044002169097</v>
      </c>
      <c r="R15" s="23" t="n">
        <v>0.699864257457003</v>
      </c>
      <c r="S15" s="23"/>
      <c r="T15" s="23" t="n">
        <v>0.488506621575936</v>
      </c>
      <c r="U15" s="23" t="n">
        <v>0.47144874178065</v>
      </c>
      <c r="V15" s="23" t="n">
        <v>0.575695499736991</v>
      </c>
      <c r="W15" s="23" t="n">
        <v>0.720254333769511</v>
      </c>
      <c r="X15" s="23"/>
      <c r="Y15" s="23" t="n">
        <v>0.660612577113707</v>
      </c>
      <c r="Z15" s="23" t="n">
        <v>0.469153501540903</v>
      </c>
      <c r="AA15" s="23" t="n">
        <v>0.359671990968954</v>
      </c>
      <c r="AB15" s="23" t="n">
        <v>0.521983862925007</v>
      </c>
      <c r="AC15" s="23" t="n">
        <v>0.501052836577856</v>
      </c>
      <c r="AD15" s="23" t="n">
        <v>0.488222184530626</v>
      </c>
      <c r="AE15" s="23"/>
      <c r="AF15" s="23" t="n">
        <v>0.548130954097038</v>
      </c>
      <c r="AG15" s="23"/>
      <c r="AH15" s="23" t="n">
        <v>0.542801682085544</v>
      </c>
      <c r="AI15" s="23"/>
      <c r="AJ15" s="23" t="n">
        <v>0.408151843032533</v>
      </c>
      <c r="AK15" s="23" t="n">
        <v>0.602211521408318</v>
      </c>
      <c r="AL15" s="23" t="n">
        <v>0.525547290600054</v>
      </c>
    </row>
    <row r="16">
      <c r="B16" s="20" t="s">
        <v>279</v>
      </c>
      <c r="C16" s="23" t="n">
        <v>0.185230180464985</v>
      </c>
      <c r="D16" s="23" t="n">
        <v>0.183267955410873</v>
      </c>
      <c r="E16" s="23" t="n">
        <v>0.185603039889912</v>
      </c>
      <c r="F16" s="23"/>
      <c r="G16" s="23" t="n">
        <v>0.13984190384578</v>
      </c>
      <c r="H16" s="23" t="n">
        <v>0.157800287083489</v>
      </c>
      <c r="I16" s="23" t="n">
        <v>0.202899198758982</v>
      </c>
      <c r="J16" s="23" t="n">
        <v>0.121549374438706</v>
      </c>
      <c r="K16" s="23" t="n">
        <v>0.214418921236107</v>
      </c>
      <c r="L16" s="23" t="n">
        <v>0.233178247090287</v>
      </c>
      <c r="M16" s="23"/>
      <c r="N16" s="23" t="n">
        <v>0.230112729078192</v>
      </c>
      <c r="O16" s="23" t="n">
        <v>0.198737216677693</v>
      </c>
      <c r="P16" s="23" t="n">
        <v>0.195392926907101</v>
      </c>
      <c r="Q16" s="23" t="n">
        <v>0.185023810535313</v>
      </c>
      <c r="R16" s="23" t="n">
        <v>0.123787831218636</v>
      </c>
      <c r="S16" s="23"/>
      <c r="T16" s="23" t="n">
        <v>0.21444174455201</v>
      </c>
      <c r="U16" s="23" t="n">
        <v>0.215660119941733</v>
      </c>
      <c r="V16" s="23" t="n">
        <v>0.212088304846925</v>
      </c>
      <c r="W16" s="23" t="n">
        <v>0.106324881440645</v>
      </c>
      <c r="X16" s="23"/>
      <c r="Y16" s="23" t="n">
        <v>0.139890038999502</v>
      </c>
      <c r="Z16" s="23" t="n">
        <v>0.209080229586289</v>
      </c>
      <c r="AA16" s="23" t="n">
        <v>0.245523153507901</v>
      </c>
      <c r="AB16" s="23" t="n">
        <v>0.195116488111097</v>
      </c>
      <c r="AC16" s="23" t="n">
        <v>0.173433519241867</v>
      </c>
      <c r="AD16" s="23" t="n">
        <v>0.221861595488576</v>
      </c>
      <c r="AE16" s="23"/>
      <c r="AF16" s="23" t="n">
        <v>0.16880075241346</v>
      </c>
      <c r="AG16" s="23"/>
      <c r="AH16" s="23" t="n">
        <v>0.180212170238458</v>
      </c>
      <c r="AI16" s="23"/>
      <c r="AJ16" s="23" t="n">
        <v>0.237354224248837</v>
      </c>
      <c r="AK16" s="23" t="n">
        <v>0.147035362433796</v>
      </c>
      <c r="AL16" s="23" t="n">
        <v>0.241297325035085</v>
      </c>
    </row>
    <row r="17">
      <c r="B17" s="20" t="s">
        <v>239</v>
      </c>
      <c r="C17" s="24" t="n">
        <v>0.347863519572477</v>
      </c>
      <c r="D17" s="24" t="n">
        <v>0.382316353117894</v>
      </c>
      <c r="E17" s="24" t="n">
        <v>0.316002253549714</v>
      </c>
      <c r="F17" s="24"/>
      <c r="G17" s="24" t="n">
        <v>0.513276824517091</v>
      </c>
      <c r="H17" s="24" t="n">
        <v>0.484593406816946</v>
      </c>
      <c r="I17" s="24" t="n">
        <v>0.427582426280621</v>
      </c>
      <c r="J17" s="24" t="n">
        <v>0.48134153127508</v>
      </c>
      <c r="K17" s="24" t="n">
        <v>0.204758162013723</v>
      </c>
      <c r="L17" s="24" t="n">
        <v>0.143747435613821</v>
      </c>
      <c r="M17" s="24"/>
      <c r="N17" s="24" t="n">
        <v>0.172262457229757</v>
      </c>
      <c r="O17" s="24" t="n">
        <v>0.333190750263404</v>
      </c>
      <c r="P17" s="24" t="n">
        <v>0.26119152958515</v>
      </c>
      <c r="Q17" s="24" t="n">
        <v>0.367020191633783</v>
      </c>
      <c r="R17" s="24" t="n">
        <v>0.576076426238367</v>
      </c>
      <c r="S17" s="24"/>
      <c r="T17" s="24" t="n">
        <v>0.274064877023926</v>
      </c>
      <c r="U17" s="24" t="n">
        <v>0.255788621838917</v>
      </c>
      <c r="V17" s="24" t="n">
        <v>0.363607194890066</v>
      </c>
      <c r="W17" s="24" t="n">
        <v>0.613929452328866</v>
      </c>
      <c r="X17" s="24"/>
      <c r="Y17" s="24" t="n">
        <v>0.520722538114205</v>
      </c>
      <c r="Z17" s="24" t="n">
        <v>0.260073271954614</v>
      </c>
      <c r="AA17" s="24" t="n">
        <v>0.114148837461053</v>
      </c>
      <c r="AB17" s="24" t="n">
        <v>0.32686737481391</v>
      </c>
      <c r="AC17" s="24" t="n">
        <v>0.327619317335989</v>
      </c>
      <c r="AD17" s="24" t="n">
        <v>0.26636058904205</v>
      </c>
      <c r="AE17" s="24"/>
      <c r="AF17" s="24" t="n">
        <v>0.379330201683578</v>
      </c>
      <c r="AG17" s="24"/>
      <c r="AH17" s="24" t="n">
        <v>0.362589511847085</v>
      </c>
      <c r="AI17" s="24"/>
      <c r="AJ17" s="24" t="n">
        <v>0.170797618783695</v>
      </c>
      <c r="AK17" s="24" t="n">
        <v>0.455176158974522</v>
      </c>
      <c r="AL17" s="24" t="n">
        <v>0.284249965564969</v>
      </c>
    </row>
    <row r="18">
      <c r="B18" s="18"/>
    </row>
    <row r="19">
      <c r="B19" t="s">
        <v>61</v>
      </c>
    </row>
    <row r="20">
      <c r="B20" t="s">
        <v>62</v>
      </c>
    </row>
    <row r="22">
      <c r="B22"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287</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273</v>
      </c>
      <c r="C9" s="19" t="n">
        <v>0.190839804436238</v>
      </c>
      <c r="D9" s="19" t="n">
        <v>0.2181184226834</v>
      </c>
      <c r="E9" s="19" t="n">
        <v>0.163901056589271</v>
      </c>
      <c r="F9" s="19"/>
      <c r="G9" s="19" t="n">
        <v>0.242048965950622</v>
      </c>
      <c r="H9" s="19" t="n">
        <v>0.303174859919985</v>
      </c>
      <c r="I9" s="19" t="n">
        <v>0.283811946955316</v>
      </c>
      <c r="J9" s="19" t="n">
        <v>0.211776882447627</v>
      </c>
      <c r="K9" s="19" t="n">
        <v>0.157757244047587</v>
      </c>
      <c r="L9" s="19" t="n">
        <v>0.0413093260397587</v>
      </c>
      <c r="M9" s="19"/>
      <c r="N9" s="19" t="n">
        <v>0.197418368335157</v>
      </c>
      <c r="O9" s="19" t="n">
        <v>0.191054036807541</v>
      </c>
      <c r="P9" s="19" t="n">
        <v>0.12121531606915</v>
      </c>
      <c r="Q9" s="19" t="n">
        <v>0.206785747571323</v>
      </c>
      <c r="R9" s="19" t="n">
        <v>0.278793726103415</v>
      </c>
      <c r="S9" s="19"/>
      <c r="T9" s="19" t="n">
        <v>0.157740880433038</v>
      </c>
      <c r="U9" s="19" t="n">
        <v>0.137893743006555</v>
      </c>
      <c r="V9" s="19" t="n">
        <v>0.213866036999454</v>
      </c>
      <c r="W9" s="19" t="n">
        <v>0.315305681160947</v>
      </c>
      <c r="X9" s="19"/>
      <c r="Y9" s="19" t="n">
        <v>0.286328844111456</v>
      </c>
      <c r="Z9" s="19" t="n">
        <v>0.123527506225297</v>
      </c>
      <c r="AA9" s="19" t="n">
        <v>0.0526983071224202</v>
      </c>
      <c r="AB9" s="19" t="n">
        <v>0.18160110152804</v>
      </c>
      <c r="AC9" s="19" t="n">
        <v>0.251337352730322</v>
      </c>
      <c r="AD9" s="19" t="n">
        <v>0.159754605860639</v>
      </c>
      <c r="AE9" s="19"/>
      <c r="AF9" s="19" t="n">
        <v>0.213455670721024</v>
      </c>
      <c r="AG9" s="19"/>
      <c r="AH9" s="19" t="n">
        <v>0.193820513085913</v>
      </c>
      <c r="AI9" s="19"/>
      <c r="AJ9" s="19" t="n">
        <v>0.128937379789291</v>
      </c>
      <c r="AK9" s="19" t="n">
        <v>0.221893740770345</v>
      </c>
      <c r="AL9" s="19" t="n">
        <v>0.205139409223945</v>
      </c>
    </row>
    <row r="10">
      <c r="B10" s="20" t="s">
        <v>274</v>
      </c>
      <c r="C10" s="19" t="n">
        <v>0.312320226120322</v>
      </c>
      <c r="D10" s="19" t="n">
        <v>0.322240625071152</v>
      </c>
      <c r="E10" s="19" t="n">
        <v>0.302997992058835</v>
      </c>
      <c r="F10" s="19"/>
      <c r="G10" s="19" t="n">
        <v>0.355238523949596</v>
      </c>
      <c r="H10" s="19" t="n">
        <v>0.292590379151016</v>
      </c>
      <c r="I10" s="19" t="n">
        <v>0.384849154331332</v>
      </c>
      <c r="J10" s="19" t="n">
        <v>0.340649952797078</v>
      </c>
      <c r="K10" s="19" t="n">
        <v>0.233930474981376</v>
      </c>
      <c r="L10" s="19" t="n">
        <v>0.293897677074476</v>
      </c>
      <c r="M10" s="19"/>
      <c r="N10" s="19" t="n">
        <v>0.27833302619317</v>
      </c>
      <c r="O10" s="19" t="n">
        <v>0.286022268526175</v>
      </c>
      <c r="P10" s="19" t="n">
        <v>0.294398492734083</v>
      </c>
      <c r="Q10" s="19" t="n">
        <v>0.321241742840593</v>
      </c>
      <c r="R10" s="19" t="n">
        <v>0.393416707611324</v>
      </c>
      <c r="S10" s="19"/>
      <c r="T10" s="19" t="n">
        <v>0.225848837437475</v>
      </c>
      <c r="U10" s="19" t="n">
        <v>0.322740317437529</v>
      </c>
      <c r="V10" s="19" t="n">
        <v>0.379425605678001</v>
      </c>
      <c r="W10" s="19" t="n">
        <v>0.344114709607162</v>
      </c>
      <c r="X10" s="19"/>
      <c r="Y10" s="19" t="n">
        <v>0.339438103047715</v>
      </c>
      <c r="Z10" s="19" t="n">
        <v>0.390406638697114</v>
      </c>
      <c r="AA10" s="19" t="n">
        <v>0.25348029707347</v>
      </c>
      <c r="AB10" s="19" t="n">
        <v>0.318939503032786</v>
      </c>
      <c r="AC10" s="19" t="n">
        <v>0.333940529910885</v>
      </c>
      <c r="AD10" s="19" t="n">
        <v>0.234296008712169</v>
      </c>
      <c r="AE10" s="19"/>
      <c r="AF10" s="19" t="n">
        <v>0.302682375071591</v>
      </c>
      <c r="AG10" s="19"/>
      <c r="AH10" s="19" t="n">
        <v>0.318275717748292</v>
      </c>
      <c r="AI10" s="19"/>
      <c r="AJ10" s="19" t="n">
        <v>0.245811787750145</v>
      </c>
      <c r="AK10" s="19" t="n">
        <v>0.347912604276305</v>
      </c>
      <c r="AL10" s="19" t="n">
        <v>0.315088240393088</v>
      </c>
    </row>
    <row r="11">
      <c r="B11" s="20" t="s">
        <v>275</v>
      </c>
      <c r="C11" s="19" t="n">
        <v>0.210611387363073</v>
      </c>
      <c r="D11" s="19" t="n">
        <v>0.204489733656057</v>
      </c>
      <c r="E11" s="19" t="n">
        <v>0.217151887377891</v>
      </c>
      <c r="F11" s="19"/>
      <c r="G11" s="19" t="n">
        <v>0.212001047555789</v>
      </c>
      <c r="H11" s="19" t="n">
        <v>0.239537678183615</v>
      </c>
      <c r="I11" s="19" t="n">
        <v>0.188939727311044</v>
      </c>
      <c r="J11" s="19" t="n">
        <v>0.174570408311563</v>
      </c>
      <c r="K11" s="19" t="n">
        <v>0.205059938637664</v>
      </c>
      <c r="L11" s="19" t="n">
        <v>0.233462755346274</v>
      </c>
      <c r="M11" s="19"/>
      <c r="N11" s="19" t="n">
        <v>0.139191011149239</v>
      </c>
      <c r="O11" s="19" t="n">
        <v>0.200419547335474</v>
      </c>
      <c r="P11" s="19" t="n">
        <v>0.244951944596605</v>
      </c>
      <c r="Q11" s="19" t="n">
        <v>0.234075335676125</v>
      </c>
      <c r="R11" s="19" t="n">
        <v>0.186304086469819</v>
      </c>
      <c r="S11" s="19"/>
      <c r="T11" s="19" t="n">
        <v>0.228047481081871</v>
      </c>
      <c r="U11" s="19" t="n">
        <v>0.207884107343191</v>
      </c>
      <c r="V11" s="19" t="n">
        <v>0.164520194422112</v>
      </c>
      <c r="W11" s="19" t="n">
        <v>0.192106982038653</v>
      </c>
      <c r="X11" s="19"/>
      <c r="Y11" s="19" t="n">
        <v>0.197899649220586</v>
      </c>
      <c r="Z11" s="19" t="n">
        <v>0.195142736820238</v>
      </c>
      <c r="AA11" s="19" t="n">
        <v>0.232058856832395</v>
      </c>
      <c r="AB11" s="19" t="n">
        <v>0.174874022821217</v>
      </c>
      <c r="AC11" s="19" t="n">
        <v>0.249579710021103</v>
      </c>
      <c r="AD11" s="19" t="n">
        <v>0.305218349809243</v>
      </c>
      <c r="AE11" s="19"/>
      <c r="AF11" s="19" t="n">
        <v>0.216233752428834</v>
      </c>
      <c r="AG11" s="19"/>
      <c r="AH11" s="19" t="n">
        <v>0.208177671678295</v>
      </c>
      <c r="AI11" s="19"/>
      <c r="AJ11" s="19" t="n">
        <v>0.201971771290861</v>
      </c>
      <c r="AK11" s="19" t="n">
        <v>0.210607447909965</v>
      </c>
      <c r="AL11" s="19" t="n">
        <v>0.237134021261763</v>
      </c>
    </row>
    <row r="12">
      <c r="B12" s="20" t="s">
        <v>276</v>
      </c>
      <c r="C12" s="19" t="n">
        <v>0.0710434641708611</v>
      </c>
      <c r="D12" s="19" t="n">
        <v>0.0640414186477449</v>
      </c>
      <c r="E12" s="19" t="n">
        <v>0.078192759374858</v>
      </c>
      <c r="F12" s="19"/>
      <c r="G12" s="19" t="n">
        <v>0.154199655078967</v>
      </c>
      <c r="H12" s="19" t="n">
        <v>0.0727292061534604</v>
      </c>
      <c r="I12" s="19" t="n">
        <v>0.0555192123154655</v>
      </c>
      <c r="J12" s="19" t="n">
        <v>0.0761745075167912</v>
      </c>
      <c r="K12" s="19" t="n">
        <v>0.0478778240061736</v>
      </c>
      <c r="L12" s="19" t="n">
        <v>0.0586907830788564</v>
      </c>
      <c r="M12" s="19"/>
      <c r="N12" s="19" t="n">
        <v>0.044856821244057</v>
      </c>
      <c r="O12" s="19" t="n">
        <v>0.0683690978769427</v>
      </c>
      <c r="P12" s="19" t="n">
        <v>0.0851634675573031</v>
      </c>
      <c r="Q12" s="19" t="n">
        <v>0.0930176078801119</v>
      </c>
      <c r="R12" s="19" t="n">
        <v>0.0440230464611413</v>
      </c>
      <c r="S12" s="19"/>
      <c r="T12" s="19" t="n">
        <v>0.0886882435027609</v>
      </c>
      <c r="U12" s="19" t="n">
        <v>0.0785534190692015</v>
      </c>
      <c r="V12" s="19" t="n">
        <v>0.0899229007579441</v>
      </c>
      <c r="W12" s="19" t="n">
        <v>0.0581605332520252</v>
      </c>
      <c r="X12" s="19"/>
      <c r="Y12" s="19" t="n">
        <v>0.0794759894550229</v>
      </c>
      <c r="Z12" s="19" t="n">
        <v>0.0804464089773183</v>
      </c>
      <c r="AA12" s="19" t="n">
        <v>0.065364649722423</v>
      </c>
      <c r="AB12" s="19" t="n">
        <v>0.0370618701151298</v>
      </c>
      <c r="AC12" s="19" t="n">
        <v>0.13189886342637</v>
      </c>
      <c r="AD12" s="19" t="n">
        <v>0</v>
      </c>
      <c r="AE12" s="19"/>
      <c r="AF12" s="19" t="n">
        <v>0.0661676860311617</v>
      </c>
      <c r="AG12" s="19"/>
      <c r="AH12" s="19" t="n">
        <v>0.0724919635560472</v>
      </c>
      <c r="AI12" s="19"/>
      <c r="AJ12" s="19" t="n">
        <v>0.120015760697672</v>
      </c>
      <c r="AK12" s="19" t="n">
        <v>0.0476688855356834</v>
      </c>
      <c r="AL12" s="19" t="n">
        <v>0.052986633838476</v>
      </c>
    </row>
    <row r="13">
      <c r="B13" s="20" t="s">
        <v>277</v>
      </c>
      <c r="C13" s="19" t="n">
        <v>0.111327460742395</v>
      </c>
      <c r="D13" s="19" t="n">
        <v>0.100632483999529</v>
      </c>
      <c r="E13" s="19" t="n">
        <v>0.12029924517303</v>
      </c>
      <c r="F13" s="19"/>
      <c r="G13" s="19" t="n">
        <v>0.0301970580197249</v>
      </c>
      <c r="H13" s="19" t="n">
        <v>0.0620044954116604</v>
      </c>
      <c r="I13" s="19" t="n">
        <v>0.0544618499554843</v>
      </c>
      <c r="J13" s="19" t="n">
        <v>0.0720535610941065</v>
      </c>
      <c r="K13" s="19" t="n">
        <v>0.217046392971767</v>
      </c>
      <c r="L13" s="19" t="n">
        <v>0.169486318920806</v>
      </c>
      <c r="M13" s="19"/>
      <c r="N13" s="19" t="n">
        <v>0.137832242618705</v>
      </c>
      <c r="O13" s="19" t="n">
        <v>0.161667868174458</v>
      </c>
      <c r="P13" s="19" t="n">
        <v>0.108204463931927</v>
      </c>
      <c r="Q13" s="19" t="n">
        <v>0.0814267383267447</v>
      </c>
      <c r="R13" s="19" t="n">
        <v>0.0469143340227568</v>
      </c>
      <c r="S13" s="19"/>
      <c r="T13" s="19" t="n">
        <v>0.109675015430313</v>
      </c>
      <c r="U13" s="19" t="n">
        <v>0.141172004377681</v>
      </c>
      <c r="V13" s="19" t="n">
        <v>0.083233134839189</v>
      </c>
      <c r="W13" s="19" t="n">
        <v>0.055435467921641</v>
      </c>
      <c r="X13" s="19"/>
      <c r="Y13" s="19" t="n">
        <v>0.067048878618999</v>
      </c>
      <c r="Z13" s="19" t="n">
        <v>0.166790332622278</v>
      </c>
      <c r="AA13" s="19" t="n">
        <v>0.195976458626048</v>
      </c>
      <c r="AB13" s="19" t="n">
        <v>0.092821309484138</v>
      </c>
      <c r="AC13" s="19" t="n">
        <v>0.0332435439113191</v>
      </c>
      <c r="AD13" s="19" t="n">
        <v>0.0634829508559207</v>
      </c>
      <c r="AE13" s="19"/>
      <c r="AF13" s="19" t="n">
        <v>0.103665127241213</v>
      </c>
      <c r="AG13" s="19"/>
      <c r="AH13" s="19" t="n">
        <v>0.107172468964133</v>
      </c>
      <c r="AI13" s="19"/>
      <c r="AJ13" s="19" t="n">
        <v>0.156480090206124</v>
      </c>
      <c r="AK13" s="19" t="n">
        <v>0.0867336312557363</v>
      </c>
      <c r="AL13" s="19" t="n">
        <v>0.11188018131187</v>
      </c>
    </row>
    <row r="14">
      <c r="B14" s="20" t="s">
        <v>56</v>
      </c>
      <c r="C14" s="19" t="n">
        <v>0.103857657167111</v>
      </c>
      <c r="D14" s="19" t="n">
        <v>0.0904773159421179</v>
      </c>
      <c r="E14" s="19" t="n">
        <v>0.117457059426116</v>
      </c>
      <c r="F14" s="19"/>
      <c r="G14" s="19" t="n">
        <v>0.00631474944529987</v>
      </c>
      <c r="H14" s="19" t="n">
        <v>0.0299633811802635</v>
      </c>
      <c r="I14" s="19" t="n">
        <v>0.0324181091313581</v>
      </c>
      <c r="J14" s="19" t="n">
        <v>0.124774687832835</v>
      </c>
      <c r="K14" s="19" t="n">
        <v>0.138328125355432</v>
      </c>
      <c r="L14" s="19" t="n">
        <v>0.203153139539829</v>
      </c>
      <c r="M14" s="19"/>
      <c r="N14" s="19" t="n">
        <v>0.202368530459672</v>
      </c>
      <c r="O14" s="19" t="n">
        <v>0.0924671812794099</v>
      </c>
      <c r="P14" s="19" t="n">
        <v>0.146066315110933</v>
      </c>
      <c r="Q14" s="19" t="n">
        <v>0.0634528277051022</v>
      </c>
      <c r="R14" s="19" t="n">
        <v>0.0505480993315435</v>
      </c>
      <c r="S14" s="19"/>
      <c r="T14" s="19" t="n">
        <v>0.189999542114542</v>
      </c>
      <c r="U14" s="19" t="n">
        <v>0.111756408765842</v>
      </c>
      <c r="V14" s="19" t="n">
        <v>0.0690321273032998</v>
      </c>
      <c r="W14" s="19" t="n">
        <v>0.0348766260195725</v>
      </c>
      <c r="X14" s="19"/>
      <c r="Y14" s="19" t="n">
        <v>0.0298085355462218</v>
      </c>
      <c r="Z14" s="19" t="n">
        <v>0.0436863766577549</v>
      </c>
      <c r="AA14" s="19" t="n">
        <v>0.200421430623243</v>
      </c>
      <c r="AB14" s="19" t="n">
        <v>0.194702193018689</v>
      </c>
      <c r="AC14" s="19" t="n">
        <v>0</v>
      </c>
      <c r="AD14" s="19" t="n">
        <v>0.237248084762029</v>
      </c>
      <c r="AE14" s="19"/>
      <c r="AF14" s="19" t="n">
        <v>0.0977953885061763</v>
      </c>
      <c r="AG14" s="19"/>
      <c r="AH14" s="19" t="n">
        <v>0.10006166496732</v>
      </c>
      <c r="AI14" s="19"/>
      <c r="AJ14" s="19" t="n">
        <v>0.146783210265908</v>
      </c>
      <c r="AK14" s="19" t="n">
        <v>0.0851836902519653</v>
      </c>
      <c r="AL14" s="19" t="n">
        <v>0.077771513970858</v>
      </c>
    </row>
    <row r="15">
      <c r="B15" s="20" t="s">
        <v>278</v>
      </c>
      <c r="C15" s="23" t="n">
        <v>0.50316003055656</v>
      </c>
      <c r="D15" s="23" t="n">
        <v>0.540359047754552</v>
      </c>
      <c r="E15" s="23" t="n">
        <v>0.466899048648106</v>
      </c>
      <c r="F15" s="23"/>
      <c r="G15" s="23" t="n">
        <v>0.597287489900219</v>
      </c>
      <c r="H15" s="23" t="n">
        <v>0.595765239071001</v>
      </c>
      <c r="I15" s="23" t="n">
        <v>0.668661101286648</v>
      </c>
      <c r="J15" s="23" t="n">
        <v>0.552426835244704</v>
      </c>
      <c r="K15" s="23" t="n">
        <v>0.391687719028963</v>
      </c>
      <c r="L15" s="23" t="n">
        <v>0.335207003114235</v>
      </c>
      <c r="M15" s="23"/>
      <c r="N15" s="23" t="n">
        <v>0.475751394528327</v>
      </c>
      <c r="O15" s="23" t="n">
        <v>0.477076305333715</v>
      </c>
      <c r="P15" s="23" t="n">
        <v>0.415613808803232</v>
      </c>
      <c r="Q15" s="23" t="n">
        <v>0.528027490411916</v>
      </c>
      <c r="R15" s="23" t="n">
        <v>0.672210433714739</v>
      </c>
      <c r="S15" s="23"/>
      <c r="T15" s="23" t="n">
        <v>0.383589717870513</v>
      </c>
      <c r="U15" s="23" t="n">
        <v>0.460634060444084</v>
      </c>
      <c r="V15" s="23" t="n">
        <v>0.593291642677455</v>
      </c>
      <c r="W15" s="23" t="n">
        <v>0.659420390768109</v>
      </c>
      <c r="X15" s="23"/>
      <c r="Y15" s="23" t="n">
        <v>0.625766947159171</v>
      </c>
      <c r="Z15" s="23" t="n">
        <v>0.51393414492241</v>
      </c>
      <c r="AA15" s="23" t="n">
        <v>0.306178604195891</v>
      </c>
      <c r="AB15" s="23" t="n">
        <v>0.500540604560826</v>
      </c>
      <c r="AC15" s="23" t="n">
        <v>0.585277882641208</v>
      </c>
      <c r="AD15" s="23" t="n">
        <v>0.394050614572808</v>
      </c>
      <c r="AE15" s="23"/>
      <c r="AF15" s="23" t="n">
        <v>0.516138045792614</v>
      </c>
      <c r="AG15" s="23"/>
      <c r="AH15" s="23" t="n">
        <v>0.512096230834205</v>
      </c>
      <c r="AI15" s="23"/>
      <c r="AJ15" s="23" t="n">
        <v>0.374749167539436</v>
      </c>
      <c r="AK15" s="23" t="n">
        <v>0.56980634504665</v>
      </c>
      <c r="AL15" s="23" t="n">
        <v>0.520227649617033</v>
      </c>
    </row>
    <row r="16">
      <c r="B16" s="20" t="s">
        <v>279</v>
      </c>
      <c r="C16" s="23" t="n">
        <v>0.182370924913256</v>
      </c>
      <c r="D16" s="23" t="n">
        <v>0.164673902647273</v>
      </c>
      <c r="E16" s="23" t="n">
        <v>0.198492004547888</v>
      </c>
      <c r="F16" s="23"/>
      <c r="G16" s="23" t="n">
        <v>0.184396713098692</v>
      </c>
      <c r="H16" s="23" t="n">
        <v>0.134733701565121</v>
      </c>
      <c r="I16" s="23" t="n">
        <v>0.10998106227095</v>
      </c>
      <c r="J16" s="23" t="n">
        <v>0.148228068610898</v>
      </c>
      <c r="K16" s="23" t="n">
        <v>0.264924216977941</v>
      </c>
      <c r="L16" s="23" t="n">
        <v>0.228177101999662</v>
      </c>
      <c r="M16" s="23"/>
      <c r="N16" s="23" t="n">
        <v>0.182689063862762</v>
      </c>
      <c r="O16" s="23" t="n">
        <v>0.230036966051401</v>
      </c>
      <c r="P16" s="23" t="n">
        <v>0.19336793148923</v>
      </c>
      <c r="Q16" s="23" t="n">
        <v>0.174444346206857</v>
      </c>
      <c r="R16" s="23" t="n">
        <v>0.0909373804838981</v>
      </c>
      <c r="S16" s="23"/>
      <c r="T16" s="23" t="n">
        <v>0.198363258933074</v>
      </c>
      <c r="U16" s="23" t="n">
        <v>0.219725423446883</v>
      </c>
      <c r="V16" s="23" t="n">
        <v>0.173156035597133</v>
      </c>
      <c r="W16" s="23" t="n">
        <v>0.113596001173666</v>
      </c>
      <c r="X16" s="23"/>
      <c r="Y16" s="23" t="n">
        <v>0.146524868074022</v>
      </c>
      <c r="Z16" s="23" t="n">
        <v>0.247236741599597</v>
      </c>
      <c r="AA16" s="23" t="n">
        <v>0.261341108348471</v>
      </c>
      <c r="AB16" s="23" t="n">
        <v>0.129883179599268</v>
      </c>
      <c r="AC16" s="23" t="n">
        <v>0.16514240733769</v>
      </c>
      <c r="AD16" s="23" t="n">
        <v>0.0634829508559207</v>
      </c>
      <c r="AE16" s="23"/>
      <c r="AF16" s="23" t="n">
        <v>0.169832813272375</v>
      </c>
      <c r="AG16" s="23"/>
      <c r="AH16" s="23" t="n">
        <v>0.17966443252018</v>
      </c>
      <c r="AI16" s="23"/>
      <c r="AJ16" s="23" t="n">
        <v>0.276495850903796</v>
      </c>
      <c r="AK16" s="23" t="n">
        <v>0.13440251679142</v>
      </c>
      <c r="AL16" s="23" t="n">
        <v>0.164866815150346</v>
      </c>
    </row>
    <row r="17">
      <c r="B17" s="20" t="s">
        <v>239</v>
      </c>
      <c r="C17" s="24" t="n">
        <v>0.320789105643304</v>
      </c>
      <c r="D17" s="24" t="n">
        <v>0.375685145107279</v>
      </c>
      <c r="E17" s="24" t="n">
        <v>0.268407044100218</v>
      </c>
      <c r="F17" s="24"/>
      <c r="G17" s="24" t="n">
        <v>0.412890776801526</v>
      </c>
      <c r="H17" s="24" t="n">
        <v>0.46103153750588</v>
      </c>
      <c r="I17" s="24" t="n">
        <v>0.558680039015698</v>
      </c>
      <c r="J17" s="24" t="n">
        <v>0.404198766633807</v>
      </c>
      <c r="K17" s="24" t="n">
        <v>0.126763502051022</v>
      </c>
      <c r="L17" s="24" t="n">
        <v>0.107029901114573</v>
      </c>
      <c r="M17" s="24"/>
      <c r="N17" s="24" t="n">
        <v>0.293062330665565</v>
      </c>
      <c r="O17" s="24" t="n">
        <v>0.247039339282314</v>
      </c>
      <c r="P17" s="24" t="n">
        <v>0.222245877314002</v>
      </c>
      <c r="Q17" s="24" t="n">
        <v>0.353583144205059</v>
      </c>
      <c r="R17" s="24" t="n">
        <v>0.581273053230841</v>
      </c>
      <c r="S17" s="24"/>
      <c r="T17" s="24" t="n">
        <v>0.185226458937439</v>
      </c>
      <c r="U17" s="24" t="n">
        <v>0.240908636997201</v>
      </c>
      <c r="V17" s="24" t="n">
        <v>0.420135607080322</v>
      </c>
      <c r="W17" s="24" t="n">
        <v>0.545824389594443</v>
      </c>
      <c r="X17" s="24"/>
      <c r="Y17" s="24" t="n">
        <v>0.479242079085149</v>
      </c>
      <c r="Z17" s="24" t="n">
        <v>0.266697403322814</v>
      </c>
      <c r="AA17" s="24" t="n">
        <v>0.0448374958474192</v>
      </c>
      <c r="AB17" s="24" t="n">
        <v>0.370657424961559</v>
      </c>
      <c r="AC17" s="24" t="n">
        <v>0.420135475303518</v>
      </c>
      <c r="AD17" s="24" t="n">
        <v>0.330567663716887</v>
      </c>
      <c r="AE17" s="24"/>
      <c r="AF17" s="24" t="n">
        <v>0.346305232520239</v>
      </c>
      <c r="AG17" s="24"/>
      <c r="AH17" s="24" t="n">
        <v>0.332431798314025</v>
      </c>
      <c r="AI17" s="24"/>
      <c r="AJ17" s="24" t="n">
        <v>0.0982533166356398</v>
      </c>
      <c r="AK17" s="24" t="n">
        <v>0.43540382825523</v>
      </c>
      <c r="AL17" s="24" t="n">
        <v>0.355360834466687</v>
      </c>
    </row>
    <row r="18">
      <c r="B18" s="18"/>
    </row>
    <row r="19">
      <c r="B19" t="s">
        <v>61</v>
      </c>
    </row>
    <row r="20">
      <c r="B20" t="s">
        <v>62</v>
      </c>
    </row>
    <row r="22">
      <c r="B22"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s>
  <sheetData>
    <row r="2" ht="40" customHeight="1">
      <c r="D2" s="16" t="s">
        <v>304</v>
      </c>
    </row>
    <row r="6" ht="50" customHeight="1">
      <c r="B6" s="22" t="s">
        <v>15</v>
      </c>
      <c r="C6" s="22" t="s">
        <v>288</v>
      </c>
      <c r="D6" s="22" t="s">
        <v>289</v>
      </c>
      <c r="E6" s="22" t="s">
        <v>290</v>
      </c>
      <c r="F6" s="22" t="s">
        <v>291</v>
      </c>
      <c r="G6" s="22" t="s">
        <v>292</v>
      </c>
      <c r="H6" s="22" t="s">
        <v>293</v>
      </c>
      <c r="I6" s="22" t="s">
        <v>294</v>
      </c>
      <c r="J6" s="22" t="s">
        <v>295</v>
      </c>
      <c r="K6" s="22" t="s">
        <v>296</v>
      </c>
    </row>
    <row r="7">
      <c r="B7" s="20" t="s">
        <v>297</v>
      </c>
      <c r="C7" s="19" t="n">
        <v>0.297204213087682</v>
      </c>
      <c r="D7" s="19" t="n">
        <v>0.247997645648941</v>
      </c>
      <c r="E7" s="19" t="n">
        <v>0.287697070868781</v>
      </c>
      <c r="F7" s="19" t="n">
        <v>0.285990786313908</v>
      </c>
      <c r="G7" s="19" t="n">
        <v>0.2425086290288</v>
      </c>
      <c r="H7" s="19" t="n">
        <v>0.220200733878686</v>
      </c>
      <c r="I7" s="19" t="n">
        <v>0.217076509414976</v>
      </c>
      <c r="J7" s="19" t="n">
        <v>0.171881037987142</v>
      </c>
      <c r="K7" s="19" t="n">
        <v>0.140075729175708</v>
      </c>
    </row>
    <row r="8">
      <c r="B8" s="20" t="s">
        <v>298</v>
      </c>
      <c r="C8" s="19" t="n">
        <v>0.382051164728528</v>
      </c>
      <c r="D8" s="19" t="n">
        <v>0.424608353600937</v>
      </c>
      <c r="E8" s="19" t="n">
        <v>0.380103474245794</v>
      </c>
      <c r="F8" s="19" t="n">
        <v>0.366681481168845</v>
      </c>
      <c r="G8" s="19" t="n">
        <v>0.359774250345562</v>
      </c>
      <c r="H8" s="19" t="n">
        <v>0.36074581853351</v>
      </c>
      <c r="I8" s="19" t="n">
        <v>0.393450795942199</v>
      </c>
      <c r="J8" s="19" t="n">
        <v>0.26091833123539</v>
      </c>
      <c r="K8" s="19" t="n">
        <v>0.207747134749423</v>
      </c>
    </row>
    <row r="9">
      <c r="B9" s="20" t="s">
        <v>299</v>
      </c>
      <c r="C9" s="19" t="n">
        <v>0.180931405373734</v>
      </c>
      <c r="D9" s="19" t="n">
        <v>0.171582739268655</v>
      </c>
      <c r="E9" s="19" t="n">
        <v>0.174565150003034</v>
      </c>
      <c r="F9" s="19" t="n">
        <v>0.191841908632061</v>
      </c>
      <c r="G9" s="19" t="n">
        <v>0.215800729309717</v>
      </c>
      <c r="H9" s="19" t="n">
        <v>0.228259625389275</v>
      </c>
      <c r="I9" s="19" t="n">
        <v>0.200788720613885</v>
      </c>
      <c r="J9" s="19" t="n">
        <v>0.275196097769153</v>
      </c>
      <c r="K9" s="19" t="n">
        <v>0.249010869234646</v>
      </c>
    </row>
    <row r="10">
      <c r="B10" s="20" t="s">
        <v>300</v>
      </c>
      <c r="C10" s="19" t="n">
        <v>0.0376586898149734</v>
      </c>
      <c r="D10" s="19" t="n">
        <v>0.0455020287687458</v>
      </c>
      <c r="E10" s="19" t="n">
        <v>0.0555481926510306</v>
      </c>
      <c r="F10" s="19" t="n">
        <v>0.0575656485680247</v>
      </c>
      <c r="G10" s="19" t="n">
        <v>0.0516900162685987</v>
      </c>
      <c r="H10" s="19" t="n">
        <v>0.0558054068966906</v>
      </c>
      <c r="I10" s="19" t="n">
        <v>0.0630876132482766</v>
      </c>
      <c r="J10" s="19" t="n">
        <v>0.111521147239865</v>
      </c>
      <c r="K10" s="19" t="n">
        <v>0.162359368251303</v>
      </c>
    </row>
    <row r="11">
      <c r="B11" s="20" t="s">
        <v>301</v>
      </c>
      <c r="C11" s="19" t="n">
        <v>0.0388403544396097</v>
      </c>
      <c r="D11" s="19" t="n">
        <v>0.0388823813975086</v>
      </c>
      <c r="E11" s="19" t="n">
        <v>0.036056252173952</v>
      </c>
      <c r="F11" s="19" t="n">
        <v>0.0343807584175723</v>
      </c>
      <c r="G11" s="19" t="n">
        <v>0.0442792576775337</v>
      </c>
      <c r="H11" s="19" t="n">
        <v>0.0553077837489116</v>
      </c>
      <c r="I11" s="19" t="n">
        <v>0.0577763778601371</v>
      </c>
      <c r="J11" s="19" t="n">
        <v>0.0993321713109013</v>
      </c>
      <c r="K11" s="19" t="n">
        <v>0.155290267457258</v>
      </c>
    </row>
    <row r="12">
      <c r="B12" s="20" t="s">
        <v>56</v>
      </c>
      <c r="C12" s="19" t="n">
        <v>0.0633141725554725</v>
      </c>
      <c r="D12" s="19" t="n">
        <v>0.0714268513152128</v>
      </c>
      <c r="E12" s="19" t="n">
        <v>0.0660298600574084</v>
      </c>
      <c r="F12" s="19" t="n">
        <v>0.0635394168995896</v>
      </c>
      <c r="G12" s="19" t="n">
        <v>0.0859471173697881</v>
      </c>
      <c r="H12" s="19" t="n">
        <v>0.0796806315529266</v>
      </c>
      <c r="I12" s="19" t="n">
        <v>0.0678199829205261</v>
      </c>
      <c r="J12" s="19" t="n">
        <v>0.0811512144575482</v>
      </c>
      <c r="K12" s="19" t="n">
        <v>0.0855166311316638</v>
      </c>
    </row>
    <row r="13">
      <c r="B13" s="25" t="s">
        <v>302</v>
      </c>
      <c r="C13" s="23" t="n">
        <v>0.67925537781621</v>
      </c>
      <c r="D13" s="23" t="n">
        <v>0.672605999249878</v>
      </c>
      <c r="E13" s="23" t="n">
        <v>0.667800545114575</v>
      </c>
      <c r="F13" s="23" t="n">
        <v>0.652672267482753</v>
      </c>
      <c r="G13" s="23" t="n">
        <v>0.602282879374363</v>
      </c>
      <c r="H13" s="23" t="n">
        <v>0.580946552412196</v>
      </c>
      <c r="I13" s="23" t="n">
        <v>0.610527305357175</v>
      </c>
      <c r="J13" s="23" t="n">
        <v>0.432799369222532</v>
      </c>
      <c r="K13" s="23" t="n">
        <v>0.34782286392513</v>
      </c>
    </row>
    <row r="14">
      <c r="B14" s="25" t="s">
        <v>303</v>
      </c>
      <c r="C14" s="23" t="n">
        <v>0.0764990442545831</v>
      </c>
      <c r="D14" s="23" t="n">
        <v>0.0843844101662544</v>
      </c>
      <c r="E14" s="23" t="n">
        <v>0.0916044448249825</v>
      </c>
      <c r="F14" s="23" t="n">
        <v>0.091946406985597</v>
      </c>
      <c r="G14" s="23" t="n">
        <v>0.0959692739461324</v>
      </c>
      <c r="H14" s="23" t="n">
        <v>0.111113190645602</v>
      </c>
      <c r="I14" s="23" t="n">
        <v>0.120863991108414</v>
      </c>
      <c r="J14" s="23" t="n">
        <v>0.210853318550767</v>
      </c>
      <c r="K14" s="23" t="n">
        <v>0.31764963570856</v>
      </c>
    </row>
    <row r="15">
      <c r="B15" s="25" t="s">
        <v>239</v>
      </c>
      <c r="C15" s="24" t="n">
        <v>0.602756333561627</v>
      </c>
      <c r="D15" s="24" t="n">
        <v>0.588221589083623</v>
      </c>
      <c r="E15" s="24" t="n">
        <v>0.576196100289592</v>
      </c>
      <c r="F15" s="24" t="n">
        <v>0.560725860497156</v>
      </c>
      <c r="G15" s="24" t="n">
        <v>0.50631360542823</v>
      </c>
      <c r="H15" s="24" t="n">
        <v>0.469833361766594</v>
      </c>
      <c r="I15" s="24" t="n">
        <v>0.489663314248762</v>
      </c>
      <c r="J15" s="24" t="n">
        <v>0.221946050671765</v>
      </c>
      <c r="K15" s="24" t="n">
        <v>0.03017322821657</v>
      </c>
    </row>
    <row r="16">
      <c r="B16" s="18"/>
      <c r="C16" s="18"/>
      <c r="D16" s="18"/>
      <c r="E16" s="18"/>
      <c r="F16" s="18"/>
      <c r="G16" s="18"/>
      <c r="H16" s="18"/>
      <c r="I16" s="18"/>
      <c r="J16" s="18"/>
      <c r="K16" s="18"/>
    </row>
    <row r="17">
      <c r="B17" t="s">
        <v>61</v>
      </c>
    </row>
    <row r="18">
      <c r="B18" t="s">
        <v>62</v>
      </c>
    </row>
    <row r="22">
      <c r="B22" s="9" t="str">
        <f>=HYPERLINK("#'Contents'!A1", "Return to Contents")</f>
      </c>
    </row>
  </sheetData>
  <mergeCells count="1">
    <mergeCell ref="D2:L2"/>
  </mergeCells>
  <pageMargins left="0.7" right="0.7" top="0.75" bottom="0.75" header="0.3" footer="0.3"/>
  <pageSetup paperSize="9" orientation="portrait" horizontalDpi="300" verticalDpi="300" r:id="rId2"/>
  <drawing r:id="rId1"/>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305</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297</v>
      </c>
      <c r="C9" s="19" t="n">
        <v>0.217076509414976</v>
      </c>
      <c r="D9" s="19" t="n">
        <v>0.229737812269686</v>
      </c>
      <c r="E9" s="19" t="n">
        <v>0.204823991888056</v>
      </c>
      <c r="F9" s="19"/>
      <c r="G9" s="19" t="n">
        <v>0.303237133599919</v>
      </c>
      <c r="H9" s="19" t="n">
        <v>0.262205034647809</v>
      </c>
      <c r="I9" s="19" t="n">
        <v>0.191302986530496</v>
      </c>
      <c r="J9" s="19" t="n">
        <v>0.252256533998728</v>
      </c>
      <c r="K9" s="19" t="n">
        <v>0.176794764641129</v>
      </c>
      <c r="L9" s="19" t="n">
        <v>0.172925086170733</v>
      </c>
      <c r="M9" s="19"/>
      <c r="N9" s="19" t="n">
        <v>0.213273780248261</v>
      </c>
      <c r="O9" s="19" t="n">
        <v>0.232648179256776</v>
      </c>
      <c r="P9" s="19" t="n">
        <v>0.187246218266391</v>
      </c>
      <c r="Q9" s="19" t="n">
        <v>0.216892016480683</v>
      </c>
      <c r="R9" s="19" t="n">
        <v>0.238604733521842</v>
      </c>
      <c r="S9" s="19"/>
      <c r="T9" s="19" t="n">
        <v>0.227002287623281</v>
      </c>
      <c r="U9" s="19" t="n">
        <v>0.185896744871319</v>
      </c>
      <c r="V9" s="19" t="n">
        <v>0.228215916467434</v>
      </c>
      <c r="W9" s="19" t="n">
        <v>0.274332409987755</v>
      </c>
      <c r="X9" s="19"/>
      <c r="Y9" s="19" t="n">
        <v>0.257299918945401</v>
      </c>
      <c r="Z9" s="19" t="n">
        <v>0.19804956870695</v>
      </c>
      <c r="AA9" s="19" t="n">
        <v>0.164042992954028</v>
      </c>
      <c r="AB9" s="19" t="n">
        <v>0.201577340591734</v>
      </c>
      <c r="AC9" s="19" t="n">
        <v>0.186970764866936</v>
      </c>
      <c r="AD9" s="19" t="n">
        <v>0.276103997379489</v>
      </c>
      <c r="AE9" s="19"/>
      <c r="AF9" s="19" t="n">
        <v>0.2294929841977</v>
      </c>
      <c r="AG9" s="19"/>
      <c r="AH9" s="19" t="n">
        <v>0.224642505223947</v>
      </c>
      <c r="AI9" s="19"/>
      <c r="AJ9" s="19" t="n">
        <v>0.174124445643838</v>
      </c>
      <c r="AK9" s="19" t="n">
        <v>0.247132000754814</v>
      </c>
      <c r="AL9" s="19" t="n">
        <v>0.178894580906976</v>
      </c>
    </row>
    <row r="10">
      <c r="B10" s="20" t="s">
        <v>298</v>
      </c>
      <c r="C10" s="19" t="n">
        <v>0.393450795942199</v>
      </c>
      <c r="D10" s="19" t="n">
        <v>0.400335118305836</v>
      </c>
      <c r="E10" s="19" t="n">
        <v>0.387326803145352</v>
      </c>
      <c r="F10" s="19"/>
      <c r="G10" s="19" t="n">
        <v>0.406250400122683</v>
      </c>
      <c r="H10" s="19" t="n">
        <v>0.383884249738582</v>
      </c>
      <c r="I10" s="19" t="n">
        <v>0.445822740547538</v>
      </c>
      <c r="J10" s="19" t="n">
        <v>0.359989814241146</v>
      </c>
      <c r="K10" s="19" t="n">
        <v>0.354339455457245</v>
      </c>
      <c r="L10" s="19" t="n">
        <v>0.408871146522434</v>
      </c>
      <c r="M10" s="19"/>
      <c r="N10" s="19" t="n">
        <v>0.429878625149714</v>
      </c>
      <c r="O10" s="19" t="n">
        <v>0.353334950723222</v>
      </c>
      <c r="P10" s="19" t="n">
        <v>0.332804038882862</v>
      </c>
      <c r="Q10" s="19" t="n">
        <v>0.41178564141631</v>
      </c>
      <c r="R10" s="19" t="n">
        <v>0.51973895387292</v>
      </c>
      <c r="S10" s="19"/>
      <c r="T10" s="19" t="n">
        <v>0.398386669848145</v>
      </c>
      <c r="U10" s="19" t="n">
        <v>0.362250637093757</v>
      </c>
      <c r="V10" s="19" t="n">
        <v>0.410170910928707</v>
      </c>
      <c r="W10" s="19" t="n">
        <v>0.473185825905433</v>
      </c>
      <c r="X10" s="19"/>
      <c r="Y10" s="19" t="n">
        <v>0.41617122464447</v>
      </c>
      <c r="Z10" s="19" t="n">
        <v>0.355458033002564</v>
      </c>
      <c r="AA10" s="19" t="n">
        <v>0.392172377402832</v>
      </c>
      <c r="AB10" s="19" t="n">
        <v>0.333279242260958</v>
      </c>
      <c r="AC10" s="19" t="n">
        <v>0.39937554799033</v>
      </c>
      <c r="AD10" s="19" t="n">
        <v>0.387726488301621</v>
      </c>
      <c r="AE10" s="19"/>
      <c r="AF10" s="19" t="n">
        <v>0.379781670017553</v>
      </c>
      <c r="AG10" s="19"/>
      <c r="AH10" s="19" t="n">
        <v>0.39515434463767</v>
      </c>
      <c r="AI10" s="19"/>
      <c r="AJ10" s="19" t="n">
        <v>0.372276642626963</v>
      </c>
      <c r="AK10" s="19" t="n">
        <v>0.410703208122791</v>
      </c>
      <c r="AL10" s="19" t="n">
        <v>0.360855955032319</v>
      </c>
    </row>
    <row r="11">
      <c r="B11" s="20" t="s">
        <v>299</v>
      </c>
      <c r="C11" s="19" t="n">
        <v>0.200788720613885</v>
      </c>
      <c r="D11" s="19" t="n">
        <v>0.205509285661677</v>
      </c>
      <c r="E11" s="19" t="n">
        <v>0.196454714055473</v>
      </c>
      <c r="F11" s="19"/>
      <c r="G11" s="19" t="n">
        <v>0.185504526813496</v>
      </c>
      <c r="H11" s="19" t="n">
        <v>0.200822757215795</v>
      </c>
      <c r="I11" s="19" t="n">
        <v>0.200091061277641</v>
      </c>
      <c r="J11" s="19" t="n">
        <v>0.203481686377541</v>
      </c>
      <c r="K11" s="19" t="n">
        <v>0.195941588191471</v>
      </c>
      <c r="L11" s="19" t="n">
        <v>0.209007928356198</v>
      </c>
      <c r="M11" s="19"/>
      <c r="N11" s="19" t="n">
        <v>0.0974352356084936</v>
      </c>
      <c r="O11" s="19" t="n">
        <v>0.191601865230223</v>
      </c>
      <c r="P11" s="19" t="n">
        <v>0.262816233038832</v>
      </c>
      <c r="Q11" s="19" t="n">
        <v>0.213906454878234</v>
      </c>
      <c r="R11" s="19" t="n">
        <v>0.158484929069296</v>
      </c>
      <c r="S11" s="19"/>
      <c r="T11" s="19" t="n">
        <v>0.143480925716454</v>
      </c>
      <c r="U11" s="19" t="n">
        <v>0.223545144280933</v>
      </c>
      <c r="V11" s="19" t="n">
        <v>0.217550709168195</v>
      </c>
      <c r="W11" s="19" t="n">
        <v>0.152384408472418</v>
      </c>
      <c r="X11" s="19"/>
      <c r="Y11" s="19" t="n">
        <v>0.194966397887469</v>
      </c>
      <c r="Z11" s="19" t="n">
        <v>0.218274568720235</v>
      </c>
      <c r="AA11" s="19" t="n">
        <v>0.218539651754552</v>
      </c>
      <c r="AB11" s="19" t="n">
        <v>0.170586656776618</v>
      </c>
      <c r="AC11" s="19" t="n">
        <v>0.28924320877709</v>
      </c>
      <c r="AD11" s="19" t="n">
        <v>0.0478102421887273</v>
      </c>
      <c r="AE11" s="19"/>
      <c r="AF11" s="19" t="n">
        <v>0.215102615354424</v>
      </c>
      <c r="AG11" s="19"/>
      <c r="AH11" s="19" t="n">
        <v>0.19796267184959</v>
      </c>
      <c r="AI11" s="19"/>
      <c r="AJ11" s="19" t="n">
        <v>0.244710383428913</v>
      </c>
      <c r="AK11" s="19" t="n">
        <v>0.174855278444734</v>
      </c>
      <c r="AL11" s="19" t="n">
        <v>0.212691158666448</v>
      </c>
    </row>
    <row r="12">
      <c r="B12" s="20" t="s">
        <v>300</v>
      </c>
      <c r="C12" s="19" t="n">
        <v>0.0630876132482766</v>
      </c>
      <c r="D12" s="19" t="n">
        <v>0.0414656454321449</v>
      </c>
      <c r="E12" s="19" t="n">
        <v>0.0848589501682717</v>
      </c>
      <c r="F12" s="19"/>
      <c r="G12" s="19" t="n">
        <v>0.0398502261597619</v>
      </c>
      <c r="H12" s="19" t="n">
        <v>0.0461733087221384</v>
      </c>
      <c r="I12" s="19" t="n">
        <v>0.0884424853938993</v>
      </c>
      <c r="J12" s="19" t="n">
        <v>0.0668552742013273</v>
      </c>
      <c r="K12" s="19" t="n">
        <v>0.0685714349262938</v>
      </c>
      <c r="L12" s="19" t="n">
        <v>0.0605538871958013</v>
      </c>
      <c r="M12" s="19"/>
      <c r="N12" s="19" t="n">
        <v>0.0428001004271565</v>
      </c>
      <c r="O12" s="19" t="n">
        <v>0.087957531786603</v>
      </c>
      <c r="P12" s="19" t="n">
        <v>0.0529600815210674</v>
      </c>
      <c r="Q12" s="19" t="n">
        <v>0.0782392881838175</v>
      </c>
      <c r="R12" s="19" t="n">
        <v>0.0302500907734893</v>
      </c>
      <c r="S12" s="19"/>
      <c r="T12" s="19" t="n">
        <v>0.029787127123163</v>
      </c>
      <c r="U12" s="19" t="n">
        <v>0.0885926795128529</v>
      </c>
      <c r="V12" s="19" t="n">
        <v>0.0651142266928709</v>
      </c>
      <c r="W12" s="19" t="n">
        <v>0.0451811244385004</v>
      </c>
      <c r="X12" s="19"/>
      <c r="Y12" s="19" t="n">
        <v>0.0569241541072299</v>
      </c>
      <c r="Z12" s="19" t="n">
        <v>0.0887610641142256</v>
      </c>
      <c r="AA12" s="19" t="n">
        <v>0.0624360708871357</v>
      </c>
      <c r="AB12" s="19" t="n">
        <v>0.0874736989821047</v>
      </c>
      <c r="AC12" s="19" t="n">
        <v>0.0503576415609928</v>
      </c>
      <c r="AD12" s="19" t="n">
        <v>0.0358993444928563</v>
      </c>
      <c r="AE12" s="19"/>
      <c r="AF12" s="19" t="n">
        <v>0.0626239109409769</v>
      </c>
      <c r="AG12" s="19"/>
      <c r="AH12" s="19" t="n">
        <v>0.0614274369067719</v>
      </c>
      <c r="AI12" s="19"/>
      <c r="AJ12" s="19" t="n">
        <v>0.0711382145397926</v>
      </c>
      <c r="AK12" s="19" t="n">
        <v>0.0526368014022263</v>
      </c>
      <c r="AL12" s="19" t="n">
        <v>0.0974812243394682</v>
      </c>
    </row>
    <row r="13">
      <c r="B13" s="20" t="s">
        <v>301</v>
      </c>
      <c r="C13" s="19" t="n">
        <v>0.0577763778601371</v>
      </c>
      <c r="D13" s="19" t="n">
        <v>0.0702777026294441</v>
      </c>
      <c r="E13" s="19" t="n">
        <v>0.0434192203456044</v>
      </c>
      <c r="F13" s="19"/>
      <c r="G13" s="19" t="n">
        <v>0.0238338356121513</v>
      </c>
      <c r="H13" s="19" t="n">
        <v>0.0637407059348175</v>
      </c>
      <c r="I13" s="19" t="n">
        <v>0.0552420241634782</v>
      </c>
      <c r="J13" s="19" t="n">
        <v>0.029189237716348</v>
      </c>
      <c r="K13" s="19" t="n">
        <v>0.0814915948292557</v>
      </c>
      <c r="L13" s="19" t="n">
        <v>0.0724338667448441</v>
      </c>
      <c r="M13" s="19"/>
      <c r="N13" s="19" t="n">
        <v>0.0650119520273195</v>
      </c>
      <c r="O13" s="19" t="n">
        <v>0.0653816824744959</v>
      </c>
      <c r="P13" s="19" t="n">
        <v>0.0659658838070242</v>
      </c>
      <c r="Q13" s="19" t="n">
        <v>0.0404193599180583</v>
      </c>
      <c r="R13" s="19" t="n">
        <v>0.0463079413087351</v>
      </c>
      <c r="S13" s="19"/>
      <c r="T13" s="19" t="n">
        <v>0.0519020853467887</v>
      </c>
      <c r="U13" s="19" t="n">
        <v>0.0719486783984987</v>
      </c>
      <c r="V13" s="19" t="n">
        <v>0.0406528012811706</v>
      </c>
      <c r="W13" s="19" t="n">
        <v>0.0371485175582537</v>
      </c>
      <c r="X13" s="19"/>
      <c r="Y13" s="19" t="n">
        <v>0.0420653125419695</v>
      </c>
      <c r="Z13" s="19" t="n">
        <v>0.0900343912225561</v>
      </c>
      <c r="AA13" s="19" t="n">
        <v>0.0751111627735172</v>
      </c>
      <c r="AB13" s="19" t="n">
        <v>0.0869426613339696</v>
      </c>
      <c r="AC13" s="19" t="n">
        <v>0</v>
      </c>
      <c r="AD13" s="19" t="n">
        <v>0.0634829508559207</v>
      </c>
      <c r="AE13" s="19"/>
      <c r="AF13" s="19" t="n">
        <v>0.0470481801780915</v>
      </c>
      <c r="AG13" s="19"/>
      <c r="AH13" s="19" t="n">
        <v>0.0551852657590682</v>
      </c>
      <c r="AI13" s="19"/>
      <c r="AJ13" s="19" t="n">
        <v>0.0354335239194976</v>
      </c>
      <c r="AK13" s="19" t="n">
        <v>0.0643095454062715</v>
      </c>
      <c r="AL13" s="19" t="n">
        <v>0.0893712614172236</v>
      </c>
    </row>
    <row r="14">
      <c r="B14" s="20" t="s">
        <v>56</v>
      </c>
      <c r="C14" s="19" t="n">
        <v>0.0678199829205261</v>
      </c>
      <c r="D14" s="19" t="n">
        <v>0.0526744357012129</v>
      </c>
      <c r="E14" s="19" t="n">
        <v>0.0831163203972438</v>
      </c>
      <c r="F14" s="19"/>
      <c r="G14" s="19" t="n">
        <v>0.0413238776919888</v>
      </c>
      <c r="H14" s="19" t="n">
        <v>0.0431739437408581</v>
      </c>
      <c r="I14" s="19" t="n">
        <v>0.0190987020869473</v>
      </c>
      <c r="J14" s="19" t="n">
        <v>0.0882274534649092</v>
      </c>
      <c r="K14" s="19" t="n">
        <v>0.122861161954606</v>
      </c>
      <c r="L14" s="19" t="n">
        <v>0.0762080850099887</v>
      </c>
      <c r="M14" s="19"/>
      <c r="N14" s="19" t="n">
        <v>0.151600306539055</v>
      </c>
      <c r="O14" s="19" t="n">
        <v>0.06907579052868</v>
      </c>
      <c r="P14" s="19" t="n">
        <v>0.0982075444838234</v>
      </c>
      <c r="Q14" s="19" t="n">
        <v>0.0387572391228962</v>
      </c>
      <c r="R14" s="19" t="n">
        <v>0.00661335145371765</v>
      </c>
      <c r="S14" s="19"/>
      <c r="T14" s="19" t="n">
        <v>0.149440904342169</v>
      </c>
      <c r="U14" s="19" t="n">
        <v>0.0677661158426396</v>
      </c>
      <c r="V14" s="19" t="n">
        <v>0.0382954354616229</v>
      </c>
      <c r="W14" s="19" t="n">
        <v>0.0177677136376406</v>
      </c>
      <c r="X14" s="19"/>
      <c r="Y14" s="19" t="n">
        <v>0.0325729918734612</v>
      </c>
      <c r="Z14" s="19" t="n">
        <v>0.0494223742334694</v>
      </c>
      <c r="AA14" s="19" t="n">
        <v>0.0876977442279358</v>
      </c>
      <c r="AB14" s="19" t="n">
        <v>0.120140400054617</v>
      </c>
      <c r="AC14" s="19" t="n">
        <v>0.0740528368046512</v>
      </c>
      <c r="AD14" s="19" t="n">
        <v>0.188976976781386</v>
      </c>
      <c r="AE14" s="19"/>
      <c r="AF14" s="19" t="n">
        <v>0.0659506393112541</v>
      </c>
      <c r="AG14" s="19"/>
      <c r="AH14" s="19" t="n">
        <v>0.0656277756229529</v>
      </c>
      <c r="AI14" s="19"/>
      <c r="AJ14" s="19" t="n">
        <v>0.102316789840996</v>
      </c>
      <c r="AK14" s="19" t="n">
        <v>0.0503631658691622</v>
      </c>
      <c r="AL14" s="19" t="n">
        <v>0.0607058196375652</v>
      </c>
    </row>
    <row r="15">
      <c r="B15" s="20" t="s">
        <v>302</v>
      </c>
      <c r="C15" s="23" t="n">
        <v>0.610527305357175</v>
      </c>
      <c r="D15" s="23" t="n">
        <v>0.630072930575521</v>
      </c>
      <c r="E15" s="23" t="n">
        <v>0.592150795033408</v>
      </c>
      <c r="F15" s="23"/>
      <c r="G15" s="23" t="n">
        <v>0.709487533722602</v>
      </c>
      <c r="H15" s="23" t="n">
        <v>0.646089284386391</v>
      </c>
      <c r="I15" s="23" t="n">
        <v>0.637125727078034</v>
      </c>
      <c r="J15" s="23" t="n">
        <v>0.612246348239874</v>
      </c>
      <c r="K15" s="23" t="n">
        <v>0.531134220098374</v>
      </c>
      <c r="L15" s="23" t="n">
        <v>0.581796232693167</v>
      </c>
      <c r="M15" s="23"/>
      <c r="N15" s="23" t="n">
        <v>0.643152405397975</v>
      </c>
      <c r="O15" s="23" t="n">
        <v>0.585983129979998</v>
      </c>
      <c r="P15" s="23" t="n">
        <v>0.520050257149253</v>
      </c>
      <c r="Q15" s="23" t="n">
        <v>0.628677657896994</v>
      </c>
      <c r="R15" s="23" t="n">
        <v>0.758343687394762</v>
      </c>
      <c r="S15" s="23"/>
      <c r="T15" s="23" t="n">
        <v>0.625388957471426</v>
      </c>
      <c r="U15" s="23" t="n">
        <v>0.548147381965076</v>
      </c>
      <c r="V15" s="23" t="n">
        <v>0.638386827396141</v>
      </c>
      <c r="W15" s="23" t="n">
        <v>0.747518235893188</v>
      </c>
      <c r="X15" s="23"/>
      <c r="Y15" s="23" t="n">
        <v>0.67347114358987</v>
      </c>
      <c r="Z15" s="23" t="n">
        <v>0.553507601709514</v>
      </c>
      <c r="AA15" s="23" t="n">
        <v>0.55621537035686</v>
      </c>
      <c r="AB15" s="23" t="n">
        <v>0.534856582852691</v>
      </c>
      <c r="AC15" s="23" t="n">
        <v>0.586346312857266</v>
      </c>
      <c r="AD15" s="23" t="n">
        <v>0.66383048568111</v>
      </c>
      <c r="AE15" s="23"/>
      <c r="AF15" s="23" t="n">
        <v>0.609274654215253</v>
      </c>
      <c r="AG15" s="23"/>
      <c r="AH15" s="23" t="n">
        <v>0.619796849861617</v>
      </c>
      <c r="AI15" s="23"/>
      <c r="AJ15" s="23" t="n">
        <v>0.546401088270801</v>
      </c>
      <c r="AK15" s="23" t="n">
        <v>0.657835208877605</v>
      </c>
      <c r="AL15" s="23" t="n">
        <v>0.539750535939295</v>
      </c>
    </row>
    <row r="16">
      <c r="B16" s="20" t="s">
        <v>303</v>
      </c>
      <c r="C16" s="23" t="n">
        <v>0.120863991108414</v>
      </c>
      <c r="D16" s="23" t="n">
        <v>0.111743348061589</v>
      </c>
      <c r="E16" s="23" t="n">
        <v>0.128278170513876</v>
      </c>
      <c r="F16" s="23"/>
      <c r="G16" s="23" t="n">
        <v>0.0636840617719132</v>
      </c>
      <c r="H16" s="23" t="n">
        <v>0.109914014656956</v>
      </c>
      <c r="I16" s="23" t="n">
        <v>0.143684509557377</v>
      </c>
      <c r="J16" s="23" t="n">
        <v>0.0960445119176753</v>
      </c>
      <c r="K16" s="23" t="n">
        <v>0.15006302975555</v>
      </c>
      <c r="L16" s="23" t="n">
        <v>0.132987753940645</v>
      </c>
      <c r="M16" s="23"/>
      <c r="N16" s="23" t="n">
        <v>0.107812052454476</v>
      </c>
      <c r="O16" s="23" t="n">
        <v>0.153339214261099</v>
      </c>
      <c r="P16" s="23" t="n">
        <v>0.118925965328092</v>
      </c>
      <c r="Q16" s="23" t="n">
        <v>0.118658648101876</v>
      </c>
      <c r="R16" s="23" t="n">
        <v>0.0765580320822244</v>
      </c>
      <c r="S16" s="23"/>
      <c r="T16" s="23" t="n">
        <v>0.0816892124699516</v>
      </c>
      <c r="U16" s="23" t="n">
        <v>0.160541357911352</v>
      </c>
      <c r="V16" s="23" t="n">
        <v>0.105767027974041</v>
      </c>
      <c r="W16" s="23" t="n">
        <v>0.0823296419967541</v>
      </c>
      <c r="X16" s="23"/>
      <c r="Y16" s="23" t="n">
        <v>0.0989894666491994</v>
      </c>
      <c r="Z16" s="23" t="n">
        <v>0.178795455336782</v>
      </c>
      <c r="AA16" s="23" t="n">
        <v>0.137547233660653</v>
      </c>
      <c r="AB16" s="23" t="n">
        <v>0.174416360316074</v>
      </c>
      <c r="AC16" s="23" t="n">
        <v>0.0503576415609928</v>
      </c>
      <c r="AD16" s="23" t="n">
        <v>0.099382295348777</v>
      </c>
      <c r="AE16" s="23"/>
      <c r="AF16" s="23" t="n">
        <v>0.109672091119068</v>
      </c>
      <c r="AG16" s="23"/>
      <c r="AH16" s="23" t="n">
        <v>0.11661270266584</v>
      </c>
      <c r="AI16" s="23"/>
      <c r="AJ16" s="23" t="n">
        <v>0.10657173845929</v>
      </c>
      <c r="AK16" s="23" t="n">
        <v>0.116946346808498</v>
      </c>
      <c r="AL16" s="23" t="n">
        <v>0.186852485756692</v>
      </c>
    </row>
    <row r="17">
      <c r="B17" s="20" t="s">
        <v>239</v>
      </c>
      <c r="C17" s="24" t="n">
        <v>0.489663314248762</v>
      </c>
      <c r="D17" s="24" t="n">
        <v>0.518329582513932</v>
      </c>
      <c r="E17" s="24" t="n">
        <v>0.463872624519531</v>
      </c>
      <c r="F17" s="24"/>
      <c r="G17" s="24" t="n">
        <v>0.645803471950689</v>
      </c>
      <c r="H17" s="24" t="n">
        <v>0.536175269729435</v>
      </c>
      <c r="I17" s="24" t="n">
        <v>0.493441217520657</v>
      </c>
      <c r="J17" s="24" t="n">
        <v>0.516201836322199</v>
      </c>
      <c r="K17" s="24" t="n">
        <v>0.381071190342824</v>
      </c>
      <c r="L17" s="24" t="n">
        <v>0.448808478752522</v>
      </c>
      <c r="M17" s="24"/>
      <c r="N17" s="24" t="n">
        <v>0.535340352943499</v>
      </c>
      <c r="O17" s="24" t="n">
        <v>0.432643915718899</v>
      </c>
      <c r="P17" s="24" t="n">
        <v>0.401124291821161</v>
      </c>
      <c r="Q17" s="24" t="n">
        <v>0.510019009795118</v>
      </c>
      <c r="R17" s="24" t="n">
        <v>0.681785655312538</v>
      </c>
      <c r="S17" s="24"/>
      <c r="T17" s="24" t="n">
        <v>0.543699745001474</v>
      </c>
      <c r="U17" s="24" t="n">
        <v>0.387606024053724</v>
      </c>
      <c r="V17" s="24" t="n">
        <v>0.532619799422099</v>
      </c>
      <c r="W17" s="24" t="n">
        <v>0.665188593896433</v>
      </c>
      <c r="X17" s="24"/>
      <c r="Y17" s="24" t="n">
        <v>0.574481676940671</v>
      </c>
      <c r="Z17" s="24" t="n">
        <v>0.374712146372732</v>
      </c>
      <c r="AA17" s="24" t="n">
        <v>0.418668136696207</v>
      </c>
      <c r="AB17" s="24" t="n">
        <v>0.360440222536617</v>
      </c>
      <c r="AC17" s="24" t="n">
        <v>0.535988671296273</v>
      </c>
      <c r="AD17" s="24" t="n">
        <v>0.564448190332333</v>
      </c>
      <c r="AE17" s="24"/>
      <c r="AF17" s="24" t="n">
        <v>0.499602563096185</v>
      </c>
      <c r="AG17" s="24"/>
      <c r="AH17" s="24" t="n">
        <v>0.503184147195777</v>
      </c>
      <c r="AI17" s="24"/>
      <c r="AJ17" s="24" t="n">
        <v>0.439829349811511</v>
      </c>
      <c r="AK17" s="24" t="n">
        <v>0.540888862069108</v>
      </c>
      <c r="AL17" s="24" t="n">
        <v>0.352898050182603</v>
      </c>
    </row>
    <row r="18">
      <c r="B18" s="18"/>
    </row>
    <row r="19">
      <c r="B19" t="s">
        <v>61</v>
      </c>
    </row>
    <row r="20">
      <c r="B20" t="s">
        <v>62</v>
      </c>
    </row>
    <row r="22">
      <c r="B22"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306</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297</v>
      </c>
      <c r="C9" s="19" t="n">
        <v>0.171881037987142</v>
      </c>
      <c r="D9" s="19" t="n">
        <v>0.214979978508681</v>
      </c>
      <c r="E9" s="19" t="n">
        <v>0.129065817810359</v>
      </c>
      <c r="F9" s="19"/>
      <c r="G9" s="19" t="n">
        <v>0.2723466950144</v>
      </c>
      <c r="H9" s="19" t="n">
        <v>0.32173040069711</v>
      </c>
      <c r="I9" s="19" t="n">
        <v>0.186629197488298</v>
      </c>
      <c r="J9" s="19" t="n">
        <v>0.228681668954477</v>
      </c>
      <c r="K9" s="19" t="n">
        <v>0.0750432352314501</v>
      </c>
      <c r="L9" s="19" t="n">
        <v>0.0492242771579338</v>
      </c>
      <c r="M9" s="19"/>
      <c r="N9" s="19" t="n">
        <v>0.151078751745973</v>
      </c>
      <c r="O9" s="19" t="n">
        <v>0.175783807135088</v>
      </c>
      <c r="P9" s="19" t="n">
        <v>0.105464928520247</v>
      </c>
      <c r="Q9" s="19" t="n">
        <v>0.175626876584713</v>
      </c>
      <c r="R9" s="19" t="n">
        <v>0.27488073464777</v>
      </c>
      <c r="S9" s="19"/>
      <c r="T9" s="19" t="n">
        <v>0.142901568637999</v>
      </c>
      <c r="U9" s="19" t="n">
        <v>0.111052836345747</v>
      </c>
      <c r="V9" s="19" t="n">
        <v>0.156513571318027</v>
      </c>
      <c r="W9" s="19" t="n">
        <v>0.316974000410266</v>
      </c>
      <c r="X9" s="19"/>
      <c r="Y9" s="19" t="n">
        <v>0.276627454643083</v>
      </c>
      <c r="Z9" s="19" t="n">
        <v>0.0727462274034008</v>
      </c>
      <c r="AA9" s="19" t="n">
        <v>0.0487386856115124</v>
      </c>
      <c r="AB9" s="19" t="n">
        <v>0.149822841135814</v>
      </c>
      <c r="AC9" s="19" t="n">
        <v>0.211463488121742</v>
      </c>
      <c r="AD9" s="19" t="n">
        <v>0</v>
      </c>
      <c r="AE9" s="19"/>
      <c r="AF9" s="19" t="n">
        <v>0.180469834333583</v>
      </c>
      <c r="AG9" s="19"/>
      <c r="AH9" s="19" t="n">
        <v>0.178147846746115</v>
      </c>
      <c r="AI9" s="19"/>
      <c r="AJ9" s="19" t="n">
        <v>0.114546570763274</v>
      </c>
      <c r="AK9" s="19" t="n">
        <v>0.20920658879516</v>
      </c>
      <c r="AL9" s="19" t="n">
        <v>0.136710568461178</v>
      </c>
    </row>
    <row r="10">
      <c r="B10" s="20" t="s">
        <v>298</v>
      </c>
      <c r="C10" s="19" t="n">
        <v>0.26091833123539</v>
      </c>
      <c r="D10" s="19" t="n">
        <v>0.279488928643008</v>
      </c>
      <c r="E10" s="19" t="n">
        <v>0.242835029754497</v>
      </c>
      <c r="F10" s="19"/>
      <c r="G10" s="19" t="n">
        <v>0.318809637883143</v>
      </c>
      <c r="H10" s="19" t="n">
        <v>0.305832138789437</v>
      </c>
      <c r="I10" s="19" t="n">
        <v>0.332776543650292</v>
      </c>
      <c r="J10" s="19" t="n">
        <v>0.235896227517757</v>
      </c>
      <c r="K10" s="19" t="n">
        <v>0.198094033840274</v>
      </c>
      <c r="L10" s="19" t="n">
        <v>0.219112232367609</v>
      </c>
      <c r="M10" s="19"/>
      <c r="N10" s="19" t="n">
        <v>0.281966800775712</v>
      </c>
      <c r="O10" s="19" t="n">
        <v>0.236743619590274</v>
      </c>
      <c r="P10" s="19" t="n">
        <v>0.199872868089429</v>
      </c>
      <c r="Q10" s="19" t="n">
        <v>0.320885491320252</v>
      </c>
      <c r="R10" s="19" t="n">
        <v>0.324710200962387</v>
      </c>
      <c r="S10" s="19"/>
      <c r="T10" s="19" t="n">
        <v>0.177322740446524</v>
      </c>
      <c r="U10" s="19" t="n">
        <v>0.227899646112144</v>
      </c>
      <c r="V10" s="19" t="n">
        <v>0.330228653820149</v>
      </c>
      <c r="W10" s="19" t="n">
        <v>0.304402774831279</v>
      </c>
      <c r="X10" s="19"/>
      <c r="Y10" s="19" t="n">
        <v>0.283808813084076</v>
      </c>
      <c r="Z10" s="19" t="n">
        <v>0.379235755110969</v>
      </c>
      <c r="AA10" s="19" t="n">
        <v>0.196043292767585</v>
      </c>
      <c r="AB10" s="19" t="n">
        <v>0.20546597595751</v>
      </c>
      <c r="AC10" s="19" t="n">
        <v>0.375241890608446</v>
      </c>
      <c r="AD10" s="19" t="n">
        <v>0.277787526922628</v>
      </c>
      <c r="AE10" s="19"/>
      <c r="AF10" s="19" t="n">
        <v>0.258646604931187</v>
      </c>
      <c r="AG10" s="19"/>
      <c r="AH10" s="19" t="n">
        <v>0.266535001026703</v>
      </c>
      <c r="AI10" s="19"/>
      <c r="AJ10" s="19" t="n">
        <v>0.28674884386254</v>
      </c>
      <c r="AK10" s="19" t="n">
        <v>0.24877177649909</v>
      </c>
      <c r="AL10" s="19" t="n">
        <v>0.250362952936188</v>
      </c>
    </row>
    <row r="11">
      <c r="B11" s="20" t="s">
        <v>299</v>
      </c>
      <c r="C11" s="19" t="n">
        <v>0.275196097769153</v>
      </c>
      <c r="D11" s="19" t="n">
        <v>0.249786241465094</v>
      </c>
      <c r="E11" s="19" t="n">
        <v>0.29922067260494</v>
      </c>
      <c r="F11" s="19"/>
      <c r="G11" s="19" t="n">
        <v>0.245775411484651</v>
      </c>
      <c r="H11" s="19" t="n">
        <v>0.220716027276619</v>
      </c>
      <c r="I11" s="19" t="n">
        <v>0.280412513571514</v>
      </c>
      <c r="J11" s="19" t="n">
        <v>0.257137990089138</v>
      </c>
      <c r="K11" s="19" t="n">
        <v>0.259834941986636</v>
      </c>
      <c r="L11" s="19" t="n">
        <v>0.342742534984008</v>
      </c>
      <c r="M11" s="19"/>
      <c r="N11" s="19" t="n">
        <v>0.216088470433498</v>
      </c>
      <c r="O11" s="19" t="n">
        <v>0.262837394656393</v>
      </c>
      <c r="P11" s="19" t="n">
        <v>0.328393037139558</v>
      </c>
      <c r="Q11" s="19" t="n">
        <v>0.294831528246531</v>
      </c>
      <c r="R11" s="19" t="n">
        <v>0.223137173792882</v>
      </c>
      <c r="S11" s="19"/>
      <c r="T11" s="19" t="n">
        <v>0.314859578350226</v>
      </c>
      <c r="U11" s="19" t="n">
        <v>0.342535124341803</v>
      </c>
      <c r="V11" s="19" t="n">
        <v>0.226825907144215</v>
      </c>
      <c r="W11" s="19" t="n">
        <v>0.231709426338984</v>
      </c>
      <c r="X11" s="19"/>
      <c r="Y11" s="19" t="n">
        <v>0.250881543680199</v>
      </c>
      <c r="Z11" s="19" t="n">
        <v>0.245453167948978</v>
      </c>
      <c r="AA11" s="19" t="n">
        <v>0.338481247415919</v>
      </c>
      <c r="AB11" s="19" t="n">
        <v>0.258153398376399</v>
      </c>
      <c r="AC11" s="19" t="n">
        <v>0.246250270284337</v>
      </c>
      <c r="AD11" s="19" t="n">
        <v>0.260110025063962</v>
      </c>
      <c r="AE11" s="19"/>
      <c r="AF11" s="19" t="n">
        <v>0.266144860503778</v>
      </c>
      <c r="AG11" s="19"/>
      <c r="AH11" s="19" t="n">
        <v>0.275748588676387</v>
      </c>
      <c r="AI11" s="19"/>
      <c r="AJ11" s="19" t="n">
        <v>0.279968895277061</v>
      </c>
      <c r="AK11" s="19" t="n">
        <v>0.263474103218944</v>
      </c>
      <c r="AL11" s="19" t="n">
        <v>0.32683081306243</v>
      </c>
    </row>
    <row r="12">
      <c r="B12" s="20" t="s">
        <v>300</v>
      </c>
      <c r="C12" s="19" t="n">
        <v>0.111521147239865</v>
      </c>
      <c r="D12" s="19" t="n">
        <v>0.0835204244604953</v>
      </c>
      <c r="E12" s="19" t="n">
        <v>0.139773565010676</v>
      </c>
      <c r="F12" s="19"/>
      <c r="G12" s="19" t="n">
        <v>0.104193215381579</v>
      </c>
      <c r="H12" s="19" t="n">
        <v>0.0583230401814436</v>
      </c>
      <c r="I12" s="19" t="n">
        <v>0.0774912960126141</v>
      </c>
      <c r="J12" s="19" t="n">
        <v>0.0619911308049043</v>
      </c>
      <c r="K12" s="19" t="n">
        <v>0.174153225577701</v>
      </c>
      <c r="L12" s="19" t="n">
        <v>0.163190072535166</v>
      </c>
      <c r="M12" s="19"/>
      <c r="N12" s="19" t="n">
        <v>0.0707259780526554</v>
      </c>
      <c r="O12" s="19" t="n">
        <v>0.128006932926659</v>
      </c>
      <c r="P12" s="19" t="n">
        <v>0.148738822119615</v>
      </c>
      <c r="Q12" s="19" t="n">
        <v>0.0826735976138723</v>
      </c>
      <c r="R12" s="19" t="n">
        <v>0.0756160751191438</v>
      </c>
      <c r="S12" s="19"/>
      <c r="T12" s="19" t="n">
        <v>0.0890959671713404</v>
      </c>
      <c r="U12" s="19" t="n">
        <v>0.120232955763381</v>
      </c>
      <c r="V12" s="19" t="n">
        <v>0.14302623949651</v>
      </c>
      <c r="W12" s="19" t="n">
        <v>0.0728686325152621</v>
      </c>
      <c r="X12" s="19"/>
      <c r="Y12" s="19" t="n">
        <v>0.0775327716847445</v>
      </c>
      <c r="Z12" s="19" t="n">
        <v>0.105875024276414</v>
      </c>
      <c r="AA12" s="19" t="n">
        <v>0.166040290688301</v>
      </c>
      <c r="AB12" s="19" t="n">
        <v>0.124023688111334</v>
      </c>
      <c r="AC12" s="19" t="n">
        <v>0.0824095520521934</v>
      </c>
      <c r="AD12" s="19" t="n">
        <v>0.123015005762459</v>
      </c>
      <c r="AE12" s="19"/>
      <c r="AF12" s="19" t="n">
        <v>0.11451742993673</v>
      </c>
      <c r="AG12" s="19"/>
      <c r="AH12" s="19" t="n">
        <v>0.101884863683485</v>
      </c>
      <c r="AI12" s="19"/>
      <c r="AJ12" s="19" t="n">
        <v>0.107898463272836</v>
      </c>
      <c r="AK12" s="19" t="n">
        <v>0.106212442104466</v>
      </c>
      <c r="AL12" s="19" t="n">
        <v>0.152647635750413</v>
      </c>
    </row>
    <row r="13">
      <c r="B13" s="20" t="s">
        <v>301</v>
      </c>
      <c r="C13" s="19" t="n">
        <v>0.0993321713109013</v>
      </c>
      <c r="D13" s="19" t="n">
        <v>0.11860727799039</v>
      </c>
      <c r="E13" s="19" t="n">
        <v>0.0802278343720416</v>
      </c>
      <c r="F13" s="19"/>
      <c r="G13" s="19" t="n">
        <v>0.023292170944125</v>
      </c>
      <c r="H13" s="19" t="n">
        <v>0.0671555074288154</v>
      </c>
      <c r="I13" s="19" t="n">
        <v>0.0811635579653466</v>
      </c>
      <c r="J13" s="19" t="n">
        <v>0.104445735980227</v>
      </c>
      <c r="K13" s="19" t="n">
        <v>0.15481542112104</v>
      </c>
      <c r="L13" s="19" t="n">
        <v>0.122562478978531</v>
      </c>
      <c r="M13" s="19"/>
      <c r="N13" s="19" t="n">
        <v>0.0866803851747685</v>
      </c>
      <c r="O13" s="19" t="n">
        <v>0.11585950077007</v>
      </c>
      <c r="P13" s="19" t="n">
        <v>0.115461688186563</v>
      </c>
      <c r="Q13" s="19" t="n">
        <v>0.064562584659126</v>
      </c>
      <c r="R13" s="19" t="n">
        <v>0.088165940397654</v>
      </c>
      <c r="S13" s="19"/>
      <c r="T13" s="19" t="n">
        <v>0.0896655593008718</v>
      </c>
      <c r="U13" s="19" t="n">
        <v>0.0999190571725974</v>
      </c>
      <c r="V13" s="19" t="n">
        <v>0.109953533757838</v>
      </c>
      <c r="W13" s="19" t="n">
        <v>0.054822864273812</v>
      </c>
      <c r="X13" s="19"/>
      <c r="Y13" s="19" t="n">
        <v>0.0827112138457596</v>
      </c>
      <c r="Z13" s="19" t="n">
        <v>0.122603916836885</v>
      </c>
      <c r="AA13" s="19" t="n">
        <v>0.135344443134614</v>
      </c>
      <c r="AB13" s="19" t="n">
        <v>0.086224032872522</v>
      </c>
      <c r="AC13" s="19" t="n">
        <v>0.0208699114178933</v>
      </c>
      <c r="AD13" s="19" t="n">
        <v>0.0929155477598243</v>
      </c>
      <c r="AE13" s="19"/>
      <c r="AF13" s="19" t="n">
        <v>0.0975801417975346</v>
      </c>
      <c r="AG13" s="19"/>
      <c r="AH13" s="19" t="n">
        <v>0.0989827089350137</v>
      </c>
      <c r="AI13" s="19"/>
      <c r="AJ13" s="19" t="n">
        <v>0.0797905056133271</v>
      </c>
      <c r="AK13" s="19" t="n">
        <v>0.111304229857211</v>
      </c>
      <c r="AL13" s="19" t="n">
        <v>0.0915842956599013</v>
      </c>
    </row>
    <row r="14">
      <c r="B14" s="20" t="s">
        <v>56</v>
      </c>
      <c r="C14" s="19" t="n">
        <v>0.0811512144575482</v>
      </c>
      <c r="D14" s="19" t="n">
        <v>0.053617148932332</v>
      </c>
      <c r="E14" s="19" t="n">
        <v>0.108877080447487</v>
      </c>
      <c r="F14" s="19"/>
      <c r="G14" s="19" t="n">
        <v>0.035582869292103</v>
      </c>
      <c r="H14" s="19" t="n">
        <v>0.0262428856265748</v>
      </c>
      <c r="I14" s="19" t="n">
        <v>0.0415268913119359</v>
      </c>
      <c r="J14" s="19" t="n">
        <v>0.111847246653496</v>
      </c>
      <c r="K14" s="19" t="n">
        <v>0.138059142242898</v>
      </c>
      <c r="L14" s="19" t="n">
        <v>0.103168403976753</v>
      </c>
      <c r="M14" s="19"/>
      <c r="N14" s="19" t="n">
        <v>0.193459613817393</v>
      </c>
      <c r="O14" s="19" t="n">
        <v>0.0807687449215159</v>
      </c>
      <c r="P14" s="19" t="n">
        <v>0.102068655944588</v>
      </c>
      <c r="Q14" s="19" t="n">
        <v>0.0614199215755062</v>
      </c>
      <c r="R14" s="19" t="n">
        <v>0.0134898750801637</v>
      </c>
      <c r="S14" s="19"/>
      <c r="T14" s="19" t="n">
        <v>0.186154586093039</v>
      </c>
      <c r="U14" s="19" t="n">
        <v>0.0983603802643269</v>
      </c>
      <c r="V14" s="19" t="n">
        <v>0.0334520944632607</v>
      </c>
      <c r="W14" s="19" t="n">
        <v>0.0192223016303968</v>
      </c>
      <c r="X14" s="19"/>
      <c r="Y14" s="19" t="n">
        <v>0.0284382030621385</v>
      </c>
      <c r="Z14" s="19" t="n">
        <v>0.0740859084233536</v>
      </c>
      <c r="AA14" s="19" t="n">
        <v>0.115352040382069</v>
      </c>
      <c r="AB14" s="19" t="n">
        <v>0.176310063546421</v>
      </c>
      <c r="AC14" s="19" t="n">
        <v>0.0637648875153885</v>
      </c>
      <c r="AD14" s="19" t="n">
        <v>0.246171894491127</v>
      </c>
      <c r="AE14" s="19"/>
      <c r="AF14" s="19" t="n">
        <v>0.0826411284971875</v>
      </c>
      <c r="AG14" s="19"/>
      <c r="AH14" s="19" t="n">
        <v>0.0787009909322958</v>
      </c>
      <c r="AI14" s="19"/>
      <c r="AJ14" s="19" t="n">
        <v>0.131046721210963</v>
      </c>
      <c r="AK14" s="19" t="n">
        <v>0.0610308595251283</v>
      </c>
      <c r="AL14" s="19" t="n">
        <v>0.0418637341298906</v>
      </c>
    </row>
    <row r="15">
      <c r="B15" s="20" t="s">
        <v>302</v>
      </c>
      <c r="C15" s="23" t="n">
        <v>0.432799369222532</v>
      </c>
      <c r="D15" s="23" t="n">
        <v>0.494468907151689</v>
      </c>
      <c r="E15" s="23" t="n">
        <v>0.371900847564856</v>
      </c>
      <c r="F15" s="23"/>
      <c r="G15" s="23" t="n">
        <v>0.591156332897542</v>
      </c>
      <c r="H15" s="23" t="n">
        <v>0.627562539486547</v>
      </c>
      <c r="I15" s="23" t="n">
        <v>0.51940574113859</v>
      </c>
      <c r="J15" s="23" t="n">
        <v>0.464577896472235</v>
      </c>
      <c r="K15" s="23" t="n">
        <v>0.273137269071724</v>
      </c>
      <c r="L15" s="23" t="n">
        <v>0.268336509525542</v>
      </c>
      <c r="M15" s="23"/>
      <c r="N15" s="23" t="n">
        <v>0.433045552521685</v>
      </c>
      <c r="O15" s="23" t="n">
        <v>0.412527426725362</v>
      </c>
      <c r="P15" s="23" t="n">
        <v>0.305337796609676</v>
      </c>
      <c r="Q15" s="23" t="n">
        <v>0.496512367904965</v>
      </c>
      <c r="R15" s="23" t="n">
        <v>0.599590935610157</v>
      </c>
      <c r="S15" s="23"/>
      <c r="T15" s="23" t="n">
        <v>0.320224309084522</v>
      </c>
      <c r="U15" s="23" t="n">
        <v>0.338952482457891</v>
      </c>
      <c r="V15" s="23" t="n">
        <v>0.486742225138176</v>
      </c>
      <c r="W15" s="23" t="n">
        <v>0.621376775241545</v>
      </c>
      <c r="X15" s="23"/>
      <c r="Y15" s="23" t="n">
        <v>0.560436267727158</v>
      </c>
      <c r="Z15" s="23" t="n">
        <v>0.45198198251437</v>
      </c>
      <c r="AA15" s="23" t="n">
        <v>0.244781978379097</v>
      </c>
      <c r="AB15" s="23" t="n">
        <v>0.355288817093324</v>
      </c>
      <c r="AC15" s="23" t="n">
        <v>0.586705378730188</v>
      </c>
      <c r="AD15" s="23" t="n">
        <v>0.277787526922628</v>
      </c>
      <c r="AE15" s="23"/>
      <c r="AF15" s="23" t="n">
        <v>0.43911643926477</v>
      </c>
      <c r="AG15" s="23"/>
      <c r="AH15" s="23" t="n">
        <v>0.444682847772818</v>
      </c>
      <c r="AI15" s="23"/>
      <c r="AJ15" s="23" t="n">
        <v>0.401295414625813</v>
      </c>
      <c r="AK15" s="23" t="n">
        <v>0.45797836529425</v>
      </c>
      <c r="AL15" s="23" t="n">
        <v>0.387073521397365</v>
      </c>
    </row>
    <row r="16">
      <c r="B16" s="20" t="s">
        <v>303</v>
      </c>
      <c r="C16" s="23" t="n">
        <v>0.210853318550767</v>
      </c>
      <c r="D16" s="23" t="n">
        <v>0.202127702450886</v>
      </c>
      <c r="E16" s="23" t="n">
        <v>0.220001399382718</v>
      </c>
      <c r="F16" s="23"/>
      <c r="G16" s="23" t="n">
        <v>0.127485386325704</v>
      </c>
      <c r="H16" s="23" t="n">
        <v>0.125478547610259</v>
      </c>
      <c r="I16" s="23" t="n">
        <v>0.158654853977961</v>
      </c>
      <c r="J16" s="23" t="n">
        <v>0.166436866785132</v>
      </c>
      <c r="K16" s="23" t="n">
        <v>0.328968646698741</v>
      </c>
      <c r="L16" s="23" t="n">
        <v>0.285752551513697</v>
      </c>
      <c r="M16" s="23"/>
      <c r="N16" s="23" t="n">
        <v>0.157406363227424</v>
      </c>
      <c r="O16" s="23" t="n">
        <v>0.243866433696729</v>
      </c>
      <c r="P16" s="23" t="n">
        <v>0.264200510306178</v>
      </c>
      <c r="Q16" s="23" t="n">
        <v>0.147236182272998</v>
      </c>
      <c r="R16" s="23" t="n">
        <v>0.163782015516798</v>
      </c>
      <c r="S16" s="23"/>
      <c r="T16" s="23" t="n">
        <v>0.178761526472212</v>
      </c>
      <c r="U16" s="23" t="n">
        <v>0.220152012935979</v>
      </c>
      <c r="V16" s="23" t="n">
        <v>0.252979773254348</v>
      </c>
      <c r="W16" s="23" t="n">
        <v>0.127691496789074</v>
      </c>
      <c r="X16" s="23"/>
      <c r="Y16" s="23" t="n">
        <v>0.160243985530504</v>
      </c>
      <c r="Z16" s="23" t="n">
        <v>0.228478941113299</v>
      </c>
      <c r="AA16" s="23" t="n">
        <v>0.301384733822915</v>
      </c>
      <c r="AB16" s="23" t="n">
        <v>0.210247720983856</v>
      </c>
      <c r="AC16" s="23" t="n">
        <v>0.103279463470087</v>
      </c>
      <c r="AD16" s="23" t="n">
        <v>0.215930553522283</v>
      </c>
      <c r="AE16" s="23"/>
      <c r="AF16" s="23" t="n">
        <v>0.212097571734264</v>
      </c>
      <c r="AG16" s="23"/>
      <c r="AH16" s="23" t="n">
        <v>0.200867572618499</v>
      </c>
      <c r="AI16" s="23"/>
      <c r="AJ16" s="23" t="n">
        <v>0.187688968886163</v>
      </c>
      <c r="AK16" s="23" t="n">
        <v>0.217516671961678</v>
      </c>
      <c r="AL16" s="23" t="n">
        <v>0.244231931410314</v>
      </c>
    </row>
    <row r="17">
      <c r="B17" s="20" t="s">
        <v>239</v>
      </c>
      <c r="C17" s="24" t="n">
        <v>0.221946050671765</v>
      </c>
      <c r="D17" s="24" t="n">
        <v>0.292341204700803</v>
      </c>
      <c r="E17" s="24" t="n">
        <v>0.151899448182138</v>
      </c>
      <c r="F17" s="24"/>
      <c r="G17" s="24" t="n">
        <v>0.463670946571839</v>
      </c>
      <c r="H17" s="24" t="n">
        <v>0.502083991876288</v>
      </c>
      <c r="I17" s="24" t="n">
        <v>0.360750887160629</v>
      </c>
      <c r="J17" s="24" t="n">
        <v>0.298141029687103</v>
      </c>
      <c r="K17" s="24" t="n">
        <v>-0.0558313776270172</v>
      </c>
      <c r="L17" s="24" t="n">
        <v>-0.0174160419881544</v>
      </c>
      <c r="M17" s="24"/>
      <c r="N17" s="24" t="n">
        <v>0.275639189294261</v>
      </c>
      <c r="O17" s="24" t="n">
        <v>0.168660993028633</v>
      </c>
      <c r="P17" s="24" t="n">
        <v>0.041137286303498</v>
      </c>
      <c r="Q17" s="24" t="n">
        <v>0.349276185631967</v>
      </c>
      <c r="R17" s="24" t="n">
        <v>0.435808920093359</v>
      </c>
      <c r="S17" s="24"/>
      <c r="T17" s="24" t="n">
        <v>0.14146278261231</v>
      </c>
      <c r="U17" s="24" t="n">
        <v>0.118800469521912</v>
      </c>
      <c r="V17" s="24" t="n">
        <v>0.233762451883828</v>
      </c>
      <c r="W17" s="24" t="n">
        <v>0.493685278452471</v>
      </c>
      <c r="X17" s="24"/>
      <c r="Y17" s="24" t="n">
        <v>0.400192282196654</v>
      </c>
      <c r="Z17" s="24" t="n">
        <v>0.223503041401071</v>
      </c>
      <c r="AA17" s="24" t="n">
        <v>-0.0566027554438177</v>
      </c>
      <c r="AB17" s="24" t="n">
        <v>0.145041096109468</v>
      </c>
      <c r="AC17" s="24" t="n">
        <v>0.483425915260101</v>
      </c>
      <c r="AD17" s="24" t="n">
        <v>0.061856973400345</v>
      </c>
      <c r="AE17" s="24"/>
      <c r="AF17" s="24" t="n">
        <v>0.227018867530506</v>
      </c>
      <c r="AG17" s="24"/>
      <c r="AH17" s="24" t="n">
        <v>0.243815275154319</v>
      </c>
      <c r="AI17" s="24"/>
      <c r="AJ17" s="24" t="n">
        <v>0.21360644573965</v>
      </c>
      <c r="AK17" s="24" t="n">
        <v>0.240461693332572</v>
      </c>
      <c r="AL17" s="24" t="n">
        <v>0.142841589987051</v>
      </c>
    </row>
    <row r="18">
      <c r="B18" s="18"/>
    </row>
    <row r="19">
      <c r="B19" t="s">
        <v>61</v>
      </c>
    </row>
    <row r="20">
      <c r="B20" t="s">
        <v>62</v>
      </c>
    </row>
    <row r="22">
      <c r="B22"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307</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297</v>
      </c>
      <c r="C9" s="19" t="n">
        <v>0.285990786313908</v>
      </c>
      <c r="D9" s="19" t="n">
        <v>0.310672980759703</v>
      </c>
      <c r="E9" s="19" t="n">
        <v>0.261837486119813</v>
      </c>
      <c r="F9" s="19"/>
      <c r="G9" s="19" t="n">
        <v>0.262418207133741</v>
      </c>
      <c r="H9" s="19" t="n">
        <v>0.326926412390649</v>
      </c>
      <c r="I9" s="19" t="n">
        <v>0.297330613281744</v>
      </c>
      <c r="J9" s="19" t="n">
        <v>0.325648399181405</v>
      </c>
      <c r="K9" s="19" t="n">
        <v>0.296675528428074</v>
      </c>
      <c r="L9" s="19" t="n">
        <v>0.226704682284285</v>
      </c>
      <c r="M9" s="19"/>
      <c r="N9" s="19" t="n">
        <v>0.312728391158631</v>
      </c>
      <c r="O9" s="19" t="n">
        <v>0.227423075845435</v>
      </c>
      <c r="P9" s="19" t="n">
        <v>0.290240623606905</v>
      </c>
      <c r="Q9" s="19" t="n">
        <v>0.341496935784585</v>
      </c>
      <c r="R9" s="19" t="n">
        <v>0.309569507790525</v>
      </c>
      <c r="S9" s="19"/>
      <c r="T9" s="19" t="n">
        <v>0.256060149401676</v>
      </c>
      <c r="U9" s="19" t="n">
        <v>0.223501393864404</v>
      </c>
      <c r="V9" s="19" t="n">
        <v>0.369101514972551</v>
      </c>
      <c r="W9" s="19" t="n">
        <v>0.338797844165765</v>
      </c>
      <c r="X9" s="19"/>
      <c r="Y9" s="19" t="n">
        <v>0.308863407359</v>
      </c>
      <c r="Z9" s="19" t="n">
        <v>0.320819014134792</v>
      </c>
      <c r="AA9" s="19" t="n">
        <v>0.229340982508218</v>
      </c>
      <c r="AB9" s="19" t="n">
        <v>0.334730908043517</v>
      </c>
      <c r="AC9" s="19" t="n">
        <v>0.211113285289472</v>
      </c>
      <c r="AD9" s="19" t="n">
        <v>0.278252570159696</v>
      </c>
      <c r="AE9" s="19"/>
      <c r="AF9" s="19" t="n">
        <v>0.295285899345957</v>
      </c>
      <c r="AG9" s="19"/>
      <c r="AH9" s="19" t="n">
        <v>0.295920228359719</v>
      </c>
      <c r="AI9" s="19"/>
      <c r="AJ9" s="19" t="n">
        <v>0.256751774155033</v>
      </c>
      <c r="AK9" s="19" t="n">
        <v>0.311171926582366</v>
      </c>
      <c r="AL9" s="19" t="n">
        <v>0.233305540168021</v>
      </c>
    </row>
    <row r="10">
      <c r="B10" s="20" t="s">
        <v>298</v>
      </c>
      <c r="C10" s="19" t="n">
        <v>0.366681481168845</v>
      </c>
      <c r="D10" s="19" t="n">
        <v>0.352774067680423</v>
      </c>
      <c r="E10" s="19" t="n">
        <v>0.381322045647565</v>
      </c>
      <c r="F10" s="19"/>
      <c r="G10" s="19" t="n">
        <v>0.320756452245197</v>
      </c>
      <c r="H10" s="19" t="n">
        <v>0.349709091536122</v>
      </c>
      <c r="I10" s="19" t="n">
        <v>0.383969769189007</v>
      </c>
      <c r="J10" s="19" t="n">
        <v>0.381730098087812</v>
      </c>
      <c r="K10" s="19" t="n">
        <v>0.317127534814208</v>
      </c>
      <c r="L10" s="19" t="n">
        <v>0.409060352160179</v>
      </c>
      <c r="M10" s="19"/>
      <c r="N10" s="19" t="n">
        <v>0.285482090557377</v>
      </c>
      <c r="O10" s="19" t="n">
        <v>0.346360214991696</v>
      </c>
      <c r="P10" s="19" t="n">
        <v>0.331892359405243</v>
      </c>
      <c r="Q10" s="19" t="n">
        <v>0.401464995370433</v>
      </c>
      <c r="R10" s="19" t="n">
        <v>0.460455942793149</v>
      </c>
      <c r="S10" s="19"/>
      <c r="T10" s="19" t="n">
        <v>0.320253457768942</v>
      </c>
      <c r="U10" s="19" t="n">
        <v>0.376204586351457</v>
      </c>
      <c r="V10" s="19" t="n">
        <v>0.377791084124335</v>
      </c>
      <c r="W10" s="19" t="n">
        <v>0.394675580071149</v>
      </c>
      <c r="X10" s="19"/>
      <c r="Y10" s="19" t="n">
        <v>0.375573027148893</v>
      </c>
      <c r="Z10" s="19" t="n">
        <v>0.338966310128883</v>
      </c>
      <c r="AA10" s="19" t="n">
        <v>0.392730894902994</v>
      </c>
      <c r="AB10" s="19" t="n">
        <v>0.352799733459274</v>
      </c>
      <c r="AC10" s="19" t="n">
        <v>0.275829284372883</v>
      </c>
      <c r="AD10" s="19" t="n">
        <v>0.327912302958092</v>
      </c>
      <c r="AE10" s="19"/>
      <c r="AF10" s="19" t="n">
        <v>0.360029727546131</v>
      </c>
      <c r="AG10" s="19"/>
      <c r="AH10" s="19" t="n">
        <v>0.367757561167996</v>
      </c>
      <c r="AI10" s="19"/>
      <c r="AJ10" s="19" t="n">
        <v>0.377125747665699</v>
      </c>
      <c r="AK10" s="19" t="n">
        <v>0.35013509360939</v>
      </c>
      <c r="AL10" s="19" t="n">
        <v>0.428196431865603</v>
      </c>
    </row>
    <row r="11">
      <c r="B11" s="20" t="s">
        <v>299</v>
      </c>
      <c r="C11" s="19" t="n">
        <v>0.191841908632061</v>
      </c>
      <c r="D11" s="19" t="n">
        <v>0.198381151786636</v>
      </c>
      <c r="E11" s="19" t="n">
        <v>0.183715946107463</v>
      </c>
      <c r="F11" s="19"/>
      <c r="G11" s="19" t="n">
        <v>0.288462428495376</v>
      </c>
      <c r="H11" s="19" t="n">
        <v>0.187468210860672</v>
      </c>
      <c r="I11" s="19" t="n">
        <v>0.243784758816333</v>
      </c>
      <c r="J11" s="19" t="n">
        <v>0.153264743619392</v>
      </c>
      <c r="K11" s="19" t="n">
        <v>0.155793628616446</v>
      </c>
      <c r="L11" s="19" t="n">
        <v>0.171090355117682</v>
      </c>
      <c r="M11" s="19"/>
      <c r="N11" s="19" t="n">
        <v>0.148905212189295</v>
      </c>
      <c r="O11" s="19" t="n">
        <v>0.218852205532893</v>
      </c>
      <c r="P11" s="19" t="n">
        <v>0.237465414506712</v>
      </c>
      <c r="Q11" s="19" t="n">
        <v>0.155864666666981</v>
      </c>
      <c r="R11" s="19" t="n">
        <v>0.133158928007931</v>
      </c>
      <c r="S11" s="19"/>
      <c r="T11" s="19" t="n">
        <v>0.22824842366832</v>
      </c>
      <c r="U11" s="19" t="n">
        <v>0.227345149883798</v>
      </c>
      <c r="V11" s="19" t="n">
        <v>0.137018729428853</v>
      </c>
      <c r="W11" s="19" t="n">
        <v>0.168968234916031</v>
      </c>
      <c r="X11" s="19"/>
      <c r="Y11" s="19" t="n">
        <v>0.203528239194786</v>
      </c>
      <c r="Z11" s="19" t="n">
        <v>0.238510359007484</v>
      </c>
      <c r="AA11" s="19" t="n">
        <v>0.173234863854882</v>
      </c>
      <c r="AB11" s="19" t="n">
        <v>0.0987125843410032</v>
      </c>
      <c r="AC11" s="19" t="n">
        <v>0.338040644605598</v>
      </c>
      <c r="AD11" s="19" t="n">
        <v>0.169322731948186</v>
      </c>
      <c r="AE11" s="19"/>
      <c r="AF11" s="19" t="n">
        <v>0.198062954922946</v>
      </c>
      <c r="AG11" s="19"/>
      <c r="AH11" s="19" t="n">
        <v>0.189639381579238</v>
      </c>
      <c r="AI11" s="19"/>
      <c r="AJ11" s="19" t="n">
        <v>0.17452379407733</v>
      </c>
      <c r="AK11" s="19" t="n">
        <v>0.199460924426865</v>
      </c>
      <c r="AL11" s="19" t="n">
        <v>0.201885151474501</v>
      </c>
    </row>
    <row r="12">
      <c r="B12" s="20" t="s">
        <v>300</v>
      </c>
      <c r="C12" s="19" t="n">
        <v>0.0575656485680247</v>
      </c>
      <c r="D12" s="19" t="n">
        <v>0.0460176013572304</v>
      </c>
      <c r="E12" s="19" t="n">
        <v>0.0692401070887641</v>
      </c>
      <c r="F12" s="19"/>
      <c r="G12" s="19" t="n">
        <v>0.0927800428335825</v>
      </c>
      <c r="H12" s="19" t="n">
        <v>0.0709425325765839</v>
      </c>
      <c r="I12" s="19" t="n">
        <v>0.030477573301385</v>
      </c>
      <c r="J12" s="19" t="n">
        <v>0.0308480539694882</v>
      </c>
      <c r="K12" s="19" t="n">
        <v>0.0422981347193472</v>
      </c>
      <c r="L12" s="19" t="n">
        <v>0.0809116678322729</v>
      </c>
      <c r="M12" s="19"/>
      <c r="N12" s="19" t="n">
        <v>0.0250973513949367</v>
      </c>
      <c r="O12" s="19" t="n">
        <v>0.10353590187777</v>
      </c>
      <c r="P12" s="19" t="n">
        <v>0.0276698019684671</v>
      </c>
      <c r="Q12" s="19" t="n">
        <v>0.0384950713313965</v>
      </c>
      <c r="R12" s="19" t="n">
        <v>0.060633574084633</v>
      </c>
      <c r="S12" s="19"/>
      <c r="T12" s="19" t="n">
        <v>0.0504396096713172</v>
      </c>
      <c r="U12" s="19" t="n">
        <v>0.0455422850759037</v>
      </c>
      <c r="V12" s="19" t="n">
        <v>0.061248960023399</v>
      </c>
      <c r="W12" s="19" t="n">
        <v>0.0717209094961284</v>
      </c>
      <c r="X12" s="19"/>
      <c r="Y12" s="19" t="n">
        <v>0.0573893501416561</v>
      </c>
      <c r="Z12" s="19" t="n">
        <v>0.0125968278572526</v>
      </c>
      <c r="AA12" s="19" t="n">
        <v>0.0740483100800506</v>
      </c>
      <c r="AB12" s="19" t="n">
        <v>0.0343949044472489</v>
      </c>
      <c r="AC12" s="19" t="n">
        <v>0.111251898216659</v>
      </c>
      <c r="AD12" s="19" t="n">
        <v>0</v>
      </c>
      <c r="AE12" s="19"/>
      <c r="AF12" s="19" t="n">
        <v>0.0542462534989637</v>
      </c>
      <c r="AG12" s="19"/>
      <c r="AH12" s="19" t="n">
        <v>0.053588460475313</v>
      </c>
      <c r="AI12" s="19"/>
      <c r="AJ12" s="19" t="n">
        <v>0.0700969720247522</v>
      </c>
      <c r="AK12" s="19" t="n">
        <v>0.0525655730904052</v>
      </c>
      <c r="AL12" s="19" t="n">
        <v>0.0473978812424884</v>
      </c>
    </row>
    <row r="13">
      <c r="B13" s="20" t="s">
        <v>301</v>
      </c>
      <c r="C13" s="19" t="n">
        <v>0.0343807584175723</v>
      </c>
      <c r="D13" s="19" t="n">
        <v>0.0539003633718614</v>
      </c>
      <c r="E13" s="19" t="n">
        <v>0.0149047386051806</v>
      </c>
      <c r="F13" s="19"/>
      <c r="G13" s="19" t="n">
        <v>0</v>
      </c>
      <c r="H13" s="19" t="n">
        <v>0.0350559123854968</v>
      </c>
      <c r="I13" s="19" t="n">
        <v>0.0236417013359376</v>
      </c>
      <c r="J13" s="19" t="n">
        <v>0.0302702283884081</v>
      </c>
      <c r="K13" s="19" t="n">
        <v>0.0611222946492718</v>
      </c>
      <c r="L13" s="19" t="n">
        <v>0.0396446115734649</v>
      </c>
      <c r="M13" s="19"/>
      <c r="N13" s="19" t="n">
        <v>0.0914509821129033</v>
      </c>
      <c r="O13" s="19" t="n">
        <v>0.0344810410404628</v>
      </c>
      <c r="P13" s="19" t="n">
        <v>0.0271274254622562</v>
      </c>
      <c r="Q13" s="19" t="n">
        <v>0.0206312184724638</v>
      </c>
      <c r="R13" s="19" t="n">
        <v>0.031146705324085</v>
      </c>
      <c r="S13" s="19"/>
      <c r="T13" s="19" t="n">
        <v>0.0127522161506144</v>
      </c>
      <c r="U13" s="19" t="n">
        <v>0.0479171592773292</v>
      </c>
      <c r="V13" s="19" t="n">
        <v>0.032862051816192</v>
      </c>
      <c r="W13" s="19" t="n">
        <v>0.0144709592198421</v>
      </c>
      <c r="X13" s="19"/>
      <c r="Y13" s="19" t="n">
        <v>0.0303640540100227</v>
      </c>
      <c r="Z13" s="19" t="n">
        <v>0.0203911381027079</v>
      </c>
      <c r="AA13" s="19" t="n">
        <v>0.0430317951790191</v>
      </c>
      <c r="AB13" s="19" t="n">
        <v>0.0480442113189024</v>
      </c>
      <c r="AC13" s="19" t="n">
        <v>0</v>
      </c>
      <c r="AD13" s="19" t="n">
        <v>0.0634829508559207</v>
      </c>
      <c r="AE13" s="19"/>
      <c r="AF13" s="19" t="n">
        <v>0.0354189853430379</v>
      </c>
      <c r="AG13" s="19"/>
      <c r="AH13" s="19" t="n">
        <v>0.0329590450253609</v>
      </c>
      <c r="AI13" s="19"/>
      <c r="AJ13" s="19" t="n">
        <v>0.0282376634042834</v>
      </c>
      <c r="AK13" s="19" t="n">
        <v>0.0351397712356992</v>
      </c>
      <c r="AL13" s="19" t="n">
        <v>0.0489321793039236</v>
      </c>
    </row>
    <row r="14">
      <c r="B14" s="20" t="s">
        <v>56</v>
      </c>
      <c r="C14" s="19" t="n">
        <v>0.0635394168995896</v>
      </c>
      <c r="D14" s="19" t="n">
        <v>0.038253835044146</v>
      </c>
      <c r="E14" s="19" t="n">
        <v>0.0889796764312154</v>
      </c>
      <c r="F14" s="19"/>
      <c r="G14" s="19" t="n">
        <v>0.035582869292103</v>
      </c>
      <c r="H14" s="19" t="n">
        <v>0.0298978402504759</v>
      </c>
      <c r="I14" s="19" t="n">
        <v>0.0207955840755931</v>
      </c>
      <c r="J14" s="19" t="n">
        <v>0.0782384767534941</v>
      </c>
      <c r="K14" s="19" t="n">
        <v>0.126982878772653</v>
      </c>
      <c r="L14" s="19" t="n">
        <v>0.0725883310321165</v>
      </c>
      <c r="M14" s="19"/>
      <c r="N14" s="19" t="n">
        <v>0.136335972586857</v>
      </c>
      <c r="O14" s="19" t="n">
        <v>0.0693475607117427</v>
      </c>
      <c r="P14" s="19" t="n">
        <v>0.0856043750504163</v>
      </c>
      <c r="Q14" s="19" t="n">
        <v>0.0420471123741411</v>
      </c>
      <c r="R14" s="19" t="n">
        <v>0.00503534199967797</v>
      </c>
      <c r="S14" s="19"/>
      <c r="T14" s="19" t="n">
        <v>0.132246143339131</v>
      </c>
      <c r="U14" s="19" t="n">
        <v>0.0794894255471079</v>
      </c>
      <c r="V14" s="19" t="n">
        <v>0.0219776596346707</v>
      </c>
      <c r="W14" s="19" t="n">
        <v>0.0113664721310843</v>
      </c>
      <c r="X14" s="19"/>
      <c r="Y14" s="19" t="n">
        <v>0.0242819221456418</v>
      </c>
      <c r="Z14" s="19" t="n">
        <v>0.0687163507688815</v>
      </c>
      <c r="AA14" s="19" t="n">
        <v>0.0876131534748363</v>
      </c>
      <c r="AB14" s="19" t="n">
        <v>0.131317658390055</v>
      </c>
      <c r="AC14" s="19" t="n">
        <v>0.0637648875153885</v>
      </c>
      <c r="AD14" s="19" t="n">
        <v>0.161029444078105</v>
      </c>
      <c r="AE14" s="19"/>
      <c r="AF14" s="19" t="n">
        <v>0.0569561793429639</v>
      </c>
      <c r="AG14" s="19"/>
      <c r="AH14" s="19" t="n">
        <v>0.0601353233923734</v>
      </c>
      <c r="AI14" s="19"/>
      <c r="AJ14" s="19" t="n">
        <v>0.093264048672902</v>
      </c>
      <c r="AK14" s="19" t="n">
        <v>0.0515267110552741</v>
      </c>
      <c r="AL14" s="19" t="n">
        <v>0.0402828159454635</v>
      </c>
    </row>
    <row r="15">
      <c r="B15" s="20" t="s">
        <v>302</v>
      </c>
      <c r="C15" s="23" t="n">
        <v>0.652672267482753</v>
      </c>
      <c r="D15" s="23" t="n">
        <v>0.663447048440126</v>
      </c>
      <c r="E15" s="23" t="n">
        <v>0.643159531767377</v>
      </c>
      <c r="F15" s="23"/>
      <c r="G15" s="23" t="n">
        <v>0.583174659378938</v>
      </c>
      <c r="H15" s="23" t="n">
        <v>0.676635503926771</v>
      </c>
      <c r="I15" s="23" t="n">
        <v>0.681300382470751</v>
      </c>
      <c r="J15" s="23" t="n">
        <v>0.707378497269217</v>
      </c>
      <c r="K15" s="23" t="n">
        <v>0.613803063242282</v>
      </c>
      <c r="L15" s="23" t="n">
        <v>0.635765034444464</v>
      </c>
      <c r="M15" s="23"/>
      <c r="N15" s="23" t="n">
        <v>0.598210481716008</v>
      </c>
      <c r="O15" s="23" t="n">
        <v>0.573783290837131</v>
      </c>
      <c r="P15" s="23" t="n">
        <v>0.622132983012148</v>
      </c>
      <c r="Q15" s="23" t="n">
        <v>0.742961931155018</v>
      </c>
      <c r="R15" s="23" t="n">
        <v>0.770025450583673</v>
      </c>
      <c r="S15" s="23"/>
      <c r="T15" s="23" t="n">
        <v>0.576313607170618</v>
      </c>
      <c r="U15" s="23" t="n">
        <v>0.599705980215861</v>
      </c>
      <c r="V15" s="23" t="n">
        <v>0.746892599096885</v>
      </c>
      <c r="W15" s="23" t="n">
        <v>0.733473424236915</v>
      </c>
      <c r="X15" s="23"/>
      <c r="Y15" s="23" t="n">
        <v>0.684436434507893</v>
      </c>
      <c r="Z15" s="23" t="n">
        <v>0.659785324263675</v>
      </c>
      <c r="AA15" s="23" t="n">
        <v>0.622071877411212</v>
      </c>
      <c r="AB15" s="23" t="n">
        <v>0.687530641502791</v>
      </c>
      <c r="AC15" s="23" t="n">
        <v>0.486942569662355</v>
      </c>
      <c r="AD15" s="23" t="n">
        <v>0.606164873117788</v>
      </c>
      <c r="AE15" s="23"/>
      <c r="AF15" s="23" t="n">
        <v>0.655315626892088</v>
      </c>
      <c r="AG15" s="23"/>
      <c r="AH15" s="23" t="n">
        <v>0.663677789527714</v>
      </c>
      <c r="AI15" s="23"/>
      <c r="AJ15" s="23" t="n">
        <v>0.633877521820732</v>
      </c>
      <c r="AK15" s="23" t="n">
        <v>0.661307020191756</v>
      </c>
      <c r="AL15" s="23" t="n">
        <v>0.661501972033624</v>
      </c>
    </row>
    <row r="16">
      <c r="B16" s="20" t="s">
        <v>303</v>
      </c>
      <c r="C16" s="23" t="n">
        <v>0.091946406985597</v>
      </c>
      <c r="D16" s="23" t="n">
        <v>0.0999179647290917</v>
      </c>
      <c r="E16" s="23" t="n">
        <v>0.0841448456939446</v>
      </c>
      <c r="F16" s="23"/>
      <c r="G16" s="23" t="n">
        <v>0.0927800428335825</v>
      </c>
      <c r="H16" s="23" t="n">
        <v>0.105998444962081</v>
      </c>
      <c r="I16" s="23" t="n">
        <v>0.0541192746373226</v>
      </c>
      <c r="J16" s="23" t="n">
        <v>0.0611182823578963</v>
      </c>
      <c r="K16" s="23" t="n">
        <v>0.103420429368619</v>
      </c>
      <c r="L16" s="23" t="n">
        <v>0.120556279405738</v>
      </c>
      <c r="M16" s="23"/>
      <c r="N16" s="23" t="n">
        <v>0.11654833350784</v>
      </c>
      <c r="O16" s="23" t="n">
        <v>0.138016942918233</v>
      </c>
      <c r="P16" s="23" t="n">
        <v>0.0547972274307232</v>
      </c>
      <c r="Q16" s="23" t="n">
        <v>0.0591262898038602</v>
      </c>
      <c r="R16" s="23" t="n">
        <v>0.0917802794087181</v>
      </c>
      <c r="S16" s="23"/>
      <c r="T16" s="23" t="n">
        <v>0.0631918258219316</v>
      </c>
      <c r="U16" s="23" t="n">
        <v>0.0934594443532329</v>
      </c>
      <c r="V16" s="23" t="n">
        <v>0.094111011839591</v>
      </c>
      <c r="W16" s="23" t="n">
        <v>0.0861918687159705</v>
      </c>
      <c r="X16" s="23"/>
      <c r="Y16" s="23" t="n">
        <v>0.0877534041516788</v>
      </c>
      <c r="Z16" s="23" t="n">
        <v>0.0329879659599605</v>
      </c>
      <c r="AA16" s="23" t="n">
        <v>0.11708010525907</v>
      </c>
      <c r="AB16" s="23" t="n">
        <v>0.0824391157661513</v>
      </c>
      <c r="AC16" s="23" t="n">
        <v>0.111251898216659</v>
      </c>
      <c r="AD16" s="23" t="n">
        <v>0.0634829508559207</v>
      </c>
      <c r="AE16" s="23"/>
      <c r="AF16" s="23" t="n">
        <v>0.0896652388420016</v>
      </c>
      <c r="AG16" s="23"/>
      <c r="AH16" s="23" t="n">
        <v>0.0865475055006739</v>
      </c>
      <c r="AI16" s="23"/>
      <c r="AJ16" s="23" t="n">
        <v>0.0983346354290357</v>
      </c>
      <c r="AK16" s="23" t="n">
        <v>0.0877053443261044</v>
      </c>
      <c r="AL16" s="23" t="n">
        <v>0.096330060546412</v>
      </c>
    </row>
    <row r="17">
      <c r="B17" s="20" t="s">
        <v>239</v>
      </c>
      <c r="C17" s="24" t="n">
        <v>0.560725860497156</v>
      </c>
      <c r="D17" s="24" t="n">
        <v>0.563529083711035</v>
      </c>
      <c r="E17" s="24" t="n">
        <v>0.559014686073433</v>
      </c>
      <c r="F17" s="24"/>
      <c r="G17" s="24" t="n">
        <v>0.490394616545356</v>
      </c>
      <c r="H17" s="24" t="n">
        <v>0.57063705896469</v>
      </c>
      <c r="I17" s="24" t="n">
        <v>0.627181107833429</v>
      </c>
      <c r="J17" s="24" t="n">
        <v>0.646260214911321</v>
      </c>
      <c r="K17" s="24" t="n">
        <v>0.510382633873663</v>
      </c>
      <c r="L17" s="24" t="n">
        <v>0.515208755038726</v>
      </c>
      <c r="M17" s="24"/>
      <c r="N17" s="24" t="n">
        <v>0.481662148208168</v>
      </c>
      <c r="O17" s="24" t="n">
        <v>0.435766347918898</v>
      </c>
      <c r="P17" s="24" t="n">
        <v>0.567335755581425</v>
      </c>
      <c r="Q17" s="24" t="n">
        <v>0.683835641351158</v>
      </c>
      <c r="R17" s="24" t="n">
        <v>0.678245171174955</v>
      </c>
      <c r="S17" s="24"/>
      <c r="T17" s="24" t="n">
        <v>0.513121781348686</v>
      </c>
      <c r="U17" s="24" t="n">
        <v>0.506246535862628</v>
      </c>
      <c r="V17" s="24" t="n">
        <v>0.652781587257294</v>
      </c>
      <c r="W17" s="24" t="n">
        <v>0.647281555520944</v>
      </c>
      <c r="X17" s="24"/>
      <c r="Y17" s="24" t="n">
        <v>0.596683030356215</v>
      </c>
      <c r="Z17" s="24" t="n">
        <v>0.626797358303714</v>
      </c>
      <c r="AA17" s="24" t="n">
        <v>0.504991772152142</v>
      </c>
      <c r="AB17" s="24" t="n">
        <v>0.605091525736639</v>
      </c>
      <c r="AC17" s="24" t="n">
        <v>0.375690671445696</v>
      </c>
      <c r="AD17" s="24" t="n">
        <v>0.542681922261867</v>
      </c>
      <c r="AE17" s="24"/>
      <c r="AF17" s="24" t="n">
        <v>0.565650388050086</v>
      </c>
      <c r="AG17" s="24"/>
      <c r="AH17" s="24" t="n">
        <v>0.57713028402704</v>
      </c>
      <c r="AI17" s="24"/>
      <c r="AJ17" s="24" t="n">
        <v>0.535542886391697</v>
      </c>
      <c r="AK17" s="24" t="n">
        <v>0.573601675865652</v>
      </c>
      <c r="AL17" s="24" t="n">
        <v>0.565171911487212</v>
      </c>
    </row>
    <row r="18">
      <c r="B18" s="18"/>
    </row>
    <row r="19">
      <c r="B19" t="s">
        <v>61</v>
      </c>
    </row>
    <row r="20">
      <c r="B20" t="s">
        <v>62</v>
      </c>
    </row>
    <row r="22">
      <c r="B22"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308</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297</v>
      </c>
      <c r="C9" s="19" t="n">
        <v>0.140075729175708</v>
      </c>
      <c r="D9" s="19" t="n">
        <v>0.171123094850681</v>
      </c>
      <c r="E9" s="19" t="n">
        <v>0.109264508152653</v>
      </c>
      <c r="F9" s="19"/>
      <c r="G9" s="19" t="n">
        <v>0.180542396244153</v>
      </c>
      <c r="H9" s="19" t="n">
        <v>0.186493314815835</v>
      </c>
      <c r="I9" s="19" t="n">
        <v>0.259409134286913</v>
      </c>
      <c r="J9" s="19" t="n">
        <v>0.176616003450443</v>
      </c>
      <c r="K9" s="19" t="n">
        <v>0.0433298878615674</v>
      </c>
      <c r="L9" s="19" t="n">
        <v>0.0543014172144244</v>
      </c>
      <c r="M9" s="19"/>
      <c r="N9" s="19" t="n">
        <v>0.142117119533089</v>
      </c>
      <c r="O9" s="19" t="n">
        <v>0.155016007811047</v>
      </c>
      <c r="P9" s="19" t="n">
        <v>0.081533191335396</v>
      </c>
      <c r="Q9" s="19" t="n">
        <v>0.116063734614425</v>
      </c>
      <c r="R9" s="19" t="n">
        <v>0.229144117018361</v>
      </c>
      <c r="S9" s="19"/>
      <c r="T9" s="19" t="n">
        <v>0.1054772598993</v>
      </c>
      <c r="U9" s="19" t="n">
        <v>0.0555274798622472</v>
      </c>
      <c r="V9" s="19" t="n">
        <v>0.133459025153734</v>
      </c>
      <c r="W9" s="19" t="n">
        <v>0.310482287059605</v>
      </c>
      <c r="X9" s="19"/>
      <c r="Y9" s="19" t="n">
        <v>0.215744867438029</v>
      </c>
      <c r="Z9" s="19" t="n">
        <v>0.0541045553260046</v>
      </c>
      <c r="AA9" s="19" t="n">
        <v>0.0509517996283534</v>
      </c>
      <c r="AB9" s="19" t="n">
        <v>0.154631545213156</v>
      </c>
      <c r="AC9" s="19" t="n">
        <v>0.130200613219373</v>
      </c>
      <c r="AD9" s="19" t="n">
        <v>0</v>
      </c>
      <c r="AE9" s="19"/>
      <c r="AF9" s="19" t="n">
        <v>0.153403185065984</v>
      </c>
      <c r="AG9" s="19"/>
      <c r="AH9" s="19" t="n">
        <v>0.143018327464586</v>
      </c>
      <c r="AI9" s="19"/>
      <c r="AJ9" s="19" t="n">
        <v>0.0935776166724589</v>
      </c>
      <c r="AK9" s="19" t="n">
        <v>0.174957249277872</v>
      </c>
      <c r="AL9" s="19" t="n">
        <v>0.0854849990647789</v>
      </c>
    </row>
    <row r="10">
      <c r="B10" s="20" t="s">
        <v>298</v>
      </c>
      <c r="C10" s="19" t="n">
        <v>0.207747134749423</v>
      </c>
      <c r="D10" s="19" t="n">
        <v>0.225396237257013</v>
      </c>
      <c r="E10" s="19" t="n">
        <v>0.190482566036521</v>
      </c>
      <c r="F10" s="19"/>
      <c r="G10" s="19" t="n">
        <v>0.219886077524511</v>
      </c>
      <c r="H10" s="19" t="n">
        <v>0.274834096173403</v>
      </c>
      <c r="I10" s="19" t="n">
        <v>0.228902774836601</v>
      </c>
      <c r="J10" s="19" t="n">
        <v>0.259540344289703</v>
      </c>
      <c r="K10" s="19" t="n">
        <v>0.139216132670415</v>
      </c>
      <c r="L10" s="19" t="n">
        <v>0.156020642781216</v>
      </c>
      <c r="M10" s="19"/>
      <c r="N10" s="19" t="n">
        <v>0.204541184424843</v>
      </c>
      <c r="O10" s="19" t="n">
        <v>0.172299023333515</v>
      </c>
      <c r="P10" s="19" t="n">
        <v>0.180491678019729</v>
      </c>
      <c r="Q10" s="19" t="n">
        <v>0.215424267679512</v>
      </c>
      <c r="R10" s="19" t="n">
        <v>0.305026504010101</v>
      </c>
      <c r="S10" s="19"/>
      <c r="T10" s="19" t="n">
        <v>0.144155804605998</v>
      </c>
      <c r="U10" s="19" t="n">
        <v>0.173183406298837</v>
      </c>
      <c r="V10" s="19" t="n">
        <v>0.226989156833534</v>
      </c>
      <c r="W10" s="19" t="n">
        <v>0.300256484107787</v>
      </c>
      <c r="X10" s="19"/>
      <c r="Y10" s="19" t="n">
        <v>0.278537567135076</v>
      </c>
      <c r="Z10" s="19" t="n">
        <v>0.219226231577225</v>
      </c>
      <c r="AA10" s="19" t="n">
        <v>0.144134311507573</v>
      </c>
      <c r="AB10" s="19" t="n">
        <v>0.124182865925177</v>
      </c>
      <c r="AC10" s="19" t="n">
        <v>0.166279584279714</v>
      </c>
      <c r="AD10" s="19" t="n">
        <v>0.129575645432865</v>
      </c>
      <c r="AE10" s="19"/>
      <c r="AF10" s="19" t="n">
        <v>0.212507432828184</v>
      </c>
      <c r="AG10" s="19"/>
      <c r="AH10" s="19" t="n">
        <v>0.207683139827472</v>
      </c>
      <c r="AI10" s="19"/>
      <c r="AJ10" s="19" t="n">
        <v>0.210333162568997</v>
      </c>
      <c r="AK10" s="19" t="n">
        <v>0.207290896185566</v>
      </c>
      <c r="AL10" s="19" t="n">
        <v>0.202394494375416</v>
      </c>
    </row>
    <row r="11">
      <c r="B11" s="20" t="s">
        <v>299</v>
      </c>
      <c r="C11" s="19" t="n">
        <v>0.249010869234646</v>
      </c>
      <c r="D11" s="19" t="n">
        <v>0.241560069273439</v>
      </c>
      <c r="E11" s="19" t="n">
        <v>0.256957138528578</v>
      </c>
      <c r="F11" s="19"/>
      <c r="G11" s="19" t="n">
        <v>0.210302173412222</v>
      </c>
      <c r="H11" s="19" t="n">
        <v>0.226225930536765</v>
      </c>
      <c r="I11" s="19" t="n">
        <v>0.170393981227424</v>
      </c>
      <c r="J11" s="19" t="n">
        <v>0.176099219747888</v>
      </c>
      <c r="K11" s="19" t="n">
        <v>0.293458496115383</v>
      </c>
      <c r="L11" s="19" t="n">
        <v>0.351471033156107</v>
      </c>
      <c r="M11" s="19"/>
      <c r="N11" s="19" t="n">
        <v>0.195395348486549</v>
      </c>
      <c r="O11" s="19" t="n">
        <v>0.263886113665624</v>
      </c>
      <c r="P11" s="19" t="n">
        <v>0.283161346127545</v>
      </c>
      <c r="Q11" s="19" t="n">
        <v>0.264711301413155</v>
      </c>
      <c r="R11" s="19" t="n">
        <v>0.180792654058843</v>
      </c>
      <c r="S11" s="19"/>
      <c r="T11" s="19" t="n">
        <v>0.225665332205259</v>
      </c>
      <c r="U11" s="19" t="n">
        <v>0.310471155247604</v>
      </c>
      <c r="V11" s="19" t="n">
        <v>0.231057559988066</v>
      </c>
      <c r="W11" s="19" t="n">
        <v>0.14894486796444</v>
      </c>
      <c r="X11" s="19"/>
      <c r="Y11" s="19" t="n">
        <v>0.217536924243678</v>
      </c>
      <c r="Z11" s="19" t="n">
        <v>0.279326662640693</v>
      </c>
      <c r="AA11" s="19" t="n">
        <v>0.342853203456206</v>
      </c>
      <c r="AB11" s="19" t="n">
        <v>0.142670778426872</v>
      </c>
      <c r="AC11" s="19" t="n">
        <v>0.262739188967629</v>
      </c>
      <c r="AD11" s="19" t="n">
        <v>0.148460671210869</v>
      </c>
      <c r="AE11" s="19"/>
      <c r="AF11" s="19" t="n">
        <v>0.25669751887994</v>
      </c>
      <c r="AG11" s="19"/>
      <c r="AH11" s="19" t="n">
        <v>0.245092881413594</v>
      </c>
      <c r="AI11" s="19"/>
      <c r="AJ11" s="19" t="n">
        <v>0.270089580623018</v>
      </c>
      <c r="AK11" s="19" t="n">
        <v>0.245824324032598</v>
      </c>
      <c r="AL11" s="19" t="n">
        <v>0.202372211983815</v>
      </c>
    </row>
    <row r="12">
      <c r="B12" s="20" t="s">
        <v>300</v>
      </c>
      <c r="C12" s="19" t="n">
        <v>0.162359368251303</v>
      </c>
      <c r="D12" s="19" t="n">
        <v>0.156857213540257</v>
      </c>
      <c r="E12" s="19" t="n">
        <v>0.168185355614859</v>
      </c>
      <c r="F12" s="19"/>
      <c r="G12" s="19" t="n">
        <v>0.160482705947457</v>
      </c>
      <c r="H12" s="19" t="n">
        <v>0.138601396545515</v>
      </c>
      <c r="I12" s="19" t="n">
        <v>0.163612976520167</v>
      </c>
      <c r="J12" s="19" t="n">
        <v>0.143524188866849</v>
      </c>
      <c r="K12" s="19" t="n">
        <v>0.215190395121853</v>
      </c>
      <c r="L12" s="19" t="n">
        <v>0.154546796687871</v>
      </c>
      <c r="M12" s="19"/>
      <c r="N12" s="19" t="n">
        <v>0.123295102678675</v>
      </c>
      <c r="O12" s="19" t="n">
        <v>0.185051149342599</v>
      </c>
      <c r="P12" s="19" t="n">
        <v>0.14502706790593</v>
      </c>
      <c r="Q12" s="19" t="n">
        <v>0.178287066155756</v>
      </c>
      <c r="R12" s="19" t="n">
        <v>0.153094202620398</v>
      </c>
      <c r="S12" s="19"/>
      <c r="T12" s="19" t="n">
        <v>0.166909461100684</v>
      </c>
      <c r="U12" s="19" t="n">
        <v>0.20265904586348</v>
      </c>
      <c r="V12" s="19" t="n">
        <v>0.195150817827474</v>
      </c>
      <c r="W12" s="19" t="n">
        <v>0.132926940239941</v>
      </c>
      <c r="X12" s="19"/>
      <c r="Y12" s="19" t="n">
        <v>0.144692990922823</v>
      </c>
      <c r="Z12" s="19" t="n">
        <v>0.18837832019813</v>
      </c>
      <c r="AA12" s="19" t="n">
        <v>0.174421525452802</v>
      </c>
      <c r="AB12" s="19" t="n">
        <v>0.175218504215999</v>
      </c>
      <c r="AC12" s="19" t="n">
        <v>0.145201746552997</v>
      </c>
      <c r="AD12" s="19" t="n">
        <v>0.259978192576594</v>
      </c>
      <c r="AE12" s="19"/>
      <c r="AF12" s="19" t="n">
        <v>0.150250820188226</v>
      </c>
      <c r="AG12" s="19"/>
      <c r="AH12" s="19" t="n">
        <v>0.163609265774155</v>
      </c>
      <c r="AI12" s="19"/>
      <c r="AJ12" s="19" t="n">
        <v>0.163169687247465</v>
      </c>
      <c r="AK12" s="19" t="n">
        <v>0.148322499070402</v>
      </c>
      <c r="AL12" s="19" t="n">
        <v>0.239236169391627</v>
      </c>
    </row>
    <row r="13">
      <c r="B13" s="20" t="s">
        <v>301</v>
      </c>
      <c r="C13" s="19" t="n">
        <v>0.155290267457258</v>
      </c>
      <c r="D13" s="19" t="n">
        <v>0.149591925099065</v>
      </c>
      <c r="E13" s="19" t="n">
        <v>0.159345267022233</v>
      </c>
      <c r="F13" s="19"/>
      <c r="G13" s="19" t="n">
        <v>0.193203777579554</v>
      </c>
      <c r="H13" s="19" t="n">
        <v>0.135840941654168</v>
      </c>
      <c r="I13" s="19" t="n">
        <v>0.138319720116638</v>
      </c>
      <c r="J13" s="19" t="n">
        <v>0.122770172940708</v>
      </c>
      <c r="K13" s="19" t="n">
        <v>0.175860394007472</v>
      </c>
      <c r="L13" s="19" t="n">
        <v>0.171906121344718</v>
      </c>
      <c r="M13" s="19"/>
      <c r="N13" s="19" t="n">
        <v>0.128642330889767</v>
      </c>
      <c r="O13" s="19" t="n">
        <v>0.152945069151628</v>
      </c>
      <c r="P13" s="19" t="n">
        <v>0.195128790951599</v>
      </c>
      <c r="Q13" s="19" t="n">
        <v>0.157426209304338</v>
      </c>
      <c r="R13" s="19" t="n">
        <v>0.10858182610172</v>
      </c>
      <c r="S13" s="19"/>
      <c r="T13" s="19" t="n">
        <v>0.208248559198568</v>
      </c>
      <c r="U13" s="19" t="n">
        <v>0.161068131356515</v>
      </c>
      <c r="V13" s="19" t="n">
        <v>0.161836721401727</v>
      </c>
      <c r="W13" s="19" t="n">
        <v>0.0872911243998207</v>
      </c>
      <c r="X13" s="19"/>
      <c r="Y13" s="19" t="n">
        <v>0.105265765840875</v>
      </c>
      <c r="Z13" s="19" t="n">
        <v>0.202047837635759</v>
      </c>
      <c r="AA13" s="19" t="n">
        <v>0.169473924524617</v>
      </c>
      <c r="AB13" s="19" t="n">
        <v>0.229089822022569</v>
      </c>
      <c r="AC13" s="19" t="n">
        <v>0.231813979464898</v>
      </c>
      <c r="AD13" s="19" t="n">
        <v>0.186872326066942</v>
      </c>
      <c r="AE13" s="19"/>
      <c r="AF13" s="19" t="n">
        <v>0.142518528036638</v>
      </c>
      <c r="AG13" s="19"/>
      <c r="AH13" s="19" t="n">
        <v>0.156902828777329</v>
      </c>
      <c r="AI13" s="19"/>
      <c r="AJ13" s="19" t="n">
        <v>0.134400947528862</v>
      </c>
      <c r="AK13" s="19" t="n">
        <v>0.159801748349328</v>
      </c>
      <c r="AL13" s="19" t="n">
        <v>0.193857020270918</v>
      </c>
    </row>
    <row r="14">
      <c r="B14" s="20" t="s">
        <v>56</v>
      </c>
      <c r="C14" s="19" t="n">
        <v>0.0855166311316638</v>
      </c>
      <c r="D14" s="19" t="n">
        <v>0.0554714599795439</v>
      </c>
      <c r="E14" s="19" t="n">
        <v>0.115765164645157</v>
      </c>
      <c r="F14" s="19"/>
      <c r="G14" s="19" t="n">
        <v>0.035582869292103</v>
      </c>
      <c r="H14" s="19" t="n">
        <v>0.0380043202743134</v>
      </c>
      <c r="I14" s="19" t="n">
        <v>0.0393614130122568</v>
      </c>
      <c r="J14" s="19" t="n">
        <v>0.121450070704409</v>
      </c>
      <c r="K14" s="19" t="n">
        <v>0.13294469422331</v>
      </c>
      <c r="L14" s="19" t="n">
        <v>0.111753988815664</v>
      </c>
      <c r="M14" s="19"/>
      <c r="N14" s="19" t="n">
        <v>0.206008913987076</v>
      </c>
      <c r="O14" s="19" t="n">
        <v>0.070802636695588</v>
      </c>
      <c r="P14" s="19" t="n">
        <v>0.114657925659801</v>
      </c>
      <c r="Q14" s="19" t="n">
        <v>0.0680874208328138</v>
      </c>
      <c r="R14" s="19" t="n">
        <v>0.0233606961905771</v>
      </c>
      <c r="S14" s="19"/>
      <c r="T14" s="19" t="n">
        <v>0.14954358299019</v>
      </c>
      <c r="U14" s="19" t="n">
        <v>0.0970907813713182</v>
      </c>
      <c r="V14" s="19" t="n">
        <v>0.0515067187954654</v>
      </c>
      <c r="W14" s="19" t="n">
        <v>0.0200982962284072</v>
      </c>
      <c r="X14" s="19"/>
      <c r="Y14" s="19" t="n">
        <v>0.0382218844195192</v>
      </c>
      <c r="Z14" s="19" t="n">
        <v>0.0569163926221885</v>
      </c>
      <c r="AA14" s="19" t="n">
        <v>0.118165235430448</v>
      </c>
      <c r="AB14" s="19" t="n">
        <v>0.174206484196227</v>
      </c>
      <c r="AC14" s="19" t="n">
        <v>0.0637648875153885</v>
      </c>
      <c r="AD14" s="19" t="n">
        <v>0.275113164712729</v>
      </c>
      <c r="AE14" s="19"/>
      <c r="AF14" s="19" t="n">
        <v>0.0846225150010275</v>
      </c>
      <c r="AG14" s="19"/>
      <c r="AH14" s="19" t="n">
        <v>0.0836935567428645</v>
      </c>
      <c r="AI14" s="19"/>
      <c r="AJ14" s="19" t="n">
        <v>0.128429005359199</v>
      </c>
      <c r="AK14" s="19" t="n">
        <v>0.0638032830842336</v>
      </c>
      <c r="AL14" s="19" t="n">
        <v>0.0766551049134448</v>
      </c>
    </row>
    <row r="15">
      <c r="B15" s="20" t="s">
        <v>302</v>
      </c>
      <c r="C15" s="23" t="n">
        <v>0.34782286392513</v>
      </c>
      <c r="D15" s="23" t="n">
        <v>0.396519332107695</v>
      </c>
      <c r="E15" s="23" t="n">
        <v>0.299747074189175</v>
      </c>
      <c r="F15" s="23"/>
      <c r="G15" s="23" t="n">
        <v>0.400428473768664</v>
      </c>
      <c r="H15" s="23" t="n">
        <v>0.461327410989238</v>
      </c>
      <c r="I15" s="23" t="n">
        <v>0.488311909123514</v>
      </c>
      <c r="J15" s="23" t="n">
        <v>0.436156347740146</v>
      </c>
      <c r="K15" s="23" t="n">
        <v>0.182546020531983</v>
      </c>
      <c r="L15" s="23" t="n">
        <v>0.21032205999564</v>
      </c>
      <c r="M15" s="23"/>
      <c r="N15" s="23" t="n">
        <v>0.346658303957932</v>
      </c>
      <c r="O15" s="23" t="n">
        <v>0.327315031144561</v>
      </c>
      <c r="P15" s="23" t="n">
        <v>0.262024869355125</v>
      </c>
      <c r="Q15" s="23" t="n">
        <v>0.331488002293937</v>
      </c>
      <c r="R15" s="23" t="n">
        <v>0.534170621028462</v>
      </c>
      <c r="S15" s="23"/>
      <c r="T15" s="23" t="n">
        <v>0.249633064505299</v>
      </c>
      <c r="U15" s="23" t="n">
        <v>0.228710886161084</v>
      </c>
      <c r="V15" s="23" t="n">
        <v>0.360448181987267</v>
      </c>
      <c r="W15" s="23" t="n">
        <v>0.610738771167392</v>
      </c>
      <c r="X15" s="23"/>
      <c r="Y15" s="23" t="n">
        <v>0.494282434573105</v>
      </c>
      <c r="Z15" s="23" t="n">
        <v>0.27333078690323</v>
      </c>
      <c r="AA15" s="23" t="n">
        <v>0.195086111135927</v>
      </c>
      <c r="AB15" s="23" t="n">
        <v>0.278814411138333</v>
      </c>
      <c r="AC15" s="23" t="n">
        <v>0.296480197499087</v>
      </c>
      <c r="AD15" s="23" t="n">
        <v>0.129575645432865</v>
      </c>
      <c r="AE15" s="23"/>
      <c r="AF15" s="23" t="n">
        <v>0.365910617894168</v>
      </c>
      <c r="AG15" s="23"/>
      <c r="AH15" s="23" t="n">
        <v>0.350701467292059</v>
      </c>
      <c r="AI15" s="23"/>
      <c r="AJ15" s="23" t="n">
        <v>0.303910779241456</v>
      </c>
      <c r="AK15" s="23" t="n">
        <v>0.382248145463439</v>
      </c>
      <c r="AL15" s="23" t="n">
        <v>0.287879493440195</v>
      </c>
    </row>
    <row r="16">
      <c r="B16" s="20" t="s">
        <v>303</v>
      </c>
      <c r="C16" s="23" t="n">
        <v>0.31764963570856</v>
      </c>
      <c r="D16" s="23" t="n">
        <v>0.306449138639322</v>
      </c>
      <c r="E16" s="23" t="n">
        <v>0.327530622637091</v>
      </c>
      <c r="F16" s="23"/>
      <c r="G16" s="23" t="n">
        <v>0.353686483527011</v>
      </c>
      <c r="H16" s="23" t="n">
        <v>0.274442338199683</v>
      </c>
      <c r="I16" s="23" t="n">
        <v>0.301932696636805</v>
      </c>
      <c r="J16" s="23" t="n">
        <v>0.266294361807557</v>
      </c>
      <c r="K16" s="23" t="n">
        <v>0.391050789129325</v>
      </c>
      <c r="L16" s="23" t="n">
        <v>0.326452918032589</v>
      </c>
      <c r="M16" s="23"/>
      <c r="N16" s="23" t="n">
        <v>0.251937433568442</v>
      </c>
      <c r="O16" s="23" t="n">
        <v>0.337996218494227</v>
      </c>
      <c r="P16" s="23" t="n">
        <v>0.340155858857529</v>
      </c>
      <c r="Q16" s="23" t="n">
        <v>0.335713275460094</v>
      </c>
      <c r="R16" s="23" t="n">
        <v>0.261676028722118</v>
      </c>
      <c r="S16" s="23"/>
      <c r="T16" s="23" t="n">
        <v>0.375158020299252</v>
      </c>
      <c r="U16" s="23" t="n">
        <v>0.363727177219994</v>
      </c>
      <c r="V16" s="23" t="n">
        <v>0.356987539229201</v>
      </c>
      <c r="W16" s="23" t="n">
        <v>0.220218064639762</v>
      </c>
      <c r="X16" s="23"/>
      <c r="Y16" s="23" t="n">
        <v>0.249958756763698</v>
      </c>
      <c r="Z16" s="23" t="n">
        <v>0.390426157833889</v>
      </c>
      <c r="AA16" s="23" t="n">
        <v>0.343895449977419</v>
      </c>
      <c r="AB16" s="23" t="n">
        <v>0.404308326238568</v>
      </c>
      <c r="AC16" s="23" t="n">
        <v>0.377015726017895</v>
      </c>
      <c r="AD16" s="23" t="n">
        <v>0.446850518643536</v>
      </c>
      <c r="AE16" s="23"/>
      <c r="AF16" s="23" t="n">
        <v>0.292769348224864</v>
      </c>
      <c r="AG16" s="23"/>
      <c r="AH16" s="23" t="n">
        <v>0.320512094551483</v>
      </c>
      <c r="AI16" s="23"/>
      <c r="AJ16" s="23" t="n">
        <v>0.297570634776327</v>
      </c>
      <c r="AK16" s="23" t="n">
        <v>0.30812424741973</v>
      </c>
      <c r="AL16" s="23" t="n">
        <v>0.433093189662545</v>
      </c>
    </row>
    <row r="17">
      <c r="B17" s="20" t="s">
        <v>239</v>
      </c>
      <c r="C17" s="24" t="n">
        <v>0.03017322821657</v>
      </c>
      <c r="D17" s="24" t="n">
        <v>0.0900701934683725</v>
      </c>
      <c r="E17" s="24" t="n">
        <v>-0.0277835484479167</v>
      </c>
      <c r="F17" s="24"/>
      <c r="G17" s="24" t="n">
        <v>0.0467419902416529</v>
      </c>
      <c r="H17" s="24" t="n">
        <v>0.186885072789556</v>
      </c>
      <c r="I17" s="24" t="n">
        <v>0.186379212486708</v>
      </c>
      <c r="J17" s="24" t="n">
        <v>0.169861985932589</v>
      </c>
      <c r="K17" s="24" t="n">
        <v>-0.208504768597342</v>
      </c>
      <c r="L17" s="24" t="n">
        <v>-0.116130858036949</v>
      </c>
      <c r="M17" s="24"/>
      <c r="N17" s="24" t="n">
        <v>0.0947208703894897</v>
      </c>
      <c r="O17" s="24" t="n">
        <v>-0.0106811873496654</v>
      </c>
      <c r="P17" s="24" t="n">
        <v>-0.0781309895024043</v>
      </c>
      <c r="Q17" s="24" t="n">
        <v>-0.00422527316615684</v>
      </c>
      <c r="R17" s="24" t="n">
        <v>0.272494592306344</v>
      </c>
      <c r="S17" s="24"/>
      <c r="T17" s="24" t="n">
        <v>-0.125524955793953</v>
      </c>
      <c r="U17" s="24" t="n">
        <v>-0.13501629105891</v>
      </c>
      <c r="V17" s="24" t="n">
        <v>0.00346064275806623</v>
      </c>
      <c r="W17" s="24" t="n">
        <v>0.39052070652763</v>
      </c>
      <c r="X17" s="24"/>
      <c r="Y17" s="24" t="n">
        <v>0.244323677809407</v>
      </c>
      <c r="Z17" s="24" t="n">
        <v>-0.117095370930659</v>
      </c>
      <c r="AA17" s="24" t="n">
        <v>-0.148809338841492</v>
      </c>
      <c r="AB17" s="24" t="n">
        <v>-0.125493915100234</v>
      </c>
      <c r="AC17" s="24" t="n">
        <v>-0.0805355285188073</v>
      </c>
      <c r="AD17" s="24" t="n">
        <v>-0.31727487321067</v>
      </c>
      <c r="AE17" s="24"/>
      <c r="AF17" s="24" t="n">
        <v>0.0731412696693042</v>
      </c>
      <c r="AG17" s="24"/>
      <c r="AH17" s="24" t="n">
        <v>0.0301893727405754</v>
      </c>
      <c r="AI17" s="24"/>
      <c r="AJ17" s="24" t="n">
        <v>0.00634014446512904</v>
      </c>
      <c r="AK17" s="24" t="n">
        <v>0.0741238980437085</v>
      </c>
      <c r="AL17" s="24" t="n">
        <v>-0.145213696222351</v>
      </c>
    </row>
    <row r="18">
      <c r="B18" s="18"/>
    </row>
    <row r="19">
      <c r="B19" t="s">
        <v>61</v>
      </c>
    </row>
    <row r="20">
      <c r="B20" t="s">
        <v>62</v>
      </c>
    </row>
    <row r="22">
      <c r="B22"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309</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297</v>
      </c>
      <c r="C9" s="19" t="n">
        <v>0.287697070868781</v>
      </c>
      <c r="D9" s="19" t="n">
        <v>0.294097105235943</v>
      </c>
      <c r="E9" s="19" t="n">
        <v>0.281851350410927</v>
      </c>
      <c r="F9" s="19"/>
      <c r="G9" s="19" t="n">
        <v>0.253662406749738</v>
      </c>
      <c r="H9" s="19" t="n">
        <v>0.321625222554428</v>
      </c>
      <c r="I9" s="19" t="n">
        <v>0.248264363020141</v>
      </c>
      <c r="J9" s="19" t="n">
        <v>0.315045822583035</v>
      </c>
      <c r="K9" s="19" t="n">
        <v>0.2878276033719</v>
      </c>
      <c r="L9" s="19" t="n">
        <v>0.28697017396067</v>
      </c>
      <c r="M9" s="19"/>
      <c r="N9" s="19" t="n">
        <v>0.323062113524733</v>
      </c>
      <c r="O9" s="19" t="n">
        <v>0.299485088087274</v>
      </c>
      <c r="P9" s="19" t="n">
        <v>0.244678128437351</v>
      </c>
      <c r="Q9" s="19" t="n">
        <v>0.293714622764725</v>
      </c>
      <c r="R9" s="19" t="n">
        <v>0.310175047520703</v>
      </c>
      <c r="S9" s="19"/>
      <c r="T9" s="19" t="n">
        <v>0.193859179903656</v>
      </c>
      <c r="U9" s="19" t="n">
        <v>0.254153825308949</v>
      </c>
      <c r="V9" s="19" t="n">
        <v>0.392490039204255</v>
      </c>
      <c r="W9" s="19" t="n">
        <v>0.300307223016014</v>
      </c>
      <c r="X9" s="19"/>
      <c r="Y9" s="19" t="n">
        <v>0.305995887203503</v>
      </c>
      <c r="Z9" s="19" t="n">
        <v>0.311335414174443</v>
      </c>
      <c r="AA9" s="19" t="n">
        <v>0.281335011072842</v>
      </c>
      <c r="AB9" s="19" t="n">
        <v>0.225118726503159</v>
      </c>
      <c r="AC9" s="19" t="n">
        <v>0.254857659337207</v>
      </c>
      <c r="AD9" s="19" t="n">
        <v>0.234055233081884</v>
      </c>
      <c r="AE9" s="19"/>
      <c r="AF9" s="19" t="n">
        <v>0.303985370218523</v>
      </c>
      <c r="AG9" s="19"/>
      <c r="AH9" s="19" t="n">
        <v>0.298870333877328</v>
      </c>
      <c r="AI9" s="19"/>
      <c r="AJ9" s="19" t="n">
        <v>0.326023438301905</v>
      </c>
      <c r="AK9" s="19" t="n">
        <v>0.275703195437872</v>
      </c>
      <c r="AL9" s="19" t="n">
        <v>0.237949835697704</v>
      </c>
    </row>
    <row r="10">
      <c r="B10" s="20" t="s">
        <v>298</v>
      </c>
      <c r="C10" s="19" t="n">
        <v>0.380103474245794</v>
      </c>
      <c r="D10" s="19" t="n">
        <v>0.399864427959356</v>
      </c>
      <c r="E10" s="19" t="n">
        <v>0.361061218779812</v>
      </c>
      <c r="F10" s="19"/>
      <c r="G10" s="19" t="n">
        <v>0.394796098272878</v>
      </c>
      <c r="H10" s="19" t="n">
        <v>0.391930478373881</v>
      </c>
      <c r="I10" s="19" t="n">
        <v>0.427223472857014</v>
      </c>
      <c r="J10" s="19" t="n">
        <v>0.372810008878059</v>
      </c>
      <c r="K10" s="19" t="n">
        <v>0.367559257114609</v>
      </c>
      <c r="L10" s="19" t="n">
        <v>0.348137414058237</v>
      </c>
      <c r="M10" s="19"/>
      <c r="N10" s="19" t="n">
        <v>0.30622795206439</v>
      </c>
      <c r="O10" s="19" t="n">
        <v>0.321139811489338</v>
      </c>
      <c r="P10" s="19" t="n">
        <v>0.384634716933338</v>
      </c>
      <c r="Q10" s="19" t="n">
        <v>0.470877872299371</v>
      </c>
      <c r="R10" s="19" t="n">
        <v>0.417736261951756</v>
      </c>
      <c r="S10" s="19"/>
      <c r="T10" s="19" t="n">
        <v>0.358011932718018</v>
      </c>
      <c r="U10" s="19" t="n">
        <v>0.364066678239955</v>
      </c>
      <c r="V10" s="19" t="n">
        <v>0.406954096515986</v>
      </c>
      <c r="W10" s="19" t="n">
        <v>0.453194213120875</v>
      </c>
      <c r="X10" s="19"/>
      <c r="Y10" s="19" t="n">
        <v>0.418542008836394</v>
      </c>
      <c r="Z10" s="19" t="n">
        <v>0.397598006231455</v>
      </c>
      <c r="AA10" s="19" t="n">
        <v>0.349003812131645</v>
      </c>
      <c r="AB10" s="19" t="n">
        <v>0.368380811523816</v>
      </c>
      <c r="AC10" s="19" t="n">
        <v>0.248871060602789</v>
      </c>
      <c r="AD10" s="19" t="n">
        <v>0.393678543310997</v>
      </c>
      <c r="AE10" s="19"/>
      <c r="AF10" s="19" t="n">
        <v>0.363774090163467</v>
      </c>
      <c r="AG10" s="19"/>
      <c r="AH10" s="19" t="n">
        <v>0.385856433222167</v>
      </c>
      <c r="AI10" s="19"/>
      <c r="AJ10" s="19" t="n">
        <v>0.326455600132028</v>
      </c>
      <c r="AK10" s="19" t="n">
        <v>0.401584525376417</v>
      </c>
      <c r="AL10" s="19" t="n">
        <v>0.42320745287546</v>
      </c>
    </row>
    <row r="11">
      <c r="B11" s="20" t="s">
        <v>299</v>
      </c>
      <c r="C11" s="19" t="n">
        <v>0.174565150003034</v>
      </c>
      <c r="D11" s="19" t="n">
        <v>0.161574590006897</v>
      </c>
      <c r="E11" s="19" t="n">
        <v>0.185958832219832</v>
      </c>
      <c r="F11" s="19"/>
      <c r="G11" s="19" t="n">
        <v>0.219558305897952</v>
      </c>
      <c r="H11" s="19" t="n">
        <v>0.158858305670137</v>
      </c>
      <c r="I11" s="19" t="n">
        <v>0.19057354884948</v>
      </c>
      <c r="J11" s="19" t="n">
        <v>0.146882044373169</v>
      </c>
      <c r="K11" s="19" t="n">
        <v>0.139198303522925</v>
      </c>
      <c r="L11" s="19" t="n">
        <v>0.198798647497413</v>
      </c>
      <c r="M11" s="19"/>
      <c r="N11" s="19" t="n">
        <v>0.13308996226838</v>
      </c>
      <c r="O11" s="19" t="n">
        <v>0.202996862168732</v>
      </c>
      <c r="P11" s="19" t="n">
        <v>0.179124731803094</v>
      </c>
      <c r="Q11" s="19" t="n">
        <v>0.132810374629353</v>
      </c>
      <c r="R11" s="19" t="n">
        <v>0.182507387247597</v>
      </c>
      <c r="S11" s="19"/>
      <c r="T11" s="19" t="n">
        <v>0.201362964393467</v>
      </c>
      <c r="U11" s="19" t="n">
        <v>0.174163350116098</v>
      </c>
      <c r="V11" s="19" t="n">
        <v>0.134105272064788</v>
      </c>
      <c r="W11" s="19" t="n">
        <v>0.173183904338519</v>
      </c>
      <c r="X11" s="19"/>
      <c r="Y11" s="19" t="n">
        <v>0.164856297177472</v>
      </c>
      <c r="Z11" s="19" t="n">
        <v>0.163978733438468</v>
      </c>
      <c r="AA11" s="19" t="n">
        <v>0.178243802033634</v>
      </c>
      <c r="AB11" s="19" t="n">
        <v>0.155412913345622</v>
      </c>
      <c r="AC11" s="19" t="n">
        <v>0.348473293959332</v>
      </c>
      <c r="AD11" s="19" t="n">
        <v>0.083906951476956</v>
      </c>
      <c r="AE11" s="19"/>
      <c r="AF11" s="19" t="n">
        <v>0.190019142450632</v>
      </c>
      <c r="AG11" s="19"/>
      <c r="AH11" s="19" t="n">
        <v>0.166786838634703</v>
      </c>
      <c r="AI11" s="19"/>
      <c r="AJ11" s="19" t="n">
        <v>0.166718804312336</v>
      </c>
      <c r="AK11" s="19" t="n">
        <v>0.182719516070288</v>
      </c>
      <c r="AL11" s="19" t="n">
        <v>0.152528775270225</v>
      </c>
    </row>
    <row r="12">
      <c r="B12" s="20" t="s">
        <v>300</v>
      </c>
      <c r="C12" s="19" t="n">
        <v>0.0555481926510306</v>
      </c>
      <c r="D12" s="19" t="n">
        <v>0.0497914417736946</v>
      </c>
      <c r="E12" s="19" t="n">
        <v>0.0614204172002663</v>
      </c>
      <c r="F12" s="19"/>
      <c r="G12" s="19" t="n">
        <v>0.0964003197873286</v>
      </c>
      <c r="H12" s="19" t="n">
        <v>0.0482349421659226</v>
      </c>
      <c r="I12" s="19" t="n">
        <v>0.0594545774630365</v>
      </c>
      <c r="J12" s="19" t="n">
        <v>0.066307260979637</v>
      </c>
      <c r="K12" s="19" t="n">
        <v>0.0361380970219702</v>
      </c>
      <c r="L12" s="19" t="n">
        <v>0.0471132717058578</v>
      </c>
      <c r="M12" s="19"/>
      <c r="N12" s="19" t="n">
        <v>0.036116218354463</v>
      </c>
      <c r="O12" s="19" t="n">
        <v>0.0655407373400421</v>
      </c>
      <c r="P12" s="19" t="n">
        <v>0.0633157159291303</v>
      </c>
      <c r="Q12" s="19" t="n">
        <v>0.0444254685510269</v>
      </c>
      <c r="R12" s="19" t="n">
        <v>0.0475026375196581</v>
      </c>
      <c r="S12" s="19"/>
      <c r="T12" s="19" t="n">
        <v>0.0507265258083339</v>
      </c>
      <c r="U12" s="19" t="n">
        <v>0.077332183054307</v>
      </c>
      <c r="V12" s="19" t="n">
        <v>0.0253646087373359</v>
      </c>
      <c r="W12" s="19" t="n">
        <v>0.0403295224858015</v>
      </c>
      <c r="X12" s="19"/>
      <c r="Y12" s="19" t="n">
        <v>0.0566322708384211</v>
      </c>
      <c r="Z12" s="19" t="n">
        <v>0.0434051968249623</v>
      </c>
      <c r="AA12" s="19" t="n">
        <v>0.0480457156538807</v>
      </c>
      <c r="AB12" s="19" t="n">
        <v>0.0711536869313193</v>
      </c>
      <c r="AC12" s="19" t="n">
        <v>0.0840330985852837</v>
      </c>
      <c r="AD12" s="19" t="n">
        <v>0.0268399728951302</v>
      </c>
      <c r="AE12" s="19"/>
      <c r="AF12" s="19" t="n">
        <v>0.0463954908446152</v>
      </c>
      <c r="AG12" s="19"/>
      <c r="AH12" s="19" t="n">
        <v>0.0452904701824285</v>
      </c>
      <c r="AI12" s="19"/>
      <c r="AJ12" s="19" t="n">
        <v>0.0630092065639101</v>
      </c>
      <c r="AK12" s="19" t="n">
        <v>0.0497013245239108</v>
      </c>
      <c r="AL12" s="19" t="n">
        <v>0.0657202601562019</v>
      </c>
    </row>
    <row r="13">
      <c r="B13" s="20" t="s">
        <v>301</v>
      </c>
      <c r="C13" s="19" t="n">
        <v>0.036056252173952</v>
      </c>
      <c r="D13" s="19" t="n">
        <v>0.0518804757745923</v>
      </c>
      <c r="E13" s="19" t="n">
        <v>0.0202833512686238</v>
      </c>
      <c r="F13" s="19"/>
      <c r="G13" s="19" t="n">
        <v>0</v>
      </c>
      <c r="H13" s="19" t="n">
        <v>0.0494532109851559</v>
      </c>
      <c r="I13" s="19" t="n">
        <v>0.0358655761626245</v>
      </c>
      <c r="J13" s="19" t="n">
        <v>0.017893505452747</v>
      </c>
      <c r="K13" s="19" t="n">
        <v>0.0574137445652586</v>
      </c>
      <c r="L13" s="19" t="n">
        <v>0.0396446115734649</v>
      </c>
      <c r="M13" s="19"/>
      <c r="N13" s="19" t="n">
        <v>0.0539930850677933</v>
      </c>
      <c r="O13" s="19" t="n">
        <v>0.0458795402197493</v>
      </c>
      <c r="P13" s="19" t="n">
        <v>0.0380863791249551</v>
      </c>
      <c r="Q13" s="19" t="n">
        <v>0.0172061751944618</v>
      </c>
      <c r="R13" s="19" t="n">
        <v>0.0265089896968506</v>
      </c>
      <c r="S13" s="19"/>
      <c r="T13" s="19" t="n">
        <v>0.0196040029849472</v>
      </c>
      <c r="U13" s="19" t="n">
        <v>0.0542392320612303</v>
      </c>
      <c r="V13" s="19" t="n">
        <v>0.0184920744539493</v>
      </c>
      <c r="W13" s="19" t="n">
        <v>0.0173638512925317</v>
      </c>
      <c r="X13" s="19"/>
      <c r="Y13" s="19" t="n">
        <v>0.0319908447290331</v>
      </c>
      <c r="Z13" s="19" t="n">
        <v>0.0188210167169488</v>
      </c>
      <c r="AA13" s="19" t="n">
        <v>0.0457764851713875</v>
      </c>
      <c r="AB13" s="19" t="n">
        <v>0.0479974001212152</v>
      </c>
      <c r="AC13" s="19" t="n">
        <v>0</v>
      </c>
      <c r="AD13" s="19" t="n">
        <v>0.0725423224536468</v>
      </c>
      <c r="AE13" s="19"/>
      <c r="AF13" s="19" t="n">
        <v>0.0319703662192578</v>
      </c>
      <c r="AG13" s="19"/>
      <c r="AH13" s="19" t="n">
        <v>0.0371400102304505</v>
      </c>
      <c r="AI13" s="19"/>
      <c r="AJ13" s="19" t="n">
        <v>0.0269048638527492</v>
      </c>
      <c r="AK13" s="19" t="n">
        <v>0.0365299587517701</v>
      </c>
      <c r="AL13" s="19" t="n">
        <v>0.0614481118538233</v>
      </c>
    </row>
    <row r="14">
      <c r="B14" s="20" t="s">
        <v>56</v>
      </c>
      <c r="C14" s="19" t="n">
        <v>0.0660298600574084</v>
      </c>
      <c r="D14" s="19" t="n">
        <v>0.042791959249518</v>
      </c>
      <c r="E14" s="19" t="n">
        <v>0.0894248301205395</v>
      </c>
      <c r="F14" s="19"/>
      <c r="G14" s="19" t="n">
        <v>0.035582869292103</v>
      </c>
      <c r="H14" s="19" t="n">
        <v>0.0298978402504759</v>
      </c>
      <c r="I14" s="19" t="n">
        <v>0.0386184616477047</v>
      </c>
      <c r="J14" s="19" t="n">
        <v>0.0810613577333537</v>
      </c>
      <c r="K14" s="19" t="n">
        <v>0.111862994403337</v>
      </c>
      <c r="L14" s="19" t="n">
        <v>0.0793358812043574</v>
      </c>
      <c r="M14" s="19"/>
      <c r="N14" s="19" t="n">
        <v>0.147510668720242</v>
      </c>
      <c r="O14" s="19" t="n">
        <v>0.064957960694865</v>
      </c>
      <c r="P14" s="19" t="n">
        <v>0.0901603277721316</v>
      </c>
      <c r="Q14" s="19" t="n">
        <v>0.0409654865610627</v>
      </c>
      <c r="R14" s="19" t="n">
        <v>0.0155696760634346</v>
      </c>
      <c r="S14" s="19"/>
      <c r="T14" s="19" t="n">
        <v>0.176435394191577</v>
      </c>
      <c r="U14" s="19" t="n">
        <v>0.076044731219461</v>
      </c>
      <c r="V14" s="19" t="n">
        <v>0.0225939090236867</v>
      </c>
      <c r="W14" s="19" t="n">
        <v>0.015621285746259</v>
      </c>
      <c r="X14" s="19"/>
      <c r="Y14" s="19" t="n">
        <v>0.0219826912151761</v>
      </c>
      <c r="Z14" s="19" t="n">
        <v>0.0648616326137226</v>
      </c>
      <c r="AA14" s="19" t="n">
        <v>0.0975951739366108</v>
      </c>
      <c r="AB14" s="19" t="n">
        <v>0.131936461574869</v>
      </c>
      <c r="AC14" s="19" t="n">
        <v>0.0637648875153885</v>
      </c>
      <c r="AD14" s="19" t="n">
        <v>0.188976976781386</v>
      </c>
      <c r="AE14" s="19"/>
      <c r="AF14" s="19" t="n">
        <v>0.0638555401035055</v>
      </c>
      <c r="AG14" s="19"/>
      <c r="AH14" s="19" t="n">
        <v>0.0660559138529224</v>
      </c>
      <c r="AI14" s="19"/>
      <c r="AJ14" s="19" t="n">
        <v>0.0908880868370719</v>
      </c>
      <c r="AK14" s="19" t="n">
        <v>0.0537614798397432</v>
      </c>
      <c r="AL14" s="19" t="n">
        <v>0.0591455641465859</v>
      </c>
    </row>
    <row r="15">
      <c r="B15" s="20" t="s">
        <v>302</v>
      </c>
      <c r="C15" s="23" t="n">
        <v>0.667800545114575</v>
      </c>
      <c r="D15" s="23" t="n">
        <v>0.693961533195298</v>
      </c>
      <c r="E15" s="23" t="n">
        <v>0.642912569190739</v>
      </c>
      <c r="F15" s="23"/>
      <c r="G15" s="23" t="n">
        <v>0.648458505022616</v>
      </c>
      <c r="H15" s="23" t="n">
        <v>0.713555700928308</v>
      </c>
      <c r="I15" s="23" t="n">
        <v>0.675487835877155</v>
      </c>
      <c r="J15" s="23" t="n">
        <v>0.687855831461093</v>
      </c>
      <c r="K15" s="23" t="n">
        <v>0.65538686048651</v>
      </c>
      <c r="L15" s="23" t="n">
        <v>0.635107588018907</v>
      </c>
      <c r="M15" s="23"/>
      <c r="N15" s="23" t="n">
        <v>0.629290065589122</v>
      </c>
      <c r="O15" s="23" t="n">
        <v>0.620624899576611</v>
      </c>
      <c r="P15" s="23" t="n">
        <v>0.629312845370689</v>
      </c>
      <c r="Q15" s="23" t="n">
        <v>0.764592495064096</v>
      </c>
      <c r="R15" s="23" t="n">
        <v>0.727911309472459</v>
      </c>
      <c r="S15" s="23"/>
      <c r="T15" s="23" t="n">
        <v>0.551871112621674</v>
      </c>
      <c r="U15" s="23" t="n">
        <v>0.618220503548904</v>
      </c>
      <c r="V15" s="23" t="n">
        <v>0.79944413572024</v>
      </c>
      <c r="W15" s="23" t="n">
        <v>0.753501436136889</v>
      </c>
      <c r="X15" s="23"/>
      <c r="Y15" s="23" t="n">
        <v>0.724537896039897</v>
      </c>
      <c r="Z15" s="23" t="n">
        <v>0.708933420405899</v>
      </c>
      <c r="AA15" s="23" t="n">
        <v>0.630338823204487</v>
      </c>
      <c r="AB15" s="23" t="n">
        <v>0.593499538026974</v>
      </c>
      <c r="AC15" s="23" t="n">
        <v>0.503728719939996</v>
      </c>
      <c r="AD15" s="23" t="n">
        <v>0.627733776392881</v>
      </c>
      <c r="AE15" s="23"/>
      <c r="AF15" s="23" t="n">
        <v>0.66775946038199</v>
      </c>
      <c r="AG15" s="23"/>
      <c r="AH15" s="23" t="n">
        <v>0.684726767099496</v>
      </c>
      <c r="AI15" s="23"/>
      <c r="AJ15" s="23" t="n">
        <v>0.652479038433933</v>
      </c>
      <c r="AK15" s="23" t="n">
        <v>0.677287720814288</v>
      </c>
      <c r="AL15" s="23" t="n">
        <v>0.661157288573164</v>
      </c>
    </row>
    <row r="16">
      <c r="B16" s="20" t="s">
        <v>303</v>
      </c>
      <c r="C16" s="23" t="n">
        <v>0.0916044448249825</v>
      </c>
      <c r="D16" s="23" t="n">
        <v>0.101671917548287</v>
      </c>
      <c r="E16" s="23" t="n">
        <v>0.0817037684688901</v>
      </c>
      <c r="F16" s="23"/>
      <c r="G16" s="23" t="n">
        <v>0.0964003197873286</v>
      </c>
      <c r="H16" s="23" t="n">
        <v>0.0976881531510785</v>
      </c>
      <c r="I16" s="23" t="n">
        <v>0.0953201536256611</v>
      </c>
      <c r="J16" s="23" t="n">
        <v>0.084200766432384</v>
      </c>
      <c r="K16" s="23" t="n">
        <v>0.0935518415872288</v>
      </c>
      <c r="L16" s="23" t="n">
        <v>0.0867578832793227</v>
      </c>
      <c r="M16" s="23"/>
      <c r="N16" s="23" t="n">
        <v>0.0901093034222562</v>
      </c>
      <c r="O16" s="23" t="n">
        <v>0.111420277559791</v>
      </c>
      <c r="P16" s="23" t="n">
        <v>0.101402095054085</v>
      </c>
      <c r="Q16" s="23" t="n">
        <v>0.0616316437454887</v>
      </c>
      <c r="R16" s="23" t="n">
        <v>0.0740116272165087</v>
      </c>
      <c r="S16" s="23"/>
      <c r="T16" s="23" t="n">
        <v>0.0703305287932811</v>
      </c>
      <c r="U16" s="23" t="n">
        <v>0.131571415115537</v>
      </c>
      <c r="V16" s="23" t="n">
        <v>0.0438566831912853</v>
      </c>
      <c r="W16" s="23" t="n">
        <v>0.0576933737783332</v>
      </c>
      <c r="X16" s="23"/>
      <c r="Y16" s="23" t="n">
        <v>0.0886231155674542</v>
      </c>
      <c r="Z16" s="23" t="n">
        <v>0.0622262135419111</v>
      </c>
      <c r="AA16" s="23" t="n">
        <v>0.0938222008252683</v>
      </c>
      <c r="AB16" s="23" t="n">
        <v>0.119151087052534</v>
      </c>
      <c r="AC16" s="23" t="n">
        <v>0.0840330985852837</v>
      </c>
      <c r="AD16" s="23" t="n">
        <v>0.099382295348777</v>
      </c>
      <c r="AE16" s="23"/>
      <c r="AF16" s="23" t="n">
        <v>0.078365857063873</v>
      </c>
      <c r="AG16" s="23"/>
      <c r="AH16" s="23" t="n">
        <v>0.082430480412879</v>
      </c>
      <c r="AI16" s="23"/>
      <c r="AJ16" s="23" t="n">
        <v>0.0899140704166593</v>
      </c>
      <c r="AK16" s="23" t="n">
        <v>0.0862312832756809</v>
      </c>
      <c r="AL16" s="23" t="n">
        <v>0.127168372010025</v>
      </c>
    </row>
    <row r="17">
      <c r="B17" s="20" t="s">
        <v>239</v>
      </c>
      <c r="C17" s="24" t="n">
        <v>0.576196100289592</v>
      </c>
      <c r="D17" s="24" t="n">
        <v>0.592289615647012</v>
      </c>
      <c r="E17" s="24" t="n">
        <v>0.561208800721849</v>
      </c>
      <c r="F17" s="24"/>
      <c r="G17" s="24" t="n">
        <v>0.552058185235288</v>
      </c>
      <c r="H17" s="24" t="n">
        <v>0.61586754777723</v>
      </c>
      <c r="I17" s="24" t="n">
        <v>0.580167682251494</v>
      </c>
      <c r="J17" s="24" t="n">
        <v>0.603655065028709</v>
      </c>
      <c r="K17" s="24" t="n">
        <v>0.561835018899281</v>
      </c>
      <c r="L17" s="24" t="n">
        <v>0.548349704739584</v>
      </c>
      <c r="M17" s="24"/>
      <c r="N17" s="24" t="n">
        <v>0.539180762166866</v>
      </c>
      <c r="O17" s="24" t="n">
        <v>0.50920462201682</v>
      </c>
      <c r="P17" s="24" t="n">
        <v>0.527910750316604</v>
      </c>
      <c r="Q17" s="24" t="n">
        <v>0.702960851318607</v>
      </c>
      <c r="R17" s="24" t="n">
        <v>0.653899682255951</v>
      </c>
      <c r="S17" s="24"/>
      <c r="T17" s="24" t="n">
        <v>0.481540583828393</v>
      </c>
      <c r="U17" s="24" t="n">
        <v>0.486649088433367</v>
      </c>
      <c r="V17" s="24" t="n">
        <v>0.755587452528955</v>
      </c>
      <c r="W17" s="24" t="n">
        <v>0.695808062358556</v>
      </c>
      <c r="X17" s="24"/>
      <c r="Y17" s="24" t="n">
        <v>0.635914780472443</v>
      </c>
      <c r="Z17" s="24" t="n">
        <v>0.646707206863987</v>
      </c>
      <c r="AA17" s="24" t="n">
        <v>0.536516622379219</v>
      </c>
      <c r="AB17" s="24" t="n">
        <v>0.47434845097444</v>
      </c>
      <c r="AC17" s="24" t="n">
        <v>0.419695621354712</v>
      </c>
      <c r="AD17" s="24" t="n">
        <v>0.528351481044104</v>
      </c>
      <c r="AE17" s="24"/>
      <c r="AF17" s="24" t="n">
        <v>0.589393603318117</v>
      </c>
      <c r="AG17" s="24"/>
      <c r="AH17" s="24" t="n">
        <v>0.602296286686616</v>
      </c>
      <c r="AI17" s="24"/>
      <c r="AJ17" s="24" t="n">
        <v>0.562564968017274</v>
      </c>
      <c r="AK17" s="24" t="n">
        <v>0.591056437538607</v>
      </c>
      <c r="AL17" s="24" t="n">
        <v>0.533988916563139</v>
      </c>
    </row>
    <row r="18">
      <c r="B18" s="18"/>
    </row>
    <row r="19">
      <c r="B19" t="s">
        <v>61</v>
      </c>
    </row>
    <row r="20">
      <c r="B20" t="s">
        <v>62</v>
      </c>
    </row>
    <row r="22">
      <c r="B22"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310</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297</v>
      </c>
      <c r="C9" s="19" t="n">
        <v>0.220200733878686</v>
      </c>
      <c r="D9" s="19" t="n">
        <v>0.248606861074067</v>
      </c>
      <c r="E9" s="19" t="n">
        <v>0.192190474543578</v>
      </c>
      <c r="F9" s="19"/>
      <c r="G9" s="19" t="n">
        <v>0.236467352926678</v>
      </c>
      <c r="H9" s="19" t="n">
        <v>0.260506083368868</v>
      </c>
      <c r="I9" s="19" t="n">
        <v>0.241926614035026</v>
      </c>
      <c r="J9" s="19" t="n">
        <v>0.227560905329601</v>
      </c>
      <c r="K9" s="19" t="n">
        <v>0.209375141148026</v>
      </c>
      <c r="L9" s="19" t="n">
        <v>0.174601523063234</v>
      </c>
      <c r="M9" s="19"/>
      <c r="N9" s="19" t="n">
        <v>0.204218220643733</v>
      </c>
      <c r="O9" s="19" t="n">
        <v>0.226938591676294</v>
      </c>
      <c r="P9" s="19" t="n">
        <v>0.199846688438225</v>
      </c>
      <c r="Q9" s="19" t="n">
        <v>0.176951397777195</v>
      </c>
      <c r="R9" s="19" t="n">
        <v>0.293138785568766</v>
      </c>
      <c r="S9" s="19"/>
      <c r="T9" s="19" t="n">
        <v>0.147639083018729</v>
      </c>
      <c r="U9" s="19" t="n">
        <v>0.19357446269172</v>
      </c>
      <c r="V9" s="19" t="n">
        <v>0.243796728212613</v>
      </c>
      <c r="W9" s="19" t="n">
        <v>0.259612526163052</v>
      </c>
      <c r="X9" s="19"/>
      <c r="Y9" s="19" t="n">
        <v>0.253178084265231</v>
      </c>
      <c r="Z9" s="19" t="n">
        <v>0.229393451405942</v>
      </c>
      <c r="AA9" s="19" t="n">
        <v>0.167955098676309</v>
      </c>
      <c r="AB9" s="19" t="n">
        <v>0.24730154460194</v>
      </c>
      <c r="AC9" s="19" t="n">
        <v>0.182423365315389</v>
      </c>
      <c r="AD9" s="19" t="n">
        <v>0.16167450535876</v>
      </c>
      <c r="AE9" s="19"/>
      <c r="AF9" s="19" t="n">
        <v>0.23972061222266</v>
      </c>
      <c r="AG9" s="19"/>
      <c r="AH9" s="19" t="n">
        <v>0.230397218079886</v>
      </c>
      <c r="AI9" s="19"/>
      <c r="AJ9" s="19" t="n">
        <v>0.203952161420018</v>
      </c>
      <c r="AK9" s="19" t="n">
        <v>0.238861685343364</v>
      </c>
      <c r="AL9" s="19" t="n">
        <v>0.164533956504499</v>
      </c>
    </row>
    <row r="10">
      <c r="B10" s="20" t="s">
        <v>298</v>
      </c>
      <c r="C10" s="19" t="n">
        <v>0.36074581853351</v>
      </c>
      <c r="D10" s="19" t="n">
        <v>0.339008821595896</v>
      </c>
      <c r="E10" s="19" t="n">
        <v>0.383213829276906</v>
      </c>
      <c r="F10" s="19"/>
      <c r="G10" s="19" t="n">
        <v>0.311516501199566</v>
      </c>
      <c r="H10" s="19" t="n">
        <v>0.430891330677423</v>
      </c>
      <c r="I10" s="19" t="n">
        <v>0.369042759778758</v>
      </c>
      <c r="J10" s="19" t="n">
        <v>0.340389421206668</v>
      </c>
      <c r="K10" s="19" t="n">
        <v>0.303539813323069</v>
      </c>
      <c r="L10" s="19" t="n">
        <v>0.381681235885316</v>
      </c>
      <c r="M10" s="19"/>
      <c r="N10" s="19" t="n">
        <v>0.265189524532538</v>
      </c>
      <c r="O10" s="19" t="n">
        <v>0.325065484371025</v>
      </c>
      <c r="P10" s="19" t="n">
        <v>0.344273383477447</v>
      </c>
      <c r="Q10" s="19" t="n">
        <v>0.436449762207104</v>
      </c>
      <c r="R10" s="19" t="n">
        <v>0.417290917099215</v>
      </c>
      <c r="S10" s="19"/>
      <c r="T10" s="19" t="n">
        <v>0.311243362431028</v>
      </c>
      <c r="U10" s="19" t="n">
        <v>0.331674756393319</v>
      </c>
      <c r="V10" s="19" t="n">
        <v>0.43834760799872</v>
      </c>
      <c r="W10" s="19" t="n">
        <v>0.423971989912011</v>
      </c>
      <c r="X10" s="19"/>
      <c r="Y10" s="19" t="n">
        <v>0.390968558174534</v>
      </c>
      <c r="Z10" s="19" t="n">
        <v>0.361915957914213</v>
      </c>
      <c r="AA10" s="19" t="n">
        <v>0.359730970009704</v>
      </c>
      <c r="AB10" s="19" t="n">
        <v>0.270778112455563</v>
      </c>
      <c r="AC10" s="19" t="n">
        <v>0.284348754535991</v>
      </c>
      <c r="AD10" s="19" t="n">
        <v>0.421115560193547</v>
      </c>
      <c r="AE10" s="19"/>
      <c r="AF10" s="19" t="n">
        <v>0.350244688439617</v>
      </c>
      <c r="AG10" s="19"/>
      <c r="AH10" s="19" t="n">
        <v>0.360727496466467</v>
      </c>
      <c r="AI10" s="19"/>
      <c r="AJ10" s="19" t="n">
        <v>0.375999376098321</v>
      </c>
      <c r="AK10" s="19" t="n">
        <v>0.35101095101668</v>
      </c>
      <c r="AL10" s="19" t="n">
        <v>0.368997907348139</v>
      </c>
    </row>
    <row r="11">
      <c r="B11" s="20" t="s">
        <v>299</v>
      </c>
      <c r="C11" s="19" t="n">
        <v>0.228259625389275</v>
      </c>
      <c r="D11" s="19" t="n">
        <v>0.213866286520987</v>
      </c>
      <c r="E11" s="19" t="n">
        <v>0.241162678790673</v>
      </c>
      <c r="F11" s="19"/>
      <c r="G11" s="19" t="n">
        <v>0.262964337240537</v>
      </c>
      <c r="H11" s="19" t="n">
        <v>0.190551050880547</v>
      </c>
      <c r="I11" s="19" t="n">
        <v>0.233114871161374</v>
      </c>
      <c r="J11" s="19" t="n">
        <v>0.224688613874566</v>
      </c>
      <c r="K11" s="19" t="n">
        <v>0.266107438496981</v>
      </c>
      <c r="L11" s="19" t="n">
        <v>0.212304902457515</v>
      </c>
      <c r="M11" s="19"/>
      <c r="N11" s="19" t="n">
        <v>0.227784541282046</v>
      </c>
      <c r="O11" s="19" t="n">
        <v>0.240796076914992</v>
      </c>
      <c r="P11" s="19" t="n">
        <v>0.229918834608431</v>
      </c>
      <c r="Q11" s="19" t="n">
        <v>0.252883829540539</v>
      </c>
      <c r="R11" s="19" t="n">
        <v>0.178652828590345</v>
      </c>
      <c r="S11" s="19"/>
      <c r="T11" s="19" t="n">
        <v>0.215964901391053</v>
      </c>
      <c r="U11" s="19" t="n">
        <v>0.253106972422297</v>
      </c>
      <c r="V11" s="19" t="n">
        <v>0.179470498828885</v>
      </c>
      <c r="W11" s="19" t="n">
        <v>0.216452170901401</v>
      </c>
      <c r="X11" s="19"/>
      <c r="Y11" s="19" t="n">
        <v>0.223492844573707</v>
      </c>
      <c r="Z11" s="19" t="n">
        <v>0.241713682993232</v>
      </c>
      <c r="AA11" s="19" t="n">
        <v>0.223526755843613</v>
      </c>
      <c r="AB11" s="19" t="n">
        <v>0.206156894178979</v>
      </c>
      <c r="AC11" s="19" t="n">
        <v>0.382836819602686</v>
      </c>
      <c r="AD11" s="19" t="n">
        <v>0.0807151162055156</v>
      </c>
      <c r="AE11" s="19"/>
      <c r="AF11" s="19" t="n">
        <v>0.236876974848414</v>
      </c>
      <c r="AG11" s="19"/>
      <c r="AH11" s="19" t="n">
        <v>0.226595922438905</v>
      </c>
      <c r="AI11" s="19"/>
      <c r="AJ11" s="19" t="n">
        <v>0.239268540751595</v>
      </c>
      <c r="AK11" s="19" t="n">
        <v>0.21674369199815</v>
      </c>
      <c r="AL11" s="19" t="n">
        <v>0.259601210325828</v>
      </c>
    </row>
    <row r="12">
      <c r="B12" s="20" t="s">
        <v>300</v>
      </c>
      <c r="C12" s="19" t="n">
        <v>0.0558054068966906</v>
      </c>
      <c r="D12" s="19" t="n">
        <v>0.0607029204136551</v>
      </c>
      <c r="E12" s="19" t="n">
        <v>0.0510109983746702</v>
      </c>
      <c r="F12" s="19"/>
      <c r="G12" s="19" t="n">
        <v>0.119231779200418</v>
      </c>
      <c r="H12" s="19" t="n">
        <v>0.016298280586509</v>
      </c>
      <c r="I12" s="19" t="n">
        <v>0.0692136505514857</v>
      </c>
      <c r="J12" s="19" t="n">
        <v>0.030017479020456</v>
      </c>
      <c r="K12" s="19" t="n">
        <v>0.0496230488738529</v>
      </c>
      <c r="L12" s="19" t="n">
        <v>0.0687555033094969</v>
      </c>
      <c r="M12" s="19"/>
      <c r="N12" s="19" t="n">
        <v>0.0682552912803085</v>
      </c>
      <c r="O12" s="19" t="n">
        <v>0.050173807022567</v>
      </c>
      <c r="P12" s="19" t="n">
        <v>0.0575401999147096</v>
      </c>
      <c r="Q12" s="19" t="n">
        <v>0.0558939491362857</v>
      </c>
      <c r="R12" s="19" t="n">
        <v>0.0565119554043648</v>
      </c>
      <c r="S12" s="19"/>
      <c r="T12" s="19" t="n">
        <v>0.0635574465990562</v>
      </c>
      <c r="U12" s="19" t="n">
        <v>0.0649468304760134</v>
      </c>
      <c r="V12" s="19" t="n">
        <v>0.0693173916962545</v>
      </c>
      <c r="W12" s="19" t="n">
        <v>0.0508834474041945</v>
      </c>
      <c r="X12" s="19"/>
      <c r="Y12" s="19" t="n">
        <v>0.0446447706277915</v>
      </c>
      <c r="Z12" s="19" t="n">
        <v>0.048841243777471</v>
      </c>
      <c r="AA12" s="19" t="n">
        <v>0.0728871213287088</v>
      </c>
      <c r="AB12" s="19" t="n">
        <v>0.0575440973245179</v>
      </c>
      <c r="AC12" s="19" t="n">
        <v>0.0763382237412829</v>
      </c>
      <c r="AD12" s="19" t="n">
        <v>0.0268399728951302</v>
      </c>
      <c r="AE12" s="19"/>
      <c r="AF12" s="19" t="n">
        <v>0.0429742564895925</v>
      </c>
      <c r="AG12" s="19"/>
      <c r="AH12" s="19" t="n">
        <v>0.0517811299162393</v>
      </c>
      <c r="AI12" s="19"/>
      <c r="AJ12" s="19" t="n">
        <v>0.0504077657667243</v>
      </c>
      <c r="AK12" s="19" t="n">
        <v>0.0533756844300441</v>
      </c>
      <c r="AL12" s="19" t="n">
        <v>0.0860989100779156</v>
      </c>
    </row>
    <row r="13">
      <c r="B13" s="20" t="s">
        <v>301</v>
      </c>
      <c r="C13" s="19" t="n">
        <v>0.0553077837489116</v>
      </c>
      <c r="D13" s="19" t="n">
        <v>0.07797296861186</v>
      </c>
      <c r="E13" s="19" t="n">
        <v>0.0327232670089183</v>
      </c>
      <c r="F13" s="19"/>
      <c r="G13" s="19" t="n">
        <v>0.0284961517408124</v>
      </c>
      <c r="H13" s="19" t="n">
        <v>0.0629590844335742</v>
      </c>
      <c r="I13" s="19" t="n">
        <v>0.0426751553304861</v>
      </c>
      <c r="J13" s="19" t="n">
        <v>0.0518278574721983</v>
      </c>
      <c r="K13" s="19" t="n">
        <v>0.0629386490332234</v>
      </c>
      <c r="L13" s="19" t="n">
        <v>0.0667890087786993</v>
      </c>
      <c r="M13" s="19"/>
      <c r="N13" s="19" t="n">
        <v>0.0651677812011782</v>
      </c>
      <c r="O13" s="19" t="n">
        <v>0.0839401748561884</v>
      </c>
      <c r="P13" s="19" t="n">
        <v>0.0573458857059903</v>
      </c>
      <c r="Q13" s="19" t="n">
        <v>0.0206093151280803</v>
      </c>
      <c r="R13" s="19" t="n">
        <v>0.0337441332248852</v>
      </c>
      <c r="S13" s="19"/>
      <c r="T13" s="19" t="n">
        <v>0.048376464528397</v>
      </c>
      <c r="U13" s="19" t="n">
        <v>0.0672243347682224</v>
      </c>
      <c r="V13" s="19" t="n">
        <v>0.0395196786898592</v>
      </c>
      <c r="W13" s="19" t="n">
        <v>0.0319807229599401</v>
      </c>
      <c r="X13" s="19"/>
      <c r="Y13" s="19" t="n">
        <v>0.0558016514380646</v>
      </c>
      <c r="Z13" s="19" t="n">
        <v>0.0489279276468073</v>
      </c>
      <c r="AA13" s="19" t="n">
        <v>0.070196870625763</v>
      </c>
      <c r="AB13" s="19" t="n">
        <v>0.0464852790697855</v>
      </c>
      <c r="AC13" s="19" t="n">
        <v>0</v>
      </c>
      <c r="AD13" s="19" t="n">
        <v>0.0634829508559207</v>
      </c>
      <c r="AE13" s="19"/>
      <c r="AF13" s="19" t="n">
        <v>0.0576384161687755</v>
      </c>
      <c r="AG13" s="19"/>
      <c r="AH13" s="19" t="n">
        <v>0.0543434608914878</v>
      </c>
      <c r="AI13" s="19"/>
      <c r="AJ13" s="19" t="n">
        <v>0.0332474601681493</v>
      </c>
      <c r="AK13" s="19" t="n">
        <v>0.0642089620632715</v>
      </c>
      <c r="AL13" s="19" t="n">
        <v>0.0726476911856378</v>
      </c>
    </row>
    <row r="14">
      <c r="B14" s="20" t="s">
        <v>56</v>
      </c>
      <c r="C14" s="19" t="n">
        <v>0.0796806315529266</v>
      </c>
      <c r="D14" s="19" t="n">
        <v>0.0598421417835351</v>
      </c>
      <c r="E14" s="19" t="n">
        <v>0.0996987520052543</v>
      </c>
      <c r="F14" s="19"/>
      <c r="G14" s="19" t="n">
        <v>0.0413238776919888</v>
      </c>
      <c r="H14" s="19" t="n">
        <v>0.0387941700530794</v>
      </c>
      <c r="I14" s="19" t="n">
        <v>0.0440269491428704</v>
      </c>
      <c r="J14" s="19" t="n">
        <v>0.125515723096511</v>
      </c>
      <c r="K14" s="19" t="n">
        <v>0.108415909124848</v>
      </c>
      <c r="L14" s="19" t="n">
        <v>0.0958678265057386</v>
      </c>
      <c r="M14" s="19"/>
      <c r="N14" s="19" t="n">
        <v>0.169384641060197</v>
      </c>
      <c r="O14" s="19" t="n">
        <v>0.0730858651589341</v>
      </c>
      <c r="P14" s="19" t="n">
        <v>0.111075007855197</v>
      </c>
      <c r="Q14" s="19" t="n">
        <v>0.0572117462107956</v>
      </c>
      <c r="R14" s="19" t="n">
        <v>0.0206613801124247</v>
      </c>
      <c r="S14" s="19"/>
      <c r="T14" s="19" t="n">
        <v>0.213218742031736</v>
      </c>
      <c r="U14" s="19" t="n">
        <v>0.0894726432484284</v>
      </c>
      <c r="V14" s="19" t="n">
        <v>0.0295480945736691</v>
      </c>
      <c r="W14" s="19" t="n">
        <v>0.0170991426594013</v>
      </c>
      <c r="X14" s="19"/>
      <c r="Y14" s="19" t="n">
        <v>0.0319140909206716</v>
      </c>
      <c r="Z14" s="19" t="n">
        <v>0.0692077362623353</v>
      </c>
      <c r="AA14" s="19" t="n">
        <v>0.105703183515902</v>
      </c>
      <c r="AB14" s="19" t="n">
        <v>0.171734072369215</v>
      </c>
      <c r="AC14" s="19" t="n">
        <v>0.0740528368046512</v>
      </c>
      <c r="AD14" s="19" t="n">
        <v>0.246171894491127</v>
      </c>
      <c r="AE14" s="19"/>
      <c r="AF14" s="19" t="n">
        <v>0.0725450518309408</v>
      </c>
      <c r="AG14" s="19"/>
      <c r="AH14" s="19" t="n">
        <v>0.0761547722070149</v>
      </c>
      <c r="AI14" s="19"/>
      <c r="AJ14" s="19" t="n">
        <v>0.0971246957951932</v>
      </c>
      <c r="AK14" s="19" t="n">
        <v>0.0757990251484901</v>
      </c>
      <c r="AL14" s="19" t="n">
        <v>0.0481203245579809</v>
      </c>
    </row>
    <row r="15">
      <c r="B15" s="20" t="s">
        <v>302</v>
      </c>
      <c r="C15" s="23" t="n">
        <v>0.580946552412196</v>
      </c>
      <c r="D15" s="23" t="n">
        <v>0.587615682669963</v>
      </c>
      <c r="E15" s="23" t="n">
        <v>0.575404303820484</v>
      </c>
      <c r="F15" s="23"/>
      <c r="G15" s="23" t="n">
        <v>0.547983854126244</v>
      </c>
      <c r="H15" s="23" t="n">
        <v>0.691397414046291</v>
      </c>
      <c r="I15" s="23" t="n">
        <v>0.610969373813784</v>
      </c>
      <c r="J15" s="23" t="n">
        <v>0.567950326536269</v>
      </c>
      <c r="K15" s="23" t="n">
        <v>0.512914954471095</v>
      </c>
      <c r="L15" s="23" t="n">
        <v>0.55628275894855</v>
      </c>
      <c r="M15" s="23"/>
      <c r="N15" s="23" t="n">
        <v>0.469407745176271</v>
      </c>
      <c r="O15" s="23" t="n">
        <v>0.552004076047318</v>
      </c>
      <c r="P15" s="23" t="n">
        <v>0.544120071915672</v>
      </c>
      <c r="Q15" s="23" t="n">
        <v>0.613401159984299</v>
      </c>
      <c r="R15" s="23" t="n">
        <v>0.710429702667981</v>
      </c>
      <c r="S15" s="23"/>
      <c r="T15" s="23" t="n">
        <v>0.458882445449757</v>
      </c>
      <c r="U15" s="23" t="n">
        <v>0.525249219085039</v>
      </c>
      <c r="V15" s="23" t="n">
        <v>0.682144336211332</v>
      </c>
      <c r="W15" s="23" t="n">
        <v>0.683584516075063</v>
      </c>
      <c r="X15" s="23"/>
      <c r="Y15" s="23" t="n">
        <v>0.644146642439765</v>
      </c>
      <c r="Z15" s="23" t="n">
        <v>0.591309409320155</v>
      </c>
      <c r="AA15" s="23" t="n">
        <v>0.527686068686013</v>
      </c>
      <c r="AB15" s="23" t="n">
        <v>0.518079657057503</v>
      </c>
      <c r="AC15" s="23" t="n">
        <v>0.466772119851379</v>
      </c>
      <c r="AD15" s="23" t="n">
        <v>0.582790065552306</v>
      </c>
      <c r="AE15" s="23"/>
      <c r="AF15" s="23" t="n">
        <v>0.589965300662277</v>
      </c>
      <c r="AG15" s="23"/>
      <c r="AH15" s="23" t="n">
        <v>0.591124714546353</v>
      </c>
      <c r="AI15" s="23"/>
      <c r="AJ15" s="23" t="n">
        <v>0.579951537518339</v>
      </c>
      <c r="AK15" s="23" t="n">
        <v>0.589872636360044</v>
      </c>
      <c r="AL15" s="23" t="n">
        <v>0.533531863852638</v>
      </c>
    </row>
    <row r="16">
      <c r="B16" s="20" t="s">
        <v>303</v>
      </c>
      <c r="C16" s="23" t="n">
        <v>0.111113190645602</v>
      </c>
      <c r="D16" s="23" t="n">
        <v>0.138675889025515</v>
      </c>
      <c r="E16" s="23" t="n">
        <v>0.0837342653835886</v>
      </c>
      <c r="F16" s="23"/>
      <c r="G16" s="23" t="n">
        <v>0.147727930941231</v>
      </c>
      <c r="H16" s="23" t="n">
        <v>0.0792573650200832</v>
      </c>
      <c r="I16" s="23" t="n">
        <v>0.111888805881972</v>
      </c>
      <c r="J16" s="23" t="n">
        <v>0.0818453364926543</v>
      </c>
      <c r="K16" s="23" t="n">
        <v>0.112561697907076</v>
      </c>
      <c r="L16" s="23" t="n">
        <v>0.135544512088196</v>
      </c>
      <c r="M16" s="23"/>
      <c r="N16" s="23" t="n">
        <v>0.133423072481487</v>
      </c>
      <c r="O16" s="23" t="n">
        <v>0.134113981878755</v>
      </c>
      <c r="P16" s="23" t="n">
        <v>0.1148860856207</v>
      </c>
      <c r="Q16" s="23" t="n">
        <v>0.076503264264366</v>
      </c>
      <c r="R16" s="23" t="n">
        <v>0.0902560886292499</v>
      </c>
      <c r="S16" s="23"/>
      <c r="T16" s="23" t="n">
        <v>0.111933911127453</v>
      </c>
      <c r="U16" s="23" t="n">
        <v>0.132171165244236</v>
      </c>
      <c r="V16" s="23" t="n">
        <v>0.108837070386114</v>
      </c>
      <c r="W16" s="23" t="n">
        <v>0.0828641703641346</v>
      </c>
      <c r="X16" s="23"/>
      <c r="Y16" s="23" t="n">
        <v>0.100446422065856</v>
      </c>
      <c r="Z16" s="23" t="n">
        <v>0.0977691714242782</v>
      </c>
      <c r="AA16" s="23" t="n">
        <v>0.143083991954472</v>
      </c>
      <c r="AB16" s="23" t="n">
        <v>0.104029376394303</v>
      </c>
      <c r="AC16" s="23" t="n">
        <v>0.0763382237412829</v>
      </c>
      <c r="AD16" s="23" t="n">
        <v>0.0903229237510508</v>
      </c>
      <c r="AE16" s="23"/>
      <c r="AF16" s="23" t="n">
        <v>0.100612672658368</v>
      </c>
      <c r="AG16" s="23"/>
      <c r="AH16" s="23" t="n">
        <v>0.106124590807727</v>
      </c>
      <c r="AI16" s="23"/>
      <c r="AJ16" s="23" t="n">
        <v>0.0836552259348736</v>
      </c>
      <c r="AK16" s="23" t="n">
        <v>0.117584646493316</v>
      </c>
      <c r="AL16" s="23" t="n">
        <v>0.158746601263553</v>
      </c>
    </row>
    <row r="17">
      <c r="B17" s="20" t="s">
        <v>239</v>
      </c>
      <c r="C17" s="24" t="n">
        <v>0.469833361766594</v>
      </c>
      <c r="D17" s="24" t="n">
        <v>0.448939793644448</v>
      </c>
      <c r="E17" s="24" t="n">
        <v>0.491670038436895</v>
      </c>
      <c r="F17" s="24"/>
      <c r="G17" s="24" t="n">
        <v>0.400255923185013</v>
      </c>
      <c r="H17" s="24" t="n">
        <v>0.612140049026208</v>
      </c>
      <c r="I17" s="24" t="n">
        <v>0.499080567931812</v>
      </c>
      <c r="J17" s="24" t="n">
        <v>0.486104990043615</v>
      </c>
      <c r="K17" s="24" t="n">
        <v>0.400353256564019</v>
      </c>
      <c r="L17" s="24" t="n">
        <v>0.420738246860354</v>
      </c>
      <c r="M17" s="24"/>
      <c r="N17" s="24" t="n">
        <v>0.335984672694784</v>
      </c>
      <c r="O17" s="24" t="n">
        <v>0.417890094168563</v>
      </c>
      <c r="P17" s="24" t="n">
        <v>0.429233986294972</v>
      </c>
      <c r="Q17" s="24" t="n">
        <v>0.536897895719933</v>
      </c>
      <c r="R17" s="24" t="n">
        <v>0.620173614038731</v>
      </c>
      <c r="S17" s="24"/>
      <c r="T17" s="24" t="n">
        <v>0.346948534322304</v>
      </c>
      <c r="U17" s="24" t="n">
        <v>0.393078053840804</v>
      </c>
      <c r="V17" s="24" t="n">
        <v>0.573307265825218</v>
      </c>
      <c r="W17" s="24" t="n">
        <v>0.600720345710928</v>
      </c>
      <c r="X17" s="24"/>
      <c r="Y17" s="24" t="n">
        <v>0.543700220373909</v>
      </c>
      <c r="Z17" s="24" t="n">
        <v>0.493540237895877</v>
      </c>
      <c r="AA17" s="24" t="n">
        <v>0.384602076731541</v>
      </c>
      <c r="AB17" s="24" t="n">
        <v>0.4140502806632</v>
      </c>
      <c r="AC17" s="24" t="n">
        <v>0.390433896110097</v>
      </c>
      <c r="AD17" s="24" t="n">
        <v>0.492467141801255</v>
      </c>
      <c r="AE17" s="24"/>
      <c r="AF17" s="24" t="n">
        <v>0.489352628003909</v>
      </c>
      <c r="AG17" s="24"/>
      <c r="AH17" s="24" t="n">
        <v>0.485000123738626</v>
      </c>
      <c r="AI17" s="24"/>
      <c r="AJ17" s="24" t="n">
        <v>0.496296311583465</v>
      </c>
      <c r="AK17" s="24" t="n">
        <v>0.472287989866729</v>
      </c>
      <c r="AL17" s="24" t="n">
        <v>0.374785262589085</v>
      </c>
    </row>
    <row r="18">
      <c r="B18" s="18"/>
    </row>
    <row r="19">
      <c r="B19" t="s">
        <v>61</v>
      </c>
    </row>
    <row r="20">
      <c r="B20" t="s">
        <v>62</v>
      </c>
    </row>
    <row r="22">
      <c r="B22"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311</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297</v>
      </c>
      <c r="C9" s="19" t="n">
        <v>0.297204213087682</v>
      </c>
      <c r="D9" s="19" t="n">
        <v>0.285309407183333</v>
      </c>
      <c r="E9" s="19" t="n">
        <v>0.309694007650635</v>
      </c>
      <c r="F9" s="19"/>
      <c r="G9" s="19" t="n">
        <v>0.303417699624613</v>
      </c>
      <c r="H9" s="19" t="n">
        <v>0.411007041973203</v>
      </c>
      <c r="I9" s="19" t="n">
        <v>0.304204047674993</v>
      </c>
      <c r="J9" s="19" t="n">
        <v>0.251643967301066</v>
      </c>
      <c r="K9" s="19" t="n">
        <v>0.30497585320724</v>
      </c>
      <c r="L9" s="19" t="n">
        <v>0.239641978308582</v>
      </c>
      <c r="M9" s="19"/>
      <c r="N9" s="19" t="n">
        <v>0.258315269317335</v>
      </c>
      <c r="O9" s="19" t="n">
        <v>0.286724660512752</v>
      </c>
      <c r="P9" s="19" t="n">
        <v>0.293349107517875</v>
      </c>
      <c r="Q9" s="19" t="n">
        <v>0.271873648041322</v>
      </c>
      <c r="R9" s="19" t="n">
        <v>0.367141578110654</v>
      </c>
      <c r="S9" s="19"/>
      <c r="T9" s="19" t="n">
        <v>0.272191189247816</v>
      </c>
      <c r="U9" s="19" t="n">
        <v>0.237433677589488</v>
      </c>
      <c r="V9" s="19" t="n">
        <v>0.337824128583499</v>
      </c>
      <c r="W9" s="19" t="n">
        <v>0.380279760478114</v>
      </c>
      <c r="X9" s="19"/>
      <c r="Y9" s="19" t="n">
        <v>0.320956600533096</v>
      </c>
      <c r="Z9" s="19" t="n">
        <v>0.301460227930634</v>
      </c>
      <c r="AA9" s="19" t="n">
        <v>0.233569247016564</v>
      </c>
      <c r="AB9" s="19" t="n">
        <v>0.320537139099199</v>
      </c>
      <c r="AC9" s="19" t="n">
        <v>0.256620651418897</v>
      </c>
      <c r="AD9" s="19" t="n">
        <v>0.439670820284614</v>
      </c>
      <c r="AE9" s="19"/>
      <c r="AF9" s="19" t="n">
        <v>0.298196717021483</v>
      </c>
      <c r="AG9" s="19"/>
      <c r="AH9" s="19" t="n">
        <v>0.305179808909833</v>
      </c>
      <c r="AI9" s="19"/>
      <c r="AJ9" s="19" t="n">
        <v>0.257231283250092</v>
      </c>
      <c r="AK9" s="19" t="n">
        <v>0.31991228596135</v>
      </c>
      <c r="AL9" s="19" t="n">
        <v>0.291425537784553</v>
      </c>
    </row>
    <row r="10">
      <c r="B10" s="20" t="s">
        <v>298</v>
      </c>
      <c r="C10" s="19" t="n">
        <v>0.382051164728528</v>
      </c>
      <c r="D10" s="19" t="n">
        <v>0.394609248972403</v>
      </c>
      <c r="E10" s="19" t="n">
        <v>0.370224285365345</v>
      </c>
      <c r="F10" s="19"/>
      <c r="G10" s="19" t="n">
        <v>0.436326254561201</v>
      </c>
      <c r="H10" s="19" t="n">
        <v>0.337909696757347</v>
      </c>
      <c r="I10" s="19" t="n">
        <v>0.402411591210557</v>
      </c>
      <c r="J10" s="19" t="n">
        <v>0.421750836886719</v>
      </c>
      <c r="K10" s="19" t="n">
        <v>0.319966925833387</v>
      </c>
      <c r="L10" s="19" t="n">
        <v>0.391346492239755</v>
      </c>
      <c r="M10" s="19"/>
      <c r="N10" s="19" t="n">
        <v>0.382631374172175</v>
      </c>
      <c r="O10" s="19" t="n">
        <v>0.364980896588143</v>
      </c>
      <c r="P10" s="19" t="n">
        <v>0.339527532581573</v>
      </c>
      <c r="Q10" s="19" t="n">
        <v>0.45266069441476</v>
      </c>
      <c r="R10" s="19" t="n">
        <v>0.403981284800117</v>
      </c>
      <c r="S10" s="19"/>
      <c r="T10" s="19" t="n">
        <v>0.329826710122561</v>
      </c>
      <c r="U10" s="19" t="n">
        <v>0.410868494211101</v>
      </c>
      <c r="V10" s="19" t="n">
        <v>0.419513687760437</v>
      </c>
      <c r="W10" s="19" t="n">
        <v>0.378423875204837</v>
      </c>
      <c r="X10" s="19"/>
      <c r="Y10" s="19" t="n">
        <v>0.388313680088245</v>
      </c>
      <c r="Z10" s="19" t="n">
        <v>0.42070066959169</v>
      </c>
      <c r="AA10" s="19" t="n">
        <v>0.380115012857083</v>
      </c>
      <c r="AB10" s="19" t="n">
        <v>0.348522955218615</v>
      </c>
      <c r="AC10" s="19" t="n">
        <v>0.430722137905983</v>
      </c>
      <c r="AD10" s="19" t="n">
        <v>0.298809880480353</v>
      </c>
      <c r="AE10" s="19"/>
      <c r="AF10" s="19" t="n">
        <v>0.392432256979406</v>
      </c>
      <c r="AG10" s="19"/>
      <c r="AH10" s="19" t="n">
        <v>0.387674822028907</v>
      </c>
      <c r="AI10" s="19"/>
      <c r="AJ10" s="19" t="n">
        <v>0.372590349874755</v>
      </c>
      <c r="AK10" s="19" t="n">
        <v>0.379499859458592</v>
      </c>
      <c r="AL10" s="19" t="n">
        <v>0.425495082392721</v>
      </c>
    </row>
    <row r="11">
      <c r="B11" s="20" t="s">
        <v>299</v>
      </c>
      <c r="C11" s="19" t="n">
        <v>0.180931405373734</v>
      </c>
      <c r="D11" s="19" t="n">
        <v>0.176878270088608</v>
      </c>
      <c r="E11" s="19" t="n">
        <v>0.185342905157799</v>
      </c>
      <c r="F11" s="19"/>
      <c r="G11" s="19" t="n">
        <v>0.171822932400397</v>
      </c>
      <c r="H11" s="19" t="n">
        <v>0.164859076983942</v>
      </c>
      <c r="I11" s="19" t="n">
        <v>0.172758757558483</v>
      </c>
      <c r="J11" s="19" t="n">
        <v>0.174923481184947</v>
      </c>
      <c r="K11" s="19" t="n">
        <v>0.184230743010412</v>
      </c>
      <c r="L11" s="19" t="n">
        <v>0.202632460001035</v>
      </c>
      <c r="M11" s="19"/>
      <c r="N11" s="19" t="n">
        <v>0.124141745957742</v>
      </c>
      <c r="O11" s="19" t="n">
        <v>0.201054729397487</v>
      </c>
      <c r="P11" s="19" t="n">
        <v>0.195210684767468</v>
      </c>
      <c r="Q11" s="19" t="n">
        <v>0.164160451302983</v>
      </c>
      <c r="R11" s="19" t="n">
        <v>0.169853324318197</v>
      </c>
      <c r="S11" s="19"/>
      <c r="T11" s="19" t="n">
        <v>0.178558910728178</v>
      </c>
      <c r="U11" s="19" t="n">
        <v>0.207489670030347</v>
      </c>
      <c r="V11" s="19" t="n">
        <v>0.165025243993944</v>
      </c>
      <c r="W11" s="19" t="n">
        <v>0.151548432709798</v>
      </c>
      <c r="X11" s="19"/>
      <c r="Y11" s="19" t="n">
        <v>0.195254359861109</v>
      </c>
      <c r="Z11" s="19" t="n">
        <v>0.175677948794133</v>
      </c>
      <c r="AA11" s="19" t="n">
        <v>0.205676490024317</v>
      </c>
      <c r="AB11" s="19" t="n">
        <v>0.0996053668592148</v>
      </c>
      <c r="AC11" s="19" t="n">
        <v>0.217549978148005</v>
      </c>
      <c r="AD11" s="19" t="n">
        <v>0</v>
      </c>
      <c r="AE11" s="19"/>
      <c r="AF11" s="19" t="n">
        <v>0.18310681853401</v>
      </c>
      <c r="AG11" s="19"/>
      <c r="AH11" s="19" t="n">
        <v>0.173237163900863</v>
      </c>
      <c r="AI11" s="19"/>
      <c r="AJ11" s="19" t="n">
        <v>0.204756672210685</v>
      </c>
      <c r="AK11" s="19" t="n">
        <v>0.170031207160749</v>
      </c>
      <c r="AL11" s="19" t="n">
        <v>0.169480024876119</v>
      </c>
    </row>
    <row r="12">
      <c r="B12" s="20" t="s">
        <v>300</v>
      </c>
      <c r="C12" s="19" t="n">
        <v>0.0376586898149734</v>
      </c>
      <c r="D12" s="19" t="n">
        <v>0.0355603354724288</v>
      </c>
      <c r="E12" s="19" t="n">
        <v>0.0378795469876566</v>
      </c>
      <c r="F12" s="19"/>
      <c r="G12" s="19" t="n">
        <v>0.0528502441216857</v>
      </c>
      <c r="H12" s="19" t="n">
        <v>0.0239919468598243</v>
      </c>
      <c r="I12" s="19" t="n">
        <v>0.0475746753501426</v>
      </c>
      <c r="J12" s="19" t="n">
        <v>0.0388147661073229</v>
      </c>
      <c r="K12" s="19" t="n">
        <v>0.0287425432979442</v>
      </c>
      <c r="L12" s="19" t="n">
        <v>0.0392160125529114</v>
      </c>
      <c r="M12" s="19"/>
      <c r="N12" s="19" t="n">
        <v>0.0221627125523887</v>
      </c>
      <c r="O12" s="19" t="n">
        <v>0.0485088320341069</v>
      </c>
      <c r="P12" s="19" t="n">
        <v>0.0358401682120011</v>
      </c>
      <c r="Q12" s="19" t="n">
        <v>0.0402931335002277</v>
      </c>
      <c r="R12" s="19" t="n">
        <v>0.0267564691681388</v>
      </c>
      <c r="S12" s="19"/>
      <c r="T12" s="19" t="n">
        <v>0.0570221924666785</v>
      </c>
      <c r="U12" s="19" t="n">
        <v>0.0317649471731611</v>
      </c>
      <c r="V12" s="19" t="n">
        <v>0.0268640126985106</v>
      </c>
      <c r="W12" s="19" t="n">
        <v>0.0523202585481531</v>
      </c>
      <c r="X12" s="19"/>
      <c r="Y12" s="19" t="n">
        <v>0.0415433065844026</v>
      </c>
      <c r="Z12" s="19" t="n">
        <v>0.0363456842858468</v>
      </c>
      <c r="AA12" s="19" t="n">
        <v>0.0400345717001137</v>
      </c>
      <c r="AB12" s="19" t="n">
        <v>0.0291645432742253</v>
      </c>
      <c r="AC12" s="19" t="n">
        <v>0.0313423450117262</v>
      </c>
      <c r="AD12" s="19" t="n">
        <v>0.00905937159772617</v>
      </c>
      <c r="AE12" s="19"/>
      <c r="AF12" s="19" t="n">
        <v>0.0307357587480458</v>
      </c>
      <c r="AG12" s="19"/>
      <c r="AH12" s="19" t="n">
        <v>0.0324140227890054</v>
      </c>
      <c r="AI12" s="19"/>
      <c r="AJ12" s="19" t="n">
        <v>0.0318409602398868</v>
      </c>
      <c r="AK12" s="19" t="n">
        <v>0.0391957840157745</v>
      </c>
      <c r="AL12" s="19" t="n">
        <v>0.0468129623571037</v>
      </c>
    </row>
    <row r="13">
      <c r="B13" s="20" t="s">
        <v>301</v>
      </c>
      <c r="C13" s="19" t="n">
        <v>0.0388403544396097</v>
      </c>
      <c r="D13" s="19" t="n">
        <v>0.0575641694873512</v>
      </c>
      <c r="E13" s="19" t="n">
        <v>0.02016979818601</v>
      </c>
      <c r="F13" s="19"/>
      <c r="G13" s="19" t="n">
        <v>0</v>
      </c>
      <c r="H13" s="19" t="n">
        <v>0.0360938044510921</v>
      </c>
      <c r="I13" s="19" t="n">
        <v>0.0166963278939133</v>
      </c>
      <c r="J13" s="19" t="n">
        <v>0.0344017942463363</v>
      </c>
      <c r="K13" s="19" t="n">
        <v>0.0659399009882519</v>
      </c>
      <c r="L13" s="19" t="n">
        <v>0.0558347466040145</v>
      </c>
      <c r="M13" s="19"/>
      <c r="N13" s="19" t="n">
        <v>0.0539930850677933</v>
      </c>
      <c r="O13" s="19" t="n">
        <v>0.0538627564742723</v>
      </c>
      <c r="P13" s="19" t="n">
        <v>0.03808566282844</v>
      </c>
      <c r="Q13" s="19" t="n">
        <v>0.0199554748918146</v>
      </c>
      <c r="R13" s="19" t="n">
        <v>0.0260628971891159</v>
      </c>
      <c r="S13" s="19"/>
      <c r="T13" s="19" t="n">
        <v>0.0141249236864565</v>
      </c>
      <c r="U13" s="19" t="n">
        <v>0.0505178326799409</v>
      </c>
      <c r="V13" s="19" t="n">
        <v>0.0238799681426941</v>
      </c>
      <c r="W13" s="19" t="n">
        <v>0.0187257728350168</v>
      </c>
      <c r="X13" s="19"/>
      <c r="Y13" s="19" t="n">
        <v>0.0299930500744306</v>
      </c>
      <c r="Z13" s="19" t="n">
        <v>0.0188210167169488</v>
      </c>
      <c r="AA13" s="19" t="n">
        <v>0.0629093257835204</v>
      </c>
      <c r="AB13" s="19" t="n">
        <v>0.0390908989480996</v>
      </c>
      <c r="AC13" s="19" t="n">
        <v>0</v>
      </c>
      <c r="AD13" s="19" t="n">
        <v>0.0634829508559207</v>
      </c>
      <c r="AE13" s="19"/>
      <c r="AF13" s="19" t="n">
        <v>0.0353201063406031</v>
      </c>
      <c r="AG13" s="19"/>
      <c r="AH13" s="19" t="n">
        <v>0.0388907258877819</v>
      </c>
      <c r="AI13" s="19"/>
      <c r="AJ13" s="19" t="n">
        <v>0.0310741964556823</v>
      </c>
      <c r="AK13" s="19" t="n">
        <v>0.0435286935536932</v>
      </c>
      <c r="AL13" s="19" t="n">
        <v>0.0361544024953001</v>
      </c>
    </row>
    <row r="14">
      <c r="B14" s="20" t="s">
        <v>56</v>
      </c>
      <c r="C14" s="19" t="n">
        <v>0.0633141725554725</v>
      </c>
      <c r="D14" s="19" t="n">
        <v>0.0500785687958756</v>
      </c>
      <c r="E14" s="19" t="n">
        <v>0.0766894566525539</v>
      </c>
      <c r="F14" s="19"/>
      <c r="G14" s="19" t="n">
        <v>0.035582869292103</v>
      </c>
      <c r="H14" s="19" t="n">
        <v>0.0261384329745915</v>
      </c>
      <c r="I14" s="19" t="n">
        <v>0.0563546003119109</v>
      </c>
      <c r="J14" s="19" t="n">
        <v>0.0784651542736096</v>
      </c>
      <c r="K14" s="19" t="n">
        <v>0.0961440336627646</v>
      </c>
      <c r="L14" s="19" t="n">
        <v>0.0713283102937019</v>
      </c>
      <c r="M14" s="19"/>
      <c r="N14" s="19" t="n">
        <v>0.158755812932566</v>
      </c>
      <c r="O14" s="19" t="n">
        <v>0.0448681249932387</v>
      </c>
      <c r="P14" s="19" t="n">
        <v>0.0979868440926437</v>
      </c>
      <c r="Q14" s="19" t="n">
        <v>0.0510565978488934</v>
      </c>
      <c r="R14" s="19" t="n">
        <v>0.00620444641377698</v>
      </c>
      <c r="S14" s="19"/>
      <c r="T14" s="19" t="n">
        <v>0.148276073748311</v>
      </c>
      <c r="U14" s="19" t="n">
        <v>0.0619253783159614</v>
      </c>
      <c r="V14" s="19" t="n">
        <v>0.026892958820915</v>
      </c>
      <c r="W14" s="19" t="n">
        <v>0.0187019002240813</v>
      </c>
      <c r="X14" s="19"/>
      <c r="Y14" s="19" t="n">
        <v>0.0239390028587169</v>
      </c>
      <c r="Z14" s="19" t="n">
        <v>0.0469944526807479</v>
      </c>
      <c r="AA14" s="19" t="n">
        <v>0.0776953526184031</v>
      </c>
      <c r="AB14" s="19" t="n">
        <v>0.163079096600646</v>
      </c>
      <c r="AC14" s="19" t="n">
        <v>0.0637648875153885</v>
      </c>
      <c r="AD14" s="19" t="n">
        <v>0.188976976781386</v>
      </c>
      <c r="AE14" s="19"/>
      <c r="AF14" s="19" t="n">
        <v>0.0602083423764508</v>
      </c>
      <c r="AG14" s="19"/>
      <c r="AH14" s="19" t="n">
        <v>0.0626034564836087</v>
      </c>
      <c r="AI14" s="19"/>
      <c r="AJ14" s="19" t="n">
        <v>0.1025065379689</v>
      </c>
      <c r="AK14" s="19" t="n">
        <v>0.047832169849841</v>
      </c>
      <c r="AL14" s="19" t="n">
        <v>0.0306319900942034</v>
      </c>
    </row>
    <row r="15">
      <c r="B15" s="20" t="s">
        <v>302</v>
      </c>
      <c r="C15" s="23" t="n">
        <v>0.67925537781621</v>
      </c>
      <c r="D15" s="23" t="n">
        <v>0.679918656155736</v>
      </c>
      <c r="E15" s="23" t="n">
        <v>0.67991829301598</v>
      </c>
      <c r="F15" s="23"/>
      <c r="G15" s="23" t="n">
        <v>0.739743954185814</v>
      </c>
      <c r="H15" s="23" t="n">
        <v>0.74891673873055</v>
      </c>
      <c r="I15" s="23" t="n">
        <v>0.70661563888555</v>
      </c>
      <c r="J15" s="23" t="n">
        <v>0.673394804187785</v>
      </c>
      <c r="K15" s="23" t="n">
        <v>0.624942779040627</v>
      </c>
      <c r="L15" s="23" t="n">
        <v>0.630988470548337</v>
      </c>
      <c r="M15" s="23"/>
      <c r="N15" s="23" t="n">
        <v>0.64094664348951</v>
      </c>
      <c r="O15" s="23" t="n">
        <v>0.651705557100895</v>
      </c>
      <c r="P15" s="23" t="n">
        <v>0.632876640099448</v>
      </c>
      <c r="Q15" s="23" t="n">
        <v>0.724534342456082</v>
      </c>
      <c r="R15" s="23" t="n">
        <v>0.771122862910771</v>
      </c>
      <c r="S15" s="23"/>
      <c r="T15" s="23" t="n">
        <v>0.602017899370377</v>
      </c>
      <c r="U15" s="23" t="n">
        <v>0.64830217180059</v>
      </c>
      <c r="V15" s="23" t="n">
        <v>0.757337816343936</v>
      </c>
      <c r="W15" s="23" t="n">
        <v>0.758703635682951</v>
      </c>
      <c r="X15" s="23"/>
      <c r="Y15" s="23" t="n">
        <v>0.709270280621341</v>
      </c>
      <c r="Z15" s="23" t="n">
        <v>0.722160897522323</v>
      </c>
      <c r="AA15" s="23" t="n">
        <v>0.613684259873646</v>
      </c>
      <c r="AB15" s="23" t="n">
        <v>0.669060094317814</v>
      </c>
      <c r="AC15" s="23" t="n">
        <v>0.68734278932488</v>
      </c>
      <c r="AD15" s="23" t="n">
        <v>0.738480700764967</v>
      </c>
      <c r="AE15" s="23"/>
      <c r="AF15" s="23" t="n">
        <v>0.69062897400089</v>
      </c>
      <c r="AG15" s="23"/>
      <c r="AH15" s="23" t="n">
        <v>0.692854630938741</v>
      </c>
      <c r="AI15" s="23"/>
      <c r="AJ15" s="23" t="n">
        <v>0.629821633124846</v>
      </c>
      <c r="AK15" s="23" t="n">
        <v>0.699412145419942</v>
      </c>
      <c r="AL15" s="23" t="n">
        <v>0.716920620177274</v>
      </c>
    </row>
    <row r="16">
      <c r="B16" s="20" t="s">
        <v>303</v>
      </c>
      <c r="C16" s="23" t="n">
        <v>0.0764990442545831</v>
      </c>
      <c r="D16" s="23" t="n">
        <v>0.09312450495978</v>
      </c>
      <c r="E16" s="23" t="n">
        <v>0.0580493451736666</v>
      </c>
      <c r="F16" s="23"/>
      <c r="G16" s="23" t="n">
        <v>0.0528502441216857</v>
      </c>
      <c r="H16" s="23" t="n">
        <v>0.0600857513109165</v>
      </c>
      <c r="I16" s="23" t="n">
        <v>0.0642710032440559</v>
      </c>
      <c r="J16" s="23" t="n">
        <v>0.0732165603536592</v>
      </c>
      <c r="K16" s="23" t="n">
        <v>0.0946824442861962</v>
      </c>
      <c r="L16" s="23" t="n">
        <v>0.0950507591569259</v>
      </c>
      <c r="M16" s="23"/>
      <c r="N16" s="23" t="n">
        <v>0.076155797620182</v>
      </c>
      <c r="O16" s="23" t="n">
        <v>0.102371588508379</v>
      </c>
      <c r="P16" s="23" t="n">
        <v>0.0739258310404411</v>
      </c>
      <c r="Q16" s="23" t="n">
        <v>0.0602486083920423</v>
      </c>
      <c r="R16" s="23" t="n">
        <v>0.0528193663572546</v>
      </c>
      <c r="S16" s="23"/>
      <c r="T16" s="23" t="n">
        <v>0.071147116153135</v>
      </c>
      <c r="U16" s="23" t="n">
        <v>0.082282779853102</v>
      </c>
      <c r="V16" s="23" t="n">
        <v>0.0507439808412047</v>
      </c>
      <c r="W16" s="23" t="n">
        <v>0.0710460313831698</v>
      </c>
      <c r="X16" s="23"/>
      <c r="Y16" s="23" t="n">
        <v>0.0715363566588332</v>
      </c>
      <c r="Z16" s="23" t="n">
        <v>0.0551667010027956</v>
      </c>
      <c r="AA16" s="23" t="n">
        <v>0.102943897483634</v>
      </c>
      <c r="AB16" s="23" t="n">
        <v>0.068255442222325</v>
      </c>
      <c r="AC16" s="23" t="n">
        <v>0.0313423450117262</v>
      </c>
      <c r="AD16" s="23" t="n">
        <v>0.0725423224536468</v>
      </c>
      <c r="AE16" s="23"/>
      <c r="AF16" s="23" t="n">
        <v>0.066055865088649</v>
      </c>
      <c r="AG16" s="23"/>
      <c r="AH16" s="23" t="n">
        <v>0.0713047486767873</v>
      </c>
      <c r="AI16" s="23"/>
      <c r="AJ16" s="23" t="n">
        <v>0.062915156695569</v>
      </c>
      <c r="AK16" s="23" t="n">
        <v>0.0827244775694677</v>
      </c>
      <c r="AL16" s="23" t="n">
        <v>0.0829673648524038</v>
      </c>
    </row>
    <row r="17">
      <c r="B17" s="20" t="s">
        <v>239</v>
      </c>
      <c r="C17" s="24" t="n">
        <v>0.602756333561627</v>
      </c>
      <c r="D17" s="24" t="n">
        <v>0.586794151195956</v>
      </c>
      <c r="E17" s="24" t="n">
        <v>0.621868947842314</v>
      </c>
      <c r="F17" s="24"/>
      <c r="G17" s="24" t="n">
        <v>0.686893710064129</v>
      </c>
      <c r="H17" s="24" t="n">
        <v>0.688830987419633</v>
      </c>
      <c r="I17" s="24" t="n">
        <v>0.642344635641494</v>
      </c>
      <c r="J17" s="24" t="n">
        <v>0.600178243834125</v>
      </c>
      <c r="K17" s="24" t="n">
        <v>0.530260334754431</v>
      </c>
      <c r="L17" s="24" t="n">
        <v>0.535937711391411</v>
      </c>
      <c r="M17" s="24"/>
      <c r="N17" s="24" t="n">
        <v>0.564790845869328</v>
      </c>
      <c r="O17" s="24" t="n">
        <v>0.549333968592516</v>
      </c>
      <c r="P17" s="24" t="n">
        <v>0.558950809059007</v>
      </c>
      <c r="Q17" s="24" t="n">
        <v>0.664285734064039</v>
      </c>
      <c r="R17" s="24" t="n">
        <v>0.718303496553517</v>
      </c>
      <c r="S17" s="24"/>
      <c r="T17" s="24" t="n">
        <v>0.530870783217242</v>
      </c>
      <c r="U17" s="24" t="n">
        <v>0.566019391947488</v>
      </c>
      <c r="V17" s="24" t="n">
        <v>0.706593835502731</v>
      </c>
      <c r="W17" s="24" t="n">
        <v>0.687657604299781</v>
      </c>
      <c r="X17" s="24"/>
      <c r="Y17" s="24" t="n">
        <v>0.637733923962508</v>
      </c>
      <c r="Z17" s="24" t="n">
        <v>0.666994196519528</v>
      </c>
      <c r="AA17" s="24" t="n">
        <v>0.510740362390012</v>
      </c>
      <c r="AB17" s="24" t="n">
        <v>0.600804652095489</v>
      </c>
      <c r="AC17" s="24" t="n">
        <v>0.656000444313154</v>
      </c>
      <c r="AD17" s="24" t="n">
        <v>0.66593837831132</v>
      </c>
      <c r="AE17" s="24"/>
      <c r="AF17" s="24" t="n">
        <v>0.624573108912241</v>
      </c>
      <c r="AG17" s="24"/>
      <c r="AH17" s="24" t="n">
        <v>0.621549882261953</v>
      </c>
      <c r="AI17" s="24"/>
      <c r="AJ17" s="24" t="n">
        <v>0.566906476429277</v>
      </c>
      <c r="AK17" s="24" t="n">
        <v>0.616687667850475</v>
      </c>
      <c r="AL17" s="24" t="n">
        <v>0.63395325532487</v>
      </c>
    </row>
    <row r="18">
      <c r="B18" s="18"/>
    </row>
    <row r="19">
      <c r="B19" t="s">
        <v>61</v>
      </c>
    </row>
    <row r="20">
      <c r="B20" t="s">
        <v>62</v>
      </c>
    </row>
    <row r="22">
      <c r="B22"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312</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297</v>
      </c>
      <c r="C9" s="19" t="n">
        <v>0.2425086290288</v>
      </c>
      <c r="D9" s="19" t="n">
        <v>0.241977011343715</v>
      </c>
      <c r="E9" s="19" t="n">
        <v>0.243514654350899</v>
      </c>
      <c r="F9" s="19"/>
      <c r="G9" s="19" t="n">
        <v>0.196366522152258</v>
      </c>
      <c r="H9" s="19" t="n">
        <v>0.314072456984216</v>
      </c>
      <c r="I9" s="19" t="n">
        <v>0.302798018424119</v>
      </c>
      <c r="J9" s="19" t="n">
        <v>0.264074641737813</v>
      </c>
      <c r="K9" s="19" t="n">
        <v>0.208461983194437</v>
      </c>
      <c r="L9" s="19" t="n">
        <v>0.182170347658243</v>
      </c>
      <c r="M9" s="19"/>
      <c r="N9" s="19" t="n">
        <v>0.238684123428669</v>
      </c>
      <c r="O9" s="19" t="n">
        <v>0.224125423388928</v>
      </c>
      <c r="P9" s="19" t="n">
        <v>0.242313539118723</v>
      </c>
      <c r="Q9" s="19" t="n">
        <v>0.201820854647994</v>
      </c>
      <c r="R9" s="19" t="n">
        <v>0.318799485558841</v>
      </c>
      <c r="S9" s="19"/>
      <c r="T9" s="19" t="n">
        <v>0.169700681331366</v>
      </c>
      <c r="U9" s="19" t="n">
        <v>0.202790229532384</v>
      </c>
      <c r="V9" s="19" t="n">
        <v>0.27449413560491</v>
      </c>
      <c r="W9" s="19" t="n">
        <v>0.30561598969652</v>
      </c>
      <c r="X9" s="19"/>
      <c r="Y9" s="19" t="n">
        <v>0.286625239256827</v>
      </c>
      <c r="Z9" s="19" t="n">
        <v>0.251708932416478</v>
      </c>
      <c r="AA9" s="19" t="n">
        <v>0.180019854097075</v>
      </c>
      <c r="AB9" s="19" t="n">
        <v>0.253680106014325</v>
      </c>
      <c r="AC9" s="19" t="n">
        <v>0.18057711575392</v>
      </c>
      <c r="AD9" s="19" t="n">
        <v>0.221380834862552</v>
      </c>
      <c r="AE9" s="19"/>
      <c r="AF9" s="19" t="n">
        <v>0.252462496447193</v>
      </c>
      <c r="AG9" s="19"/>
      <c r="AH9" s="19" t="n">
        <v>0.246187803271151</v>
      </c>
      <c r="AI9" s="19"/>
      <c r="AJ9" s="19" t="n">
        <v>0.189527172823866</v>
      </c>
      <c r="AK9" s="19" t="n">
        <v>0.271054722199321</v>
      </c>
      <c r="AL9" s="19" t="n">
        <v>0.243623838116378</v>
      </c>
    </row>
    <row r="10">
      <c r="B10" s="20" t="s">
        <v>298</v>
      </c>
      <c r="C10" s="19" t="n">
        <v>0.359774250345562</v>
      </c>
      <c r="D10" s="19" t="n">
        <v>0.364372251945798</v>
      </c>
      <c r="E10" s="19" t="n">
        <v>0.355873549788482</v>
      </c>
      <c r="F10" s="19"/>
      <c r="G10" s="19" t="n">
        <v>0.42669585131457</v>
      </c>
      <c r="H10" s="19" t="n">
        <v>0.320270138260024</v>
      </c>
      <c r="I10" s="19" t="n">
        <v>0.323291386851638</v>
      </c>
      <c r="J10" s="19" t="n">
        <v>0.43085306805078</v>
      </c>
      <c r="K10" s="19" t="n">
        <v>0.329384434131416</v>
      </c>
      <c r="L10" s="19" t="n">
        <v>0.355995573560729</v>
      </c>
      <c r="M10" s="19"/>
      <c r="N10" s="19" t="n">
        <v>0.222896641204668</v>
      </c>
      <c r="O10" s="19" t="n">
        <v>0.333231354994278</v>
      </c>
      <c r="P10" s="19" t="n">
        <v>0.33376501485361</v>
      </c>
      <c r="Q10" s="19" t="n">
        <v>0.442574063134914</v>
      </c>
      <c r="R10" s="19" t="n">
        <v>0.428687663279463</v>
      </c>
      <c r="S10" s="19"/>
      <c r="T10" s="19" t="n">
        <v>0.379104578162619</v>
      </c>
      <c r="U10" s="19" t="n">
        <v>0.311273683921126</v>
      </c>
      <c r="V10" s="19" t="n">
        <v>0.414712487735658</v>
      </c>
      <c r="W10" s="19" t="n">
        <v>0.422300515685744</v>
      </c>
      <c r="X10" s="19"/>
      <c r="Y10" s="19" t="n">
        <v>0.373604670825281</v>
      </c>
      <c r="Z10" s="19" t="n">
        <v>0.383522876445807</v>
      </c>
      <c r="AA10" s="19" t="n">
        <v>0.348392419056462</v>
      </c>
      <c r="AB10" s="19" t="n">
        <v>0.295734182581095</v>
      </c>
      <c r="AC10" s="19" t="n">
        <v>0.417361711935251</v>
      </c>
      <c r="AD10" s="19" t="n">
        <v>0.369743619172145</v>
      </c>
      <c r="AE10" s="19"/>
      <c r="AF10" s="19" t="n">
        <v>0.36116064707586</v>
      </c>
      <c r="AG10" s="19"/>
      <c r="AH10" s="19" t="n">
        <v>0.362608539522462</v>
      </c>
      <c r="AI10" s="19"/>
      <c r="AJ10" s="19" t="n">
        <v>0.333641364967333</v>
      </c>
      <c r="AK10" s="19" t="n">
        <v>0.365738816948334</v>
      </c>
      <c r="AL10" s="19" t="n">
        <v>0.406209108741962</v>
      </c>
    </row>
    <row r="11">
      <c r="B11" s="20" t="s">
        <v>299</v>
      </c>
      <c r="C11" s="19" t="n">
        <v>0.215800729309717</v>
      </c>
      <c r="D11" s="19" t="n">
        <v>0.219270317920757</v>
      </c>
      <c r="E11" s="19" t="n">
        <v>0.21274853795774</v>
      </c>
      <c r="F11" s="19"/>
      <c r="G11" s="19" t="n">
        <v>0.206575253340103</v>
      </c>
      <c r="H11" s="19" t="n">
        <v>0.20191142687849</v>
      </c>
      <c r="I11" s="19" t="n">
        <v>0.224877065086394</v>
      </c>
      <c r="J11" s="19" t="n">
        <v>0.128182897151035</v>
      </c>
      <c r="K11" s="19" t="n">
        <v>0.244552393214341</v>
      </c>
      <c r="L11" s="19" t="n">
        <v>0.262134928526431</v>
      </c>
      <c r="M11" s="19"/>
      <c r="N11" s="19" t="n">
        <v>0.249961584367987</v>
      </c>
      <c r="O11" s="19" t="n">
        <v>0.25305422211261</v>
      </c>
      <c r="P11" s="19" t="n">
        <v>0.183254115226288</v>
      </c>
      <c r="Q11" s="19" t="n">
        <v>0.230049411799849</v>
      </c>
      <c r="R11" s="19" t="n">
        <v>0.170021366655114</v>
      </c>
      <c r="S11" s="19"/>
      <c r="T11" s="19" t="n">
        <v>0.178564074822191</v>
      </c>
      <c r="U11" s="19" t="n">
        <v>0.276816787915055</v>
      </c>
      <c r="V11" s="19" t="n">
        <v>0.156990218921196</v>
      </c>
      <c r="W11" s="19" t="n">
        <v>0.193106838625614</v>
      </c>
      <c r="X11" s="19"/>
      <c r="Y11" s="19" t="n">
        <v>0.196222211740218</v>
      </c>
      <c r="Z11" s="19" t="n">
        <v>0.216126232543048</v>
      </c>
      <c r="AA11" s="19" t="n">
        <v>0.254091774503491</v>
      </c>
      <c r="AB11" s="19" t="n">
        <v>0.194651296642493</v>
      </c>
      <c r="AC11" s="19" t="n">
        <v>0.240261684940786</v>
      </c>
      <c r="AD11" s="19" t="n">
        <v>0.129575645432865</v>
      </c>
      <c r="AE11" s="19"/>
      <c r="AF11" s="19" t="n">
        <v>0.214479370610136</v>
      </c>
      <c r="AG11" s="19"/>
      <c r="AH11" s="19" t="n">
        <v>0.216430143693581</v>
      </c>
      <c r="AI11" s="19"/>
      <c r="AJ11" s="19" t="n">
        <v>0.24392281261849</v>
      </c>
      <c r="AK11" s="19" t="n">
        <v>0.207842422370063</v>
      </c>
      <c r="AL11" s="19" t="n">
        <v>0.174536689934889</v>
      </c>
    </row>
    <row r="12">
      <c r="B12" s="20" t="s">
        <v>300</v>
      </c>
      <c r="C12" s="19" t="n">
        <v>0.0516900162685987</v>
      </c>
      <c r="D12" s="19" t="n">
        <v>0.0536651086332119</v>
      </c>
      <c r="E12" s="19" t="n">
        <v>0.0498135195722082</v>
      </c>
      <c r="F12" s="19"/>
      <c r="G12" s="19" t="n">
        <v>0.104630918843514</v>
      </c>
      <c r="H12" s="19" t="n">
        <v>0.0636389203216823</v>
      </c>
      <c r="I12" s="19" t="n">
        <v>0.059622963205402</v>
      </c>
      <c r="J12" s="19" t="n">
        <v>0.0352224464652416</v>
      </c>
      <c r="K12" s="19" t="n">
        <v>0.0337037482697367</v>
      </c>
      <c r="L12" s="19" t="n">
        <v>0.0401787698495825</v>
      </c>
      <c r="M12" s="19"/>
      <c r="N12" s="19" t="n">
        <v>0.0384570798660607</v>
      </c>
      <c r="O12" s="19" t="n">
        <v>0.0596015153511032</v>
      </c>
      <c r="P12" s="19" t="n">
        <v>0.059608725355507</v>
      </c>
      <c r="Q12" s="19" t="n">
        <v>0.058141982956971</v>
      </c>
      <c r="R12" s="19" t="n">
        <v>0.0256357958469192</v>
      </c>
      <c r="S12" s="19"/>
      <c r="T12" s="19" t="n">
        <v>0.0416529693677372</v>
      </c>
      <c r="U12" s="19" t="n">
        <v>0.0701712222636132</v>
      </c>
      <c r="V12" s="19" t="n">
        <v>0.0390262446145815</v>
      </c>
      <c r="W12" s="19" t="n">
        <v>0.0343512588740777</v>
      </c>
      <c r="X12" s="19"/>
      <c r="Y12" s="19" t="n">
        <v>0.0609425795735362</v>
      </c>
      <c r="Z12" s="19" t="n">
        <v>0.043352800338576</v>
      </c>
      <c r="AA12" s="19" t="n">
        <v>0.0469183534376223</v>
      </c>
      <c r="AB12" s="19" t="n">
        <v>0.0167761684517179</v>
      </c>
      <c r="AC12" s="19" t="n">
        <v>0.0980345998546546</v>
      </c>
      <c r="AD12" s="19" t="n">
        <v>0.0268399728951302</v>
      </c>
      <c r="AE12" s="19"/>
      <c r="AF12" s="19" t="n">
        <v>0.0522975013521188</v>
      </c>
      <c r="AG12" s="19"/>
      <c r="AH12" s="19" t="n">
        <v>0.0476157368337438</v>
      </c>
      <c r="AI12" s="19"/>
      <c r="AJ12" s="19" t="n">
        <v>0.0796250299276539</v>
      </c>
      <c r="AK12" s="19" t="n">
        <v>0.0387252115686011</v>
      </c>
      <c r="AL12" s="19" t="n">
        <v>0.0393057451759067</v>
      </c>
    </row>
    <row r="13">
      <c r="B13" s="20" t="s">
        <v>301</v>
      </c>
      <c r="C13" s="19" t="n">
        <v>0.0442792576775337</v>
      </c>
      <c r="D13" s="19" t="n">
        <v>0.0636603569751135</v>
      </c>
      <c r="E13" s="19" t="n">
        <v>0.0230076463333868</v>
      </c>
      <c r="F13" s="19"/>
      <c r="G13" s="19" t="n">
        <v>0.0301485850574512</v>
      </c>
      <c r="H13" s="19" t="n">
        <v>0.026865279982482</v>
      </c>
      <c r="I13" s="19" t="n">
        <v>0.0434604990521252</v>
      </c>
      <c r="J13" s="19" t="n">
        <v>0.0405258066336948</v>
      </c>
      <c r="K13" s="19" t="n">
        <v>0.0648365881199118</v>
      </c>
      <c r="L13" s="19" t="n">
        <v>0.0506313604711299</v>
      </c>
      <c r="M13" s="19"/>
      <c r="N13" s="19" t="n">
        <v>0.0539930850677933</v>
      </c>
      <c r="O13" s="19" t="n">
        <v>0.0582825188466145</v>
      </c>
      <c r="P13" s="19" t="n">
        <v>0.054351631718535</v>
      </c>
      <c r="Q13" s="19" t="n">
        <v>0.0144780005896083</v>
      </c>
      <c r="R13" s="19" t="n">
        <v>0.0305108790739015</v>
      </c>
      <c r="S13" s="19"/>
      <c r="T13" s="19" t="n">
        <v>0.0210967163852796</v>
      </c>
      <c r="U13" s="19" t="n">
        <v>0.0491897928863496</v>
      </c>
      <c r="V13" s="19" t="n">
        <v>0.061453851853413</v>
      </c>
      <c r="W13" s="19" t="n">
        <v>0.0256604207905033</v>
      </c>
      <c r="X13" s="19"/>
      <c r="Y13" s="19" t="n">
        <v>0.0393501321624306</v>
      </c>
      <c r="Z13" s="19" t="n">
        <v>0.0489929450340323</v>
      </c>
      <c r="AA13" s="19" t="n">
        <v>0.0551116586531262</v>
      </c>
      <c r="AB13" s="19" t="n">
        <v>0.0522954738993358</v>
      </c>
      <c r="AC13" s="19" t="n">
        <v>0</v>
      </c>
      <c r="AD13" s="19" t="n">
        <v>0.0634829508559207</v>
      </c>
      <c r="AE13" s="19"/>
      <c r="AF13" s="19" t="n">
        <v>0.0409311738769774</v>
      </c>
      <c r="AG13" s="19"/>
      <c r="AH13" s="19" t="n">
        <v>0.043251331734538</v>
      </c>
      <c r="AI13" s="19"/>
      <c r="AJ13" s="19" t="n">
        <v>0.0359541976271742</v>
      </c>
      <c r="AK13" s="19" t="n">
        <v>0.0432637853628452</v>
      </c>
      <c r="AL13" s="19" t="n">
        <v>0.0755561026496634</v>
      </c>
    </row>
    <row r="14">
      <c r="B14" s="20" t="s">
        <v>56</v>
      </c>
      <c r="C14" s="19" t="n">
        <v>0.0859471173697881</v>
      </c>
      <c r="D14" s="19" t="n">
        <v>0.0570549531814053</v>
      </c>
      <c r="E14" s="19" t="n">
        <v>0.115042091997283</v>
      </c>
      <c r="F14" s="19"/>
      <c r="G14" s="19" t="n">
        <v>0.035582869292103</v>
      </c>
      <c r="H14" s="19" t="n">
        <v>0.0732417775731049</v>
      </c>
      <c r="I14" s="19" t="n">
        <v>0.0459500673803219</v>
      </c>
      <c r="J14" s="19" t="n">
        <v>0.101141139961436</v>
      </c>
      <c r="K14" s="19" t="n">
        <v>0.119060853070158</v>
      </c>
      <c r="L14" s="19" t="n">
        <v>0.108889019933885</v>
      </c>
      <c r="M14" s="19"/>
      <c r="N14" s="19" t="n">
        <v>0.196007486064823</v>
      </c>
      <c r="O14" s="19" t="n">
        <v>0.0717049653064671</v>
      </c>
      <c r="P14" s="19" t="n">
        <v>0.126706973727338</v>
      </c>
      <c r="Q14" s="19" t="n">
        <v>0.0529356868706631</v>
      </c>
      <c r="R14" s="19" t="n">
        <v>0.0263448095857619</v>
      </c>
      <c r="S14" s="19"/>
      <c r="T14" s="19" t="n">
        <v>0.209880979930808</v>
      </c>
      <c r="U14" s="19" t="n">
        <v>0.0897582834814729</v>
      </c>
      <c r="V14" s="19" t="n">
        <v>0.0533230612702414</v>
      </c>
      <c r="W14" s="19" t="n">
        <v>0.018964976327541</v>
      </c>
      <c r="X14" s="19"/>
      <c r="Y14" s="19" t="n">
        <v>0.0432551664417076</v>
      </c>
      <c r="Z14" s="19" t="n">
        <v>0.0562962132220593</v>
      </c>
      <c r="AA14" s="19" t="n">
        <v>0.115465940252222</v>
      </c>
      <c r="AB14" s="19" t="n">
        <v>0.186862772411033</v>
      </c>
      <c r="AC14" s="19" t="n">
        <v>0.0637648875153885</v>
      </c>
      <c r="AD14" s="19" t="n">
        <v>0.188976976781386</v>
      </c>
      <c r="AE14" s="19"/>
      <c r="AF14" s="19" t="n">
        <v>0.0786688106377146</v>
      </c>
      <c r="AG14" s="19"/>
      <c r="AH14" s="19" t="n">
        <v>0.0839064449445238</v>
      </c>
      <c r="AI14" s="19"/>
      <c r="AJ14" s="19" t="n">
        <v>0.117329422035483</v>
      </c>
      <c r="AK14" s="19" t="n">
        <v>0.0733750415508363</v>
      </c>
      <c r="AL14" s="19" t="n">
        <v>0.060768515381201</v>
      </c>
    </row>
    <row r="15">
      <c r="B15" s="20" t="s">
        <v>302</v>
      </c>
      <c r="C15" s="23" t="n">
        <v>0.602282879374363</v>
      </c>
      <c r="D15" s="23" t="n">
        <v>0.606349263289513</v>
      </c>
      <c r="E15" s="23" t="n">
        <v>0.599388204139381</v>
      </c>
      <c r="F15" s="23"/>
      <c r="G15" s="23" t="n">
        <v>0.623062373466828</v>
      </c>
      <c r="H15" s="23" t="n">
        <v>0.634342595244241</v>
      </c>
      <c r="I15" s="23" t="n">
        <v>0.626089405275757</v>
      </c>
      <c r="J15" s="23" t="n">
        <v>0.694927709788593</v>
      </c>
      <c r="K15" s="23" t="n">
        <v>0.537846417325853</v>
      </c>
      <c r="L15" s="23" t="n">
        <v>0.538165921218972</v>
      </c>
      <c r="M15" s="23"/>
      <c r="N15" s="23" t="n">
        <v>0.461580764633337</v>
      </c>
      <c r="O15" s="23" t="n">
        <v>0.557356778383205</v>
      </c>
      <c r="P15" s="23" t="n">
        <v>0.576078553972333</v>
      </c>
      <c r="Q15" s="23" t="n">
        <v>0.644394917782908</v>
      </c>
      <c r="R15" s="23" t="n">
        <v>0.747487148838304</v>
      </c>
      <c r="S15" s="23"/>
      <c r="T15" s="23" t="n">
        <v>0.548805259493985</v>
      </c>
      <c r="U15" s="23" t="n">
        <v>0.514063913453509</v>
      </c>
      <c r="V15" s="23" t="n">
        <v>0.689206623340568</v>
      </c>
      <c r="W15" s="23" t="n">
        <v>0.727916505382264</v>
      </c>
      <c r="X15" s="23"/>
      <c r="Y15" s="23" t="n">
        <v>0.660229910082107</v>
      </c>
      <c r="Z15" s="23" t="n">
        <v>0.635231808862285</v>
      </c>
      <c r="AA15" s="23" t="n">
        <v>0.528412273153538</v>
      </c>
      <c r="AB15" s="23" t="n">
        <v>0.549414288595421</v>
      </c>
      <c r="AC15" s="23" t="n">
        <v>0.597938827689171</v>
      </c>
      <c r="AD15" s="23" t="n">
        <v>0.591124454034697</v>
      </c>
      <c r="AE15" s="23"/>
      <c r="AF15" s="23" t="n">
        <v>0.613623143523053</v>
      </c>
      <c r="AG15" s="23"/>
      <c r="AH15" s="23" t="n">
        <v>0.608796342793613</v>
      </c>
      <c r="AI15" s="23"/>
      <c r="AJ15" s="23" t="n">
        <v>0.523168537791199</v>
      </c>
      <c r="AK15" s="23" t="n">
        <v>0.636793539147654</v>
      </c>
      <c r="AL15" s="23" t="n">
        <v>0.64983294685834</v>
      </c>
    </row>
    <row r="16">
      <c r="B16" s="20" t="s">
        <v>303</v>
      </c>
      <c r="C16" s="23" t="n">
        <v>0.0959692739461324</v>
      </c>
      <c r="D16" s="23" t="n">
        <v>0.117325465608325</v>
      </c>
      <c r="E16" s="23" t="n">
        <v>0.072821165905595</v>
      </c>
      <c r="F16" s="23"/>
      <c r="G16" s="23" t="n">
        <v>0.134779503900966</v>
      </c>
      <c r="H16" s="23" t="n">
        <v>0.0905042003041643</v>
      </c>
      <c r="I16" s="23" t="n">
        <v>0.103083462257527</v>
      </c>
      <c r="J16" s="23" t="n">
        <v>0.0757482530989363</v>
      </c>
      <c r="K16" s="23" t="n">
        <v>0.0985403363896485</v>
      </c>
      <c r="L16" s="23" t="n">
        <v>0.0908101303207124</v>
      </c>
      <c r="M16" s="23"/>
      <c r="N16" s="23" t="n">
        <v>0.092450164933854</v>
      </c>
      <c r="O16" s="23" t="n">
        <v>0.117884034197718</v>
      </c>
      <c r="P16" s="23" t="n">
        <v>0.113960357074042</v>
      </c>
      <c r="Q16" s="23" t="n">
        <v>0.0726199835465793</v>
      </c>
      <c r="R16" s="23" t="n">
        <v>0.0561466749208207</v>
      </c>
      <c r="S16" s="23"/>
      <c r="T16" s="23" t="n">
        <v>0.0627496857530168</v>
      </c>
      <c r="U16" s="23" t="n">
        <v>0.119361015149963</v>
      </c>
      <c r="V16" s="23" t="n">
        <v>0.100480096467994</v>
      </c>
      <c r="W16" s="23" t="n">
        <v>0.060011679664581</v>
      </c>
      <c r="X16" s="23"/>
      <c r="Y16" s="23" t="n">
        <v>0.100292711735967</v>
      </c>
      <c r="Z16" s="23" t="n">
        <v>0.0923457453726083</v>
      </c>
      <c r="AA16" s="23" t="n">
        <v>0.102030012090749</v>
      </c>
      <c r="AB16" s="23" t="n">
        <v>0.0690716423510537</v>
      </c>
      <c r="AC16" s="23" t="n">
        <v>0.0980345998546546</v>
      </c>
      <c r="AD16" s="23" t="n">
        <v>0.0903229237510508</v>
      </c>
      <c r="AE16" s="23"/>
      <c r="AF16" s="23" t="n">
        <v>0.0932286752290963</v>
      </c>
      <c r="AG16" s="23"/>
      <c r="AH16" s="23" t="n">
        <v>0.0908670685682817</v>
      </c>
      <c r="AI16" s="23"/>
      <c r="AJ16" s="23" t="n">
        <v>0.115579227554828</v>
      </c>
      <c r="AK16" s="23" t="n">
        <v>0.0819889969314462</v>
      </c>
      <c r="AL16" s="23" t="n">
        <v>0.11486184782557</v>
      </c>
    </row>
    <row r="17">
      <c r="B17" s="20" t="s">
        <v>239</v>
      </c>
      <c r="C17" s="24" t="n">
        <v>0.50631360542823</v>
      </c>
      <c r="D17" s="24" t="n">
        <v>0.489023797681187</v>
      </c>
      <c r="E17" s="24" t="n">
        <v>0.526567038233786</v>
      </c>
      <c r="F17" s="24"/>
      <c r="G17" s="24" t="n">
        <v>0.488282869565863</v>
      </c>
      <c r="H17" s="24" t="n">
        <v>0.543838394940076</v>
      </c>
      <c r="I17" s="24" t="n">
        <v>0.52300594301823</v>
      </c>
      <c r="J17" s="24" t="n">
        <v>0.619179456689656</v>
      </c>
      <c r="K17" s="24" t="n">
        <v>0.439306080936205</v>
      </c>
      <c r="L17" s="24" t="n">
        <v>0.44735579089826</v>
      </c>
      <c r="M17" s="24"/>
      <c r="N17" s="24" t="n">
        <v>0.369130599699483</v>
      </c>
      <c r="O17" s="24" t="n">
        <v>0.439472744185487</v>
      </c>
      <c r="P17" s="24" t="n">
        <v>0.462118196898291</v>
      </c>
      <c r="Q17" s="24" t="n">
        <v>0.571774934236329</v>
      </c>
      <c r="R17" s="24" t="n">
        <v>0.691340473917483</v>
      </c>
      <c r="S17" s="24"/>
      <c r="T17" s="24" t="n">
        <v>0.486055573740968</v>
      </c>
      <c r="U17" s="24" t="n">
        <v>0.394702898303547</v>
      </c>
      <c r="V17" s="24" t="n">
        <v>0.588726526872573</v>
      </c>
      <c r="W17" s="24" t="n">
        <v>0.667904825717683</v>
      </c>
      <c r="X17" s="24"/>
      <c r="Y17" s="24" t="n">
        <v>0.559937198346141</v>
      </c>
      <c r="Z17" s="24" t="n">
        <v>0.542886063489677</v>
      </c>
      <c r="AA17" s="24" t="n">
        <v>0.426382261062789</v>
      </c>
      <c r="AB17" s="24" t="n">
        <v>0.480342646244367</v>
      </c>
      <c r="AC17" s="24" t="n">
        <v>0.499904227834516</v>
      </c>
      <c r="AD17" s="24" t="n">
        <v>0.500801530283647</v>
      </c>
      <c r="AE17" s="24"/>
      <c r="AF17" s="24" t="n">
        <v>0.520394468293957</v>
      </c>
      <c r="AG17" s="24"/>
      <c r="AH17" s="24" t="n">
        <v>0.517929274225331</v>
      </c>
      <c r="AI17" s="24"/>
      <c r="AJ17" s="24" t="n">
        <v>0.407589310236371</v>
      </c>
      <c r="AK17" s="24" t="n">
        <v>0.554804542216208</v>
      </c>
      <c r="AL17" s="24" t="n">
        <v>0.53497109903277</v>
      </c>
    </row>
    <row r="18">
      <c r="B18" s="18"/>
    </row>
    <row r="19">
      <c r="B19" t="s">
        <v>61</v>
      </c>
    </row>
    <row r="20">
      <c r="B20" t="s">
        <v>62</v>
      </c>
    </row>
    <row r="22">
      <c r="B22"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313</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297</v>
      </c>
      <c r="C9" s="19" t="n">
        <v>0.247997645648941</v>
      </c>
      <c r="D9" s="19" t="n">
        <v>0.237691619784183</v>
      </c>
      <c r="E9" s="19" t="n">
        <v>0.258800610743167</v>
      </c>
      <c r="F9" s="19"/>
      <c r="G9" s="19" t="n">
        <v>0.231501680272779</v>
      </c>
      <c r="H9" s="19" t="n">
        <v>0.321609672466054</v>
      </c>
      <c r="I9" s="19" t="n">
        <v>0.294220356648405</v>
      </c>
      <c r="J9" s="19" t="n">
        <v>0.27401179702253</v>
      </c>
      <c r="K9" s="19" t="n">
        <v>0.211986543745469</v>
      </c>
      <c r="L9" s="19" t="n">
        <v>0.18192744888051</v>
      </c>
      <c r="M9" s="19"/>
      <c r="N9" s="19" t="n">
        <v>0.223239423769193</v>
      </c>
      <c r="O9" s="19" t="n">
        <v>0.264052630162725</v>
      </c>
      <c r="P9" s="19" t="n">
        <v>0.218751230962216</v>
      </c>
      <c r="Q9" s="19" t="n">
        <v>0.223272663236981</v>
      </c>
      <c r="R9" s="19" t="n">
        <v>0.30379406727252</v>
      </c>
      <c r="S9" s="19"/>
      <c r="T9" s="19" t="n">
        <v>0.203183013977423</v>
      </c>
      <c r="U9" s="19" t="n">
        <v>0.220497334427115</v>
      </c>
      <c r="V9" s="19" t="n">
        <v>0.251660366412053</v>
      </c>
      <c r="W9" s="19" t="n">
        <v>0.335890207428507</v>
      </c>
      <c r="X9" s="19"/>
      <c r="Y9" s="19" t="n">
        <v>0.301553424893663</v>
      </c>
      <c r="Z9" s="19" t="n">
        <v>0.188893124876213</v>
      </c>
      <c r="AA9" s="19" t="n">
        <v>0.179161031089902</v>
      </c>
      <c r="AB9" s="19" t="n">
        <v>0.266530369537346</v>
      </c>
      <c r="AC9" s="19" t="n">
        <v>0.148077529605839</v>
      </c>
      <c r="AD9" s="19" t="n">
        <v>0.264796344457073</v>
      </c>
      <c r="AE9" s="19"/>
      <c r="AF9" s="19" t="n">
        <v>0.258611353597153</v>
      </c>
      <c r="AG9" s="19"/>
      <c r="AH9" s="19" t="n">
        <v>0.25920644840687</v>
      </c>
      <c r="AI9" s="19"/>
      <c r="AJ9" s="19" t="n">
        <v>0.218327436584173</v>
      </c>
      <c r="AK9" s="19" t="n">
        <v>0.274554002956963</v>
      </c>
      <c r="AL9" s="19" t="n">
        <v>0.188859747519551</v>
      </c>
    </row>
    <row r="10">
      <c r="B10" s="20" t="s">
        <v>298</v>
      </c>
      <c r="C10" s="19" t="n">
        <v>0.424608353600937</v>
      </c>
      <c r="D10" s="19" t="n">
        <v>0.442744990226261</v>
      </c>
      <c r="E10" s="19" t="n">
        <v>0.407279322355425</v>
      </c>
      <c r="F10" s="19"/>
      <c r="G10" s="19" t="n">
        <v>0.437110780040664</v>
      </c>
      <c r="H10" s="19" t="n">
        <v>0.362944176214431</v>
      </c>
      <c r="I10" s="19" t="n">
        <v>0.430668134504614</v>
      </c>
      <c r="J10" s="19" t="n">
        <v>0.382829905459603</v>
      </c>
      <c r="K10" s="19" t="n">
        <v>0.451033836708637</v>
      </c>
      <c r="L10" s="19" t="n">
        <v>0.466514041986779</v>
      </c>
      <c r="M10" s="19"/>
      <c r="N10" s="19" t="n">
        <v>0.41534890698346</v>
      </c>
      <c r="O10" s="19" t="n">
        <v>0.373811409713699</v>
      </c>
      <c r="P10" s="19" t="n">
        <v>0.406549023716162</v>
      </c>
      <c r="Q10" s="19" t="n">
        <v>0.502336033748975</v>
      </c>
      <c r="R10" s="19" t="n">
        <v>0.464377956283097</v>
      </c>
      <c r="S10" s="19"/>
      <c r="T10" s="19" t="n">
        <v>0.369694983363362</v>
      </c>
      <c r="U10" s="19" t="n">
        <v>0.415480129280003</v>
      </c>
      <c r="V10" s="19" t="n">
        <v>0.470710854626988</v>
      </c>
      <c r="W10" s="19" t="n">
        <v>0.439668256070895</v>
      </c>
      <c r="X10" s="19"/>
      <c r="Y10" s="19" t="n">
        <v>0.428405479879952</v>
      </c>
      <c r="Z10" s="19" t="n">
        <v>0.501200085453823</v>
      </c>
      <c r="AA10" s="19" t="n">
        <v>0.463414781660656</v>
      </c>
      <c r="AB10" s="19" t="n">
        <v>0.304553862868446</v>
      </c>
      <c r="AC10" s="19" t="n">
        <v>0.367288394350499</v>
      </c>
      <c r="AD10" s="19" t="n">
        <v>0.426471158106587</v>
      </c>
      <c r="AE10" s="19"/>
      <c r="AF10" s="19" t="n">
        <v>0.423601470795427</v>
      </c>
      <c r="AG10" s="19"/>
      <c r="AH10" s="19" t="n">
        <v>0.428898068201603</v>
      </c>
      <c r="AI10" s="19"/>
      <c r="AJ10" s="19" t="n">
        <v>0.377357420152062</v>
      </c>
      <c r="AK10" s="19" t="n">
        <v>0.443130772467469</v>
      </c>
      <c r="AL10" s="19" t="n">
        <v>0.464818598568921</v>
      </c>
    </row>
    <row r="11">
      <c r="B11" s="20" t="s">
        <v>299</v>
      </c>
      <c r="C11" s="19" t="n">
        <v>0.171582739268655</v>
      </c>
      <c r="D11" s="19" t="n">
        <v>0.162998581974911</v>
      </c>
      <c r="E11" s="19" t="n">
        <v>0.180512471309523</v>
      </c>
      <c r="F11" s="19"/>
      <c r="G11" s="19" t="n">
        <v>0.211833122231659</v>
      </c>
      <c r="H11" s="19" t="n">
        <v>0.174896988379159</v>
      </c>
      <c r="I11" s="19" t="n">
        <v>0.164787032794691</v>
      </c>
      <c r="J11" s="19" t="n">
        <v>0.192281388129461</v>
      </c>
      <c r="K11" s="19" t="n">
        <v>0.140198681290111</v>
      </c>
      <c r="L11" s="19" t="n">
        <v>0.165011251521941</v>
      </c>
      <c r="M11" s="19"/>
      <c r="N11" s="19" t="n">
        <v>0.103411024859865</v>
      </c>
      <c r="O11" s="19" t="n">
        <v>0.19481618010144</v>
      </c>
      <c r="P11" s="19" t="n">
        <v>0.204193888049769</v>
      </c>
      <c r="Q11" s="19" t="n">
        <v>0.165405159663563</v>
      </c>
      <c r="R11" s="19" t="n">
        <v>0.121339156531029</v>
      </c>
      <c r="S11" s="19"/>
      <c r="T11" s="19" t="n">
        <v>0.182810166740282</v>
      </c>
      <c r="U11" s="19" t="n">
        <v>0.196921034413509</v>
      </c>
      <c r="V11" s="19" t="n">
        <v>0.130660026619714</v>
      </c>
      <c r="W11" s="19" t="n">
        <v>0.145582485752087</v>
      </c>
      <c r="X11" s="19"/>
      <c r="Y11" s="19" t="n">
        <v>0.166521128360184</v>
      </c>
      <c r="Z11" s="19" t="n">
        <v>0.154328182817354</v>
      </c>
      <c r="AA11" s="19" t="n">
        <v>0.161603510062193</v>
      </c>
      <c r="AB11" s="19" t="n">
        <v>0.198108723753257</v>
      </c>
      <c r="AC11" s="19" t="n">
        <v>0.326686040927331</v>
      </c>
      <c r="AD11" s="19" t="n">
        <v>0.0294325969039036</v>
      </c>
      <c r="AE11" s="19"/>
      <c r="AF11" s="19" t="n">
        <v>0.175817204978205</v>
      </c>
      <c r="AG11" s="19"/>
      <c r="AH11" s="19" t="n">
        <v>0.162818874867887</v>
      </c>
      <c r="AI11" s="19"/>
      <c r="AJ11" s="19" t="n">
        <v>0.2139932104653</v>
      </c>
      <c r="AK11" s="19" t="n">
        <v>0.152673447536158</v>
      </c>
      <c r="AL11" s="19" t="n">
        <v>0.14840700106653</v>
      </c>
    </row>
    <row r="12">
      <c r="B12" s="20" t="s">
        <v>300</v>
      </c>
      <c r="C12" s="19" t="n">
        <v>0.0455020287687458</v>
      </c>
      <c r="D12" s="19" t="n">
        <v>0.0483288135052906</v>
      </c>
      <c r="E12" s="19" t="n">
        <v>0.0427607219242291</v>
      </c>
      <c r="F12" s="19"/>
      <c r="G12" s="19" t="n">
        <v>0.0782305397629091</v>
      </c>
      <c r="H12" s="19" t="n">
        <v>0.078544667528695</v>
      </c>
      <c r="I12" s="19" t="n">
        <v>0.0432188560638322</v>
      </c>
      <c r="J12" s="19" t="n">
        <v>0.0323792275350882</v>
      </c>
      <c r="K12" s="19" t="n">
        <v>0.0231009805595779</v>
      </c>
      <c r="L12" s="19" t="n">
        <v>0.0358627796116237</v>
      </c>
      <c r="M12" s="19"/>
      <c r="N12" s="19" t="n">
        <v>0.0666339643341773</v>
      </c>
      <c r="O12" s="19" t="n">
        <v>0.0485554137571377</v>
      </c>
      <c r="P12" s="19" t="n">
        <v>0.0332010106298773</v>
      </c>
      <c r="Q12" s="19" t="n">
        <v>0.0495404663230479</v>
      </c>
      <c r="R12" s="19" t="n">
        <v>0.0445433798679508</v>
      </c>
      <c r="S12" s="19"/>
      <c r="T12" s="19" t="n">
        <v>0.042420864991946</v>
      </c>
      <c r="U12" s="19" t="n">
        <v>0.0392580410855801</v>
      </c>
      <c r="V12" s="19" t="n">
        <v>0.0887867442163612</v>
      </c>
      <c r="W12" s="19" t="n">
        <v>0.0337861844247504</v>
      </c>
      <c r="X12" s="19"/>
      <c r="Y12" s="19" t="n">
        <v>0.0460849692286018</v>
      </c>
      <c r="Z12" s="19" t="n">
        <v>0.0509285337545035</v>
      </c>
      <c r="AA12" s="19" t="n">
        <v>0.0385418621296096</v>
      </c>
      <c r="AB12" s="19" t="n">
        <v>0.0456297403798182</v>
      </c>
      <c r="AC12" s="19" t="n">
        <v>0.0838951983116798</v>
      </c>
      <c r="AD12" s="19" t="n">
        <v>0.0268399728951302</v>
      </c>
      <c r="AE12" s="19"/>
      <c r="AF12" s="19" t="n">
        <v>0.0463572359032923</v>
      </c>
      <c r="AG12" s="19"/>
      <c r="AH12" s="19" t="n">
        <v>0.0408970280472105</v>
      </c>
      <c r="AI12" s="19"/>
      <c r="AJ12" s="19" t="n">
        <v>0.0565704245450321</v>
      </c>
      <c r="AK12" s="19" t="n">
        <v>0.0296115271378208</v>
      </c>
      <c r="AL12" s="19" t="n">
        <v>0.101394304791329</v>
      </c>
    </row>
    <row r="13">
      <c r="B13" s="20" t="s">
        <v>301</v>
      </c>
      <c r="C13" s="19" t="n">
        <v>0.0388823813975086</v>
      </c>
      <c r="D13" s="19" t="n">
        <v>0.0609770893051485</v>
      </c>
      <c r="E13" s="19" t="n">
        <v>0.014883339845663</v>
      </c>
      <c r="F13" s="19"/>
      <c r="G13" s="19" t="n">
        <v>0.0057410083998858</v>
      </c>
      <c r="H13" s="19" t="n">
        <v>0.0357616097850856</v>
      </c>
      <c r="I13" s="19" t="n">
        <v>0.0351266338357755</v>
      </c>
      <c r="J13" s="19" t="n">
        <v>0.0292002333811293</v>
      </c>
      <c r="K13" s="19" t="n">
        <v>0.0577702269662539</v>
      </c>
      <c r="L13" s="19" t="n">
        <v>0.0506313604711299</v>
      </c>
      <c r="M13" s="19"/>
      <c r="N13" s="19" t="n">
        <v>0.0539930850677933</v>
      </c>
      <c r="O13" s="19" t="n">
        <v>0.0487011358738052</v>
      </c>
      <c r="P13" s="19" t="n">
        <v>0.0338865492350371</v>
      </c>
      <c r="Q13" s="19" t="n">
        <v>0.0192362272860338</v>
      </c>
      <c r="R13" s="19" t="n">
        <v>0.0425056460378006</v>
      </c>
      <c r="S13" s="19"/>
      <c r="T13" s="19" t="n">
        <v>0.0172057318988351</v>
      </c>
      <c r="U13" s="19" t="n">
        <v>0.0550221584304453</v>
      </c>
      <c r="V13" s="19" t="n">
        <v>0.0362043484902137</v>
      </c>
      <c r="W13" s="19" t="n">
        <v>0.0218655728585665</v>
      </c>
      <c r="X13" s="19"/>
      <c r="Y13" s="19" t="n">
        <v>0.0290709552992924</v>
      </c>
      <c r="Z13" s="19" t="n">
        <v>0.0552276988646364</v>
      </c>
      <c r="AA13" s="19" t="n">
        <v>0.0523669686607577</v>
      </c>
      <c r="AB13" s="19" t="n">
        <v>0.0390908989480996</v>
      </c>
      <c r="AC13" s="19" t="n">
        <v>0.0102879492892627</v>
      </c>
      <c r="AD13" s="19" t="n">
        <v>0.0634829508559207</v>
      </c>
      <c r="AE13" s="19"/>
      <c r="AF13" s="19" t="n">
        <v>0.0296875497908698</v>
      </c>
      <c r="AG13" s="19"/>
      <c r="AH13" s="19" t="n">
        <v>0.0364265290083299</v>
      </c>
      <c r="AI13" s="19"/>
      <c r="AJ13" s="19" t="n">
        <v>0.0348849473422047</v>
      </c>
      <c r="AK13" s="19" t="n">
        <v>0.0378362129310707</v>
      </c>
      <c r="AL13" s="19" t="n">
        <v>0.0570586171850801</v>
      </c>
    </row>
    <row r="14">
      <c r="B14" s="20" t="s">
        <v>56</v>
      </c>
      <c r="C14" s="19" t="n">
        <v>0.0714268513152128</v>
      </c>
      <c r="D14" s="19" t="n">
        <v>0.0472589052042056</v>
      </c>
      <c r="E14" s="19" t="n">
        <v>0.0957635338219921</v>
      </c>
      <c r="F14" s="19"/>
      <c r="G14" s="19" t="n">
        <v>0.035582869292103</v>
      </c>
      <c r="H14" s="19" t="n">
        <v>0.0262428856265748</v>
      </c>
      <c r="I14" s="19" t="n">
        <v>0.0319789861526825</v>
      </c>
      <c r="J14" s="19" t="n">
        <v>0.0892974484721879</v>
      </c>
      <c r="K14" s="19" t="n">
        <v>0.115909730729951</v>
      </c>
      <c r="L14" s="19" t="n">
        <v>0.100053117528017</v>
      </c>
      <c r="M14" s="19"/>
      <c r="N14" s="19" t="n">
        <v>0.137373594985511</v>
      </c>
      <c r="O14" s="19" t="n">
        <v>0.0700632303911929</v>
      </c>
      <c r="P14" s="19" t="n">
        <v>0.103418297406938</v>
      </c>
      <c r="Q14" s="19" t="n">
        <v>0.040209449741399</v>
      </c>
      <c r="R14" s="19" t="n">
        <v>0.023439794007602</v>
      </c>
      <c r="S14" s="19"/>
      <c r="T14" s="19" t="n">
        <v>0.184685239028151</v>
      </c>
      <c r="U14" s="19" t="n">
        <v>0.0728213023633483</v>
      </c>
      <c r="V14" s="19" t="n">
        <v>0.0219776596346707</v>
      </c>
      <c r="W14" s="19" t="n">
        <v>0.0232072934651938</v>
      </c>
      <c r="X14" s="19"/>
      <c r="Y14" s="19" t="n">
        <v>0.028364042338307</v>
      </c>
      <c r="Z14" s="19" t="n">
        <v>0.0494223742334694</v>
      </c>
      <c r="AA14" s="19" t="n">
        <v>0.104911846396882</v>
      </c>
      <c r="AB14" s="19" t="n">
        <v>0.146086404513033</v>
      </c>
      <c r="AC14" s="19" t="n">
        <v>0.0637648875153885</v>
      </c>
      <c r="AD14" s="19" t="n">
        <v>0.188976976781386</v>
      </c>
      <c r="AE14" s="19"/>
      <c r="AF14" s="19" t="n">
        <v>0.0659251849350526</v>
      </c>
      <c r="AG14" s="19"/>
      <c r="AH14" s="19" t="n">
        <v>0.0717530514680996</v>
      </c>
      <c r="AI14" s="19"/>
      <c r="AJ14" s="19" t="n">
        <v>0.098866560911228</v>
      </c>
      <c r="AK14" s="19" t="n">
        <v>0.0621940369705189</v>
      </c>
      <c r="AL14" s="19" t="n">
        <v>0.0394617308685898</v>
      </c>
    </row>
    <row r="15">
      <c r="B15" s="20" t="s">
        <v>302</v>
      </c>
      <c r="C15" s="23" t="n">
        <v>0.672605999249878</v>
      </c>
      <c r="D15" s="23" t="n">
        <v>0.680436610010444</v>
      </c>
      <c r="E15" s="23" t="n">
        <v>0.666079933098592</v>
      </c>
      <c r="F15" s="23"/>
      <c r="G15" s="23" t="n">
        <v>0.668612460313443</v>
      </c>
      <c r="H15" s="23" t="n">
        <v>0.684553848680486</v>
      </c>
      <c r="I15" s="23" t="n">
        <v>0.724888491153018</v>
      </c>
      <c r="J15" s="23" t="n">
        <v>0.656841702482134</v>
      </c>
      <c r="K15" s="23" t="n">
        <v>0.663020380454106</v>
      </c>
      <c r="L15" s="23" t="n">
        <v>0.648441490867288</v>
      </c>
      <c r="M15" s="23"/>
      <c r="N15" s="23" t="n">
        <v>0.638588330752654</v>
      </c>
      <c r="O15" s="23" t="n">
        <v>0.637864039876424</v>
      </c>
      <c r="P15" s="23" t="n">
        <v>0.625300254678378</v>
      </c>
      <c r="Q15" s="23" t="n">
        <v>0.725608696985956</v>
      </c>
      <c r="R15" s="23" t="n">
        <v>0.768172023555617</v>
      </c>
      <c r="S15" s="23"/>
      <c r="T15" s="23" t="n">
        <v>0.572877997340785</v>
      </c>
      <c r="U15" s="23" t="n">
        <v>0.635977463707118</v>
      </c>
      <c r="V15" s="23" t="n">
        <v>0.722371221039041</v>
      </c>
      <c r="W15" s="23" t="n">
        <v>0.775558463499402</v>
      </c>
      <c r="X15" s="23"/>
      <c r="Y15" s="23" t="n">
        <v>0.729958904773615</v>
      </c>
      <c r="Z15" s="23" t="n">
        <v>0.690093210330037</v>
      </c>
      <c r="AA15" s="23" t="n">
        <v>0.642575812750558</v>
      </c>
      <c r="AB15" s="23" t="n">
        <v>0.571084232405793</v>
      </c>
      <c r="AC15" s="23" t="n">
        <v>0.515365923956338</v>
      </c>
      <c r="AD15" s="23" t="n">
        <v>0.691267502563659</v>
      </c>
      <c r="AE15" s="23"/>
      <c r="AF15" s="23" t="n">
        <v>0.68221282439258</v>
      </c>
      <c r="AG15" s="23"/>
      <c r="AH15" s="23" t="n">
        <v>0.688104516608473</v>
      </c>
      <c r="AI15" s="23"/>
      <c r="AJ15" s="23" t="n">
        <v>0.595684856736236</v>
      </c>
      <c r="AK15" s="23" t="n">
        <v>0.717684775424432</v>
      </c>
      <c r="AL15" s="23" t="n">
        <v>0.653678346088472</v>
      </c>
    </row>
    <row r="16">
      <c r="B16" s="20" t="s">
        <v>303</v>
      </c>
      <c r="C16" s="23" t="n">
        <v>0.0843844101662544</v>
      </c>
      <c r="D16" s="23" t="n">
        <v>0.109305902810439</v>
      </c>
      <c r="E16" s="23" t="n">
        <v>0.0576440617698921</v>
      </c>
      <c r="F16" s="23"/>
      <c r="G16" s="23" t="n">
        <v>0.0839715481627949</v>
      </c>
      <c r="H16" s="23" t="n">
        <v>0.114306277313781</v>
      </c>
      <c r="I16" s="23" t="n">
        <v>0.0783454898996077</v>
      </c>
      <c r="J16" s="23" t="n">
        <v>0.0615794609162175</v>
      </c>
      <c r="K16" s="23" t="n">
        <v>0.0808712075258318</v>
      </c>
      <c r="L16" s="23" t="n">
        <v>0.0864941400827536</v>
      </c>
      <c r="M16" s="23"/>
      <c r="N16" s="23" t="n">
        <v>0.120627049401971</v>
      </c>
      <c r="O16" s="23" t="n">
        <v>0.0972565496309429</v>
      </c>
      <c r="P16" s="23" t="n">
        <v>0.0670875598649144</v>
      </c>
      <c r="Q16" s="23" t="n">
        <v>0.0687766936090817</v>
      </c>
      <c r="R16" s="23" t="n">
        <v>0.0870490259057514</v>
      </c>
      <c r="S16" s="23"/>
      <c r="T16" s="23" t="n">
        <v>0.0596265968907811</v>
      </c>
      <c r="U16" s="23" t="n">
        <v>0.0942801995160254</v>
      </c>
      <c r="V16" s="23" t="n">
        <v>0.124991092706575</v>
      </c>
      <c r="W16" s="23" t="n">
        <v>0.0556517572833169</v>
      </c>
      <c r="X16" s="23"/>
      <c r="Y16" s="23" t="n">
        <v>0.0751559245278942</v>
      </c>
      <c r="Z16" s="23" t="n">
        <v>0.10615623261914</v>
      </c>
      <c r="AA16" s="23" t="n">
        <v>0.0909088307903674</v>
      </c>
      <c r="AB16" s="23" t="n">
        <v>0.0847206393279178</v>
      </c>
      <c r="AC16" s="23" t="n">
        <v>0.0941831476009425</v>
      </c>
      <c r="AD16" s="23" t="n">
        <v>0.0903229237510508</v>
      </c>
      <c r="AE16" s="23"/>
      <c r="AF16" s="23" t="n">
        <v>0.0760447856941621</v>
      </c>
      <c r="AG16" s="23"/>
      <c r="AH16" s="23" t="n">
        <v>0.0773235570555404</v>
      </c>
      <c r="AI16" s="23"/>
      <c r="AJ16" s="23" t="n">
        <v>0.0914553718872369</v>
      </c>
      <c r="AK16" s="23" t="n">
        <v>0.0674477400688915</v>
      </c>
      <c r="AL16" s="23" t="n">
        <v>0.158452921976409</v>
      </c>
    </row>
    <row r="17">
      <c r="B17" s="20" t="s">
        <v>239</v>
      </c>
      <c r="C17" s="24" t="n">
        <v>0.588221589083623</v>
      </c>
      <c r="D17" s="24" t="n">
        <v>0.571130707200005</v>
      </c>
      <c r="E17" s="24" t="n">
        <v>0.6084358713287</v>
      </c>
      <c r="F17" s="24"/>
      <c r="G17" s="24" t="n">
        <v>0.584640912150648</v>
      </c>
      <c r="H17" s="24" t="n">
        <v>0.570247571366705</v>
      </c>
      <c r="I17" s="24" t="n">
        <v>0.646543001253411</v>
      </c>
      <c r="J17" s="24" t="n">
        <v>0.595262241565916</v>
      </c>
      <c r="K17" s="24" t="n">
        <v>0.582149172928275</v>
      </c>
      <c r="L17" s="24" t="n">
        <v>0.561947350784535</v>
      </c>
      <c r="M17" s="24"/>
      <c r="N17" s="24" t="n">
        <v>0.517961281350683</v>
      </c>
      <c r="O17" s="24" t="n">
        <v>0.540607490245481</v>
      </c>
      <c r="P17" s="24" t="n">
        <v>0.558212694813464</v>
      </c>
      <c r="Q17" s="24" t="n">
        <v>0.656832003376874</v>
      </c>
      <c r="R17" s="24" t="n">
        <v>0.681122997649866</v>
      </c>
      <c r="S17" s="24"/>
      <c r="T17" s="24" t="n">
        <v>0.513251400450004</v>
      </c>
      <c r="U17" s="24" t="n">
        <v>0.541697264191092</v>
      </c>
      <c r="V17" s="24" t="n">
        <v>0.597380128332466</v>
      </c>
      <c r="W17" s="24" t="n">
        <v>0.719906706216085</v>
      </c>
      <c r="X17" s="24"/>
      <c r="Y17" s="24" t="n">
        <v>0.654802980245721</v>
      </c>
      <c r="Z17" s="24" t="n">
        <v>0.583936977710897</v>
      </c>
      <c r="AA17" s="24" t="n">
        <v>0.551666981960191</v>
      </c>
      <c r="AB17" s="24" t="n">
        <v>0.486363593077875</v>
      </c>
      <c r="AC17" s="24" t="n">
        <v>0.421182776355396</v>
      </c>
      <c r="AD17" s="24" t="n">
        <v>0.600944578812609</v>
      </c>
      <c r="AE17" s="24"/>
      <c r="AF17" s="24" t="n">
        <v>0.606168038698418</v>
      </c>
      <c r="AG17" s="24"/>
      <c r="AH17" s="24" t="n">
        <v>0.610780959552933</v>
      </c>
      <c r="AI17" s="24"/>
      <c r="AJ17" s="24" t="n">
        <v>0.504229484848999</v>
      </c>
      <c r="AK17" s="24" t="n">
        <v>0.650237035355541</v>
      </c>
      <c r="AL17" s="24" t="n">
        <v>0.495225424112063</v>
      </c>
    </row>
    <row r="18">
      <c r="B18" s="18"/>
    </row>
    <row r="19">
      <c r="B19" t="s">
        <v>61</v>
      </c>
    </row>
    <row r="20">
      <c r="B20" t="s">
        <v>62</v>
      </c>
    </row>
    <row r="22">
      <c r="B22"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314</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248</v>
      </c>
      <c r="C9" s="19" t="n">
        <v>0.178870182042878</v>
      </c>
      <c r="D9" s="19" t="n">
        <v>0.208628167902685</v>
      </c>
      <c r="E9" s="19" t="n">
        <v>0.14942568743522</v>
      </c>
      <c r="F9" s="19"/>
      <c r="G9" s="19" t="n">
        <v>0.283894853700137</v>
      </c>
      <c r="H9" s="19" t="n">
        <v>0.219867000363812</v>
      </c>
      <c r="I9" s="19" t="n">
        <v>0.253996733574688</v>
      </c>
      <c r="J9" s="19" t="n">
        <v>0.217424627852652</v>
      </c>
      <c r="K9" s="19" t="n">
        <v>0.102289021114826</v>
      </c>
      <c r="L9" s="19" t="n">
        <v>0.0846957087216363</v>
      </c>
      <c r="M9" s="19"/>
      <c r="N9" s="19" t="n">
        <v>0.151792149144724</v>
      </c>
      <c r="O9" s="19" t="n">
        <v>0.196912077517949</v>
      </c>
      <c r="P9" s="19" t="n">
        <v>0.10668951825896</v>
      </c>
      <c r="Q9" s="19" t="n">
        <v>0.173752670918981</v>
      </c>
      <c r="R9" s="19" t="n">
        <v>0.278736952465342</v>
      </c>
      <c r="S9" s="19"/>
      <c r="T9" s="19" t="n">
        <v>0.120066111536258</v>
      </c>
      <c r="U9" s="19" t="n">
        <v>0.11712804844282</v>
      </c>
      <c r="V9" s="19" t="n">
        <v>0.189245510325798</v>
      </c>
      <c r="W9" s="19" t="n">
        <v>0.329853014769006</v>
      </c>
      <c r="X9" s="19"/>
      <c r="Y9" s="19" t="n">
        <v>0.241244277722503</v>
      </c>
      <c r="Z9" s="19" t="n">
        <v>0.158584731619052</v>
      </c>
      <c r="AA9" s="19" t="n">
        <v>0.0920730852998544</v>
      </c>
      <c r="AB9" s="19" t="n">
        <v>0.141706003571229</v>
      </c>
      <c r="AC9" s="19" t="n">
        <v>0.242833628772832</v>
      </c>
      <c r="AD9" s="19" t="n">
        <v>0.116060111517548</v>
      </c>
      <c r="AE9" s="19"/>
      <c r="AF9" s="19" t="n">
        <v>0.199410262426666</v>
      </c>
      <c r="AG9" s="19"/>
      <c r="AH9" s="19" t="n">
        <v>0.185567591497609</v>
      </c>
      <c r="AI9" s="19"/>
      <c r="AJ9" s="19" t="n">
        <v>0.121662435046798</v>
      </c>
      <c r="AK9" s="19" t="n">
        <v>0.215988193324056</v>
      </c>
      <c r="AL9" s="19" t="n">
        <v>0.144484419143041</v>
      </c>
    </row>
    <row r="10">
      <c r="B10" s="20" t="s">
        <v>249</v>
      </c>
      <c r="C10" s="19" t="n">
        <v>0.290684579833888</v>
      </c>
      <c r="D10" s="19" t="n">
        <v>0.336569304046759</v>
      </c>
      <c r="E10" s="19" t="n">
        <v>0.245312305390679</v>
      </c>
      <c r="F10" s="19"/>
      <c r="G10" s="19" t="n">
        <v>0.395203779122156</v>
      </c>
      <c r="H10" s="19" t="n">
        <v>0.443992062555872</v>
      </c>
      <c r="I10" s="19" t="n">
        <v>0.298769591922128</v>
      </c>
      <c r="J10" s="19" t="n">
        <v>0.342932730890726</v>
      </c>
      <c r="K10" s="19" t="n">
        <v>0.169978720371365</v>
      </c>
      <c r="L10" s="19" t="n">
        <v>0.18799005873156</v>
      </c>
      <c r="M10" s="19"/>
      <c r="N10" s="19" t="n">
        <v>0.291161942229306</v>
      </c>
      <c r="O10" s="19" t="n">
        <v>0.25935770658797</v>
      </c>
      <c r="P10" s="19" t="n">
        <v>0.220641741873213</v>
      </c>
      <c r="Q10" s="19" t="n">
        <v>0.320970281031098</v>
      </c>
      <c r="R10" s="19" t="n">
        <v>0.421986236259064</v>
      </c>
      <c r="S10" s="19"/>
      <c r="T10" s="19" t="n">
        <v>0.199005573953047</v>
      </c>
      <c r="U10" s="19" t="n">
        <v>0.238842861670084</v>
      </c>
      <c r="V10" s="19" t="n">
        <v>0.343395532963886</v>
      </c>
      <c r="W10" s="19" t="n">
        <v>0.424797773494904</v>
      </c>
      <c r="X10" s="19"/>
      <c r="Y10" s="19" t="n">
        <v>0.396713569744513</v>
      </c>
      <c r="Z10" s="19" t="n">
        <v>0.298193817316789</v>
      </c>
      <c r="AA10" s="19" t="n">
        <v>0.158175481717668</v>
      </c>
      <c r="AB10" s="19" t="n">
        <v>0.196865264106209</v>
      </c>
      <c r="AC10" s="19" t="n">
        <v>0.364595478101247</v>
      </c>
      <c r="AD10" s="19" t="n">
        <v>0.192370411417284</v>
      </c>
      <c r="AE10" s="19"/>
      <c r="AF10" s="19" t="n">
        <v>0.264295850614683</v>
      </c>
      <c r="AG10" s="19"/>
      <c r="AH10" s="19" t="n">
        <v>0.297644252214311</v>
      </c>
      <c r="AI10" s="19"/>
      <c r="AJ10" s="19" t="n">
        <v>0.235437829312007</v>
      </c>
      <c r="AK10" s="19" t="n">
        <v>0.316959020234739</v>
      </c>
      <c r="AL10" s="19" t="n">
        <v>0.311591718879845</v>
      </c>
    </row>
    <row r="11">
      <c r="B11" s="20" t="s">
        <v>250</v>
      </c>
      <c r="C11" s="19" t="n">
        <v>0.211729906901988</v>
      </c>
      <c r="D11" s="19" t="n">
        <v>0.200115165005827</v>
      </c>
      <c r="E11" s="19" t="n">
        <v>0.223772316321483</v>
      </c>
      <c r="F11" s="19"/>
      <c r="G11" s="19" t="n">
        <v>0.238450178054577</v>
      </c>
      <c r="H11" s="19" t="n">
        <v>0.161442354204404</v>
      </c>
      <c r="I11" s="19" t="n">
        <v>0.214488495406067</v>
      </c>
      <c r="J11" s="19" t="n">
        <v>0.157178279744191</v>
      </c>
      <c r="K11" s="19" t="n">
        <v>0.249316336395485</v>
      </c>
      <c r="L11" s="19" t="n">
        <v>0.243411347932202</v>
      </c>
      <c r="M11" s="19"/>
      <c r="N11" s="19" t="n">
        <v>0.180646736386277</v>
      </c>
      <c r="O11" s="19" t="n">
        <v>0.192202838105453</v>
      </c>
      <c r="P11" s="19" t="n">
        <v>0.294327095078505</v>
      </c>
      <c r="Q11" s="19" t="n">
        <v>0.204682922512833</v>
      </c>
      <c r="R11" s="19" t="n">
        <v>0.140053046629983</v>
      </c>
      <c r="S11" s="19"/>
      <c r="T11" s="19" t="n">
        <v>0.244803287839256</v>
      </c>
      <c r="U11" s="19" t="n">
        <v>0.26689188589576</v>
      </c>
      <c r="V11" s="19" t="n">
        <v>0.207046628112985</v>
      </c>
      <c r="W11" s="19" t="n">
        <v>0.0979584831599981</v>
      </c>
      <c r="X11" s="19"/>
      <c r="Y11" s="19" t="n">
        <v>0.169114006899922</v>
      </c>
      <c r="Z11" s="19" t="n">
        <v>0.185612861382596</v>
      </c>
      <c r="AA11" s="19" t="n">
        <v>0.229385744532056</v>
      </c>
      <c r="AB11" s="19" t="n">
        <v>0.282566143692043</v>
      </c>
      <c r="AC11" s="19" t="n">
        <v>0.310392409409263</v>
      </c>
      <c r="AD11" s="19" t="n">
        <v>0.331519163271369</v>
      </c>
      <c r="AE11" s="19"/>
      <c r="AF11" s="19" t="n">
        <v>0.223290004123741</v>
      </c>
      <c r="AG11" s="19"/>
      <c r="AH11" s="19" t="n">
        <v>0.208261175025384</v>
      </c>
      <c r="AI11" s="19"/>
      <c r="AJ11" s="19" t="n">
        <v>0.256938649275286</v>
      </c>
      <c r="AK11" s="19" t="n">
        <v>0.190361611541687</v>
      </c>
      <c r="AL11" s="19" t="n">
        <v>0.193873838197908</v>
      </c>
    </row>
    <row r="12">
      <c r="B12" s="20" t="s">
        <v>251</v>
      </c>
      <c r="C12" s="19" t="n">
        <v>0.120674970278639</v>
      </c>
      <c r="D12" s="19" t="n">
        <v>0.112050522445112</v>
      </c>
      <c r="E12" s="19" t="n">
        <v>0.127591985757285</v>
      </c>
      <c r="F12" s="19"/>
      <c r="G12" s="19" t="n">
        <v>0.0543499966433195</v>
      </c>
      <c r="H12" s="19" t="n">
        <v>0.100842962012742</v>
      </c>
      <c r="I12" s="19" t="n">
        <v>0.138724317231494</v>
      </c>
      <c r="J12" s="19" t="n">
        <v>0.0889584982079673</v>
      </c>
      <c r="K12" s="19" t="n">
        <v>0.131592722648604</v>
      </c>
      <c r="L12" s="19" t="n">
        <v>0.162861172645097</v>
      </c>
      <c r="M12" s="19"/>
      <c r="N12" s="19" t="n">
        <v>0.133608885978278</v>
      </c>
      <c r="O12" s="19" t="n">
        <v>0.104570593618402</v>
      </c>
      <c r="P12" s="19" t="n">
        <v>0.144362164895347</v>
      </c>
      <c r="Q12" s="19" t="n">
        <v>0.14739917630779</v>
      </c>
      <c r="R12" s="19" t="n">
        <v>0.0774550788807541</v>
      </c>
      <c r="S12" s="19"/>
      <c r="T12" s="19" t="n">
        <v>0.163418092647874</v>
      </c>
      <c r="U12" s="19" t="n">
        <v>0.146474041061594</v>
      </c>
      <c r="V12" s="19" t="n">
        <v>0.131250610179536</v>
      </c>
      <c r="W12" s="19" t="n">
        <v>0.0411410356572673</v>
      </c>
      <c r="X12" s="19"/>
      <c r="Y12" s="19" t="n">
        <v>0.0723057803690109</v>
      </c>
      <c r="Z12" s="19" t="n">
        <v>0.19926048935811</v>
      </c>
      <c r="AA12" s="19" t="n">
        <v>0.166397705637589</v>
      </c>
      <c r="AB12" s="19" t="n">
        <v>0.161360764304824</v>
      </c>
      <c r="AC12" s="19" t="n">
        <v>0.0629787028628202</v>
      </c>
      <c r="AD12" s="19" t="n">
        <v>0.137839421191302</v>
      </c>
      <c r="AE12" s="19"/>
      <c r="AF12" s="19" t="n">
        <v>0.117304739988867</v>
      </c>
      <c r="AG12" s="19"/>
      <c r="AH12" s="19" t="n">
        <v>0.117796091116141</v>
      </c>
      <c r="AI12" s="19"/>
      <c r="AJ12" s="19" t="n">
        <v>0.127594902741171</v>
      </c>
      <c r="AK12" s="19" t="n">
        <v>0.106541713813661</v>
      </c>
      <c r="AL12" s="19" t="n">
        <v>0.179356665911906</v>
      </c>
    </row>
    <row r="13">
      <c r="B13" s="20" t="s">
        <v>252</v>
      </c>
      <c r="C13" s="19" t="n">
        <v>0.129681473279576</v>
      </c>
      <c r="D13" s="19" t="n">
        <v>0.094477180008068</v>
      </c>
      <c r="E13" s="19" t="n">
        <v>0.165181642063736</v>
      </c>
      <c r="F13" s="19"/>
      <c r="G13" s="19" t="n">
        <v>0.0164551070077477</v>
      </c>
      <c r="H13" s="19" t="n">
        <v>0.0287192755684018</v>
      </c>
      <c r="I13" s="19" t="n">
        <v>0.0674943437920315</v>
      </c>
      <c r="J13" s="19" t="n">
        <v>0.0989819705678782</v>
      </c>
      <c r="K13" s="19" t="n">
        <v>0.254686180475103</v>
      </c>
      <c r="L13" s="19" t="n">
        <v>0.219905122384231</v>
      </c>
      <c r="M13" s="19"/>
      <c r="N13" s="19" t="n">
        <v>0.153853421017434</v>
      </c>
      <c r="O13" s="19" t="n">
        <v>0.170879456795701</v>
      </c>
      <c r="P13" s="19" t="n">
        <v>0.147052393782556</v>
      </c>
      <c r="Q13" s="19" t="n">
        <v>0.108419026285937</v>
      </c>
      <c r="R13" s="19" t="n">
        <v>0.0414232591492702</v>
      </c>
      <c r="S13" s="19"/>
      <c r="T13" s="19" t="n">
        <v>0.154346617927574</v>
      </c>
      <c r="U13" s="19" t="n">
        <v>0.169322464064013</v>
      </c>
      <c r="V13" s="19" t="n">
        <v>0.0928760769408786</v>
      </c>
      <c r="W13" s="19" t="n">
        <v>0.0657900087786947</v>
      </c>
      <c r="X13" s="19"/>
      <c r="Y13" s="19" t="n">
        <v>0.0793644362923421</v>
      </c>
      <c r="Z13" s="19" t="n">
        <v>0.124376499965057</v>
      </c>
      <c r="AA13" s="19" t="n">
        <v>0.247614986423046</v>
      </c>
      <c r="AB13" s="19" t="n">
        <v>0.0848250793262854</v>
      </c>
      <c r="AC13" s="19" t="n">
        <v>0.0191997808538368</v>
      </c>
      <c r="AD13" s="19" t="n">
        <v>0.136923051259181</v>
      </c>
      <c r="AE13" s="19"/>
      <c r="AF13" s="19" t="n">
        <v>0.135187991599933</v>
      </c>
      <c r="AG13" s="19"/>
      <c r="AH13" s="19" t="n">
        <v>0.124532432596</v>
      </c>
      <c r="AI13" s="19"/>
      <c r="AJ13" s="19" t="n">
        <v>0.148131513879954</v>
      </c>
      <c r="AK13" s="19" t="n">
        <v>0.120175020666821</v>
      </c>
      <c r="AL13" s="19" t="n">
        <v>0.126837542363994</v>
      </c>
    </row>
    <row r="14">
      <c r="B14" s="20" t="s">
        <v>56</v>
      </c>
      <c r="C14" s="19" t="n">
        <v>0.0683588876630301</v>
      </c>
      <c r="D14" s="19" t="n">
        <v>0.0481596605915488</v>
      </c>
      <c r="E14" s="19" t="n">
        <v>0.0887160630315959</v>
      </c>
      <c r="F14" s="19"/>
      <c r="G14" s="19" t="n">
        <v>0.0116460854720625</v>
      </c>
      <c r="H14" s="19" t="n">
        <v>0.0451363452947689</v>
      </c>
      <c r="I14" s="19" t="n">
        <v>0.0265265180735914</v>
      </c>
      <c r="J14" s="19" t="n">
        <v>0.0945238927365846</v>
      </c>
      <c r="K14" s="19" t="n">
        <v>0.0921370189946167</v>
      </c>
      <c r="L14" s="19" t="n">
        <v>0.101136589585273</v>
      </c>
      <c r="M14" s="19"/>
      <c r="N14" s="19" t="n">
        <v>0.0889368652439814</v>
      </c>
      <c r="O14" s="19" t="n">
        <v>0.0760773273745251</v>
      </c>
      <c r="P14" s="19" t="n">
        <v>0.0869270861114193</v>
      </c>
      <c r="Q14" s="19" t="n">
        <v>0.0447759229433606</v>
      </c>
      <c r="R14" s="19" t="n">
        <v>0.0403454266155861</v>
      </c>
      <c r="S14" s="19"/>
      <c r="T14" s="19" t="n">
        <v>0.11836031609599</v>
      </c>
      <c r="U14" s="19" t="n">
        <v>0.0613406988657299</v>
      </c>
      <c r="V14" s="19" t="n">
        <v>0.0361856414769162</v>
      </c>
      <c r="W14" s="19" t="n">
        <v>0.0404596841401293</v>
      </c>
      <c r="X14" s="19"/>
      <c r="Y14" s="19" t="n">
        <v>0.041257928971709</v>
      </c>
      <c r="Z14" s="19" t="n">
        <v>0.0339716003583957</v>
      </c>
      <c r="AA14" s="19" t="n">
        <v>0.106352996389785</v>
      </c>
      <c r="AB14" s="19" t="n">
        <v>0.132676744999409</v>
      </c>
      <c r="AC14" s="19" t="n">
        <v>0</v>
      </c>
      <c r="AD14" s="19" t="n">
        <v>0.0852878413433149</v>
      </c>
      <c r="AE14" s="19"/>
      <c r="AF14" s="19" t="n">
        <v>0.0605111512461094</v>
      </c>
      <c r="AG14" s="19"/>
      <c r="AH14" s="19" t="n">
        <v>0.0661984575505554</v>
      </c>
      <c r="AI14" s="19"/>
      <c r="AJ14" s="19" t="n">
        <v>0.110234669744785</v>
      </c>
      <c r="AK14" s="19" t="n">
        <v>0.0499744404190359</v>
      </c>
      <c r="AL14" s="19" t="n">
        <v>0.0438558155033063</v>
      </c>
    </row>
    <row r="15">
      <c r="B15" s="20" t="s">
        <v>253</v>
      </c>
      <c r="C15" s="23" t="n">
        <v>0.469554761876766</v>
      </c>
      <c r="D15" s="23" t="n">
        <v>0.545197471949445</v>
      </c>
      <c r="E15" s="23" t="n">
        <v>0.394737992825899</v>
      </c>
      <c r="F15" s="23"/>
      <c r="G15" s="23" t="n">
        <v>0.679098632822294</v>
      </c>
      <c r="H15" s="23" t="n">
        <v>0.663859062919684</v>
      </c>
      <c r="I15" s="23" t="n">
        <v>0.552766325496816</v>
      </c>
      <c r="J15" s="23" t="n">
        <v>0.560357358743378</v>
      </c>
      <c r="K15" s="23" t="n">
        <v>0.272267741486191</v>
      </c>
      <c r="L15" s="23" t="n">
        <v>0.272685767453196</v>
      </c>
      <c r="M15" s="23"/>
      <c r="N15" s="23" t="n">
        <v>0.44295409137403</v>
      </c>
      <c r="O15" s="23" t="n">
        <v>0.456269784105918</v>
      </c>
      <c r="P15" s="23" t="n">
        <v>0.327331260132173</v>
      </c>
      <c r="Q15" s="23" t="n">
        <v>0.49472295195008</v>
      </c>
      <c r="R15" s="23" t="n">
        <v>0.700723188724406</v>
      </c>
      <c r="S15" s="23"/>
      <c r="T15" s="23" t="n">
        <v>0.319071685489305</v>
      </c>
      <c r="U15" s="23" t="n">
        <v>0.355970910112903</v>
      </c>
      <c r="V15" s="23" t="n">
        <v>0.532641043289684</v>
      </c>
      <c r="W15" s="23" t="n">
        <v>0.754650788263911</v>
      </c>
      <c r="X15" s="23"/>
      <c r="Y15" s="23" t="n">
        <v>0.637957847467016</v>
      </c>
      <c r="Z15" s="23" t="n">
        <v>0.456778548935841</v>
      </c>
      <c r="AA15" s="23" t="n">
        <v>0.250248567017523</v>
      </c>
      <c r="AB15" s="23" t="n">
        <v>0.338571267677438</v>
      </c>
      <c r="AC15" s="23" t="n">
        <v>0.607429106874079</v>
      </c>
      <c r="AD15" s="23" t="n">
        <v>0.308430522934833</v>
      </c>
      <c r="AE15" s="23"/>
      <c r="AF15" s="23" t="n">
        <v>0.46370611304135</v>
      </c>
      <c r="AG15" s="23"/>
      <c r="AH15" s="23" t="n">
        <v>0.483211843711921</v>
      </c>
      <c r="AI15" s="23"/>
      <c r="AJ15" s="23" t="n">
        <v>0.357100264358805</v>
      </c>
      <c r="AK15" s="23" t="n">
        <v>0.532947213558795</v>
      </c>
      <c r="AL15" s="23" t="n">
        <v>0.456076138022886</v>
      </c>
    </row>
    <row r="16">
      <c r="B16" s="20" t="s">
        <v>254</v>
      </c>
      <c r="C16" s="23" t="n">
        <v>0.250356443558215</v>
      </c>
      <c r="D16" s="23" t="n">
        <v>0.20652770245318</v>
      </c>
      <c r="E16" s="23" t="n">
        <v>0.292773627821022</v>
      </c>
      <c r="F16" s="23"/>
      <c r="G16" s="23" t="n">
        <v>0.0708051036510672</v>
      </c>
      <c r="H16" s="23" t="n">
        <v>0.129562237581144</v>
      </c>
      <c r="I16" s="23" t="n">
        <v>0.206218661023526</v>
      </c>
      <c r="J16" s="23" t="n">
        <v>0.187940468775845</v>
      </c>
      <c r="K16" s="23" t="n">
        <v>0.386278903123707</v>
      </c>
      <c r="L16" s="23" t="n">
        <v>0.382766295029328</v>
      </c>
      <c r="M16" s="23"/>
      <c r="N16" s="23" t="n">
        <v>0.287462306995712</v>
      </c>
      <c r="O16" s="23" t="n">
        <v>0.275450050414103</v>
      </c>
      <c r="P16" s="23" t="n">
        <v>0.291414558677903</v>
      </c>
      <c r="Q16" s="23" t="n">
        <v>0.255818202593727</v>
      </c>
      <c r="R16" s="23" t="n">
        <v>0.118878338030024</v>
      </c>
      <c r="S16" s="23"/>
      <c r="T16" s="23" t="n">
        <v>0.317764710575449</v>
      </c>
      <c r="U16" s="23" t="n">
        <v>0.315796505125607</v>
      </c>
      <c r="V16" s="23" t="n">
        <v>0.224126687120415</v>
      </c>
      <c r="W16" s="23" t="n">
        <v>0.106931044435962</v>
      </c>
      <c r="X16" s="23"/>
      <c r="Y16" s="23" t="n">
        <v>0.151670216661353</v>
      </c>
      <c r="Z16" s="23" t="n">
        <v>0.323636989323167</v>
      </c>
      <c r="AA16" s="23" t="n">
        <v>0.414012692060636</v>
      </c>
      <c r="AB16" s="23" t="n">
        <v>0.24618584363111</v>
      </c>
      <c r="AC16" s="23" t="n">
        <v>0.082178483716657</v>
      </c>
      <c r="AD16" s="23" t="n">
        <v>0.274762472450484</v>
      </c>
      <c r="AE16" s="23"/>
      <c r="AF16" s="23" t="n">
        <v>0.2524927315888</v>
      </c>
      <c r="AG16" s="23"/>
      <c r="AH16" s="23" t="n">
        <v>0.24232852371214</v>
      </c>
      <c r="AI16" s="23"/>
      <c r="AJ16" s="23" t="n">
        <v>0.275726416621124</v>
      </c>
      <c r="AK16" s="23" t="n">
        <v>0.226716734480482</v>
      </c>
      <c r="AL16" s="23" t="n">
        <v>0.3061942082759</v>
      </c>
    </row>
    <row r="17">
      <c r="B17" s="20" t="s">
        <v>239</v>
      </c>
      <c r="C17" s="24" t="n">
        <v>0.219198318318551</v>
      </c>
      <c r="D17" s="24" t="n">
        <v>0.338669769496265</v>
      </c>
      <c r="E17" s="24" t="n">
        <v>0.101964365004878</v>
      </c>
      <c r="F17" s="24"/>
      <c r="G17" s="24" t="n">
        <v>0.608293529171226</v>
      </c>
      <c r="H17" s="24" t="n">
        <v>0.53429682533854</v>
      </c>
      <c r="I17" s="24" t="n">
        <v>0.34654766447329</v>
      </c>
      <c r="J17" s="24" t="n">
        <v>0.372416889967533</v>
      </c>
      <c r="K17" s="24" t="n">
        <v>-0.114011161637517</v>
      </c>
      <c r="L17" s="24" t="n">
        <v>-0.110080527576132</v>
      </c>
      <c r="M17" s="24"/>
      <c r="N17" s="24" t="n">
        <v>0.155491784378318</v>
      </c>
      <c r="O17" s="24" t="n">
        <v>0.180819733691815</v>
      </c>
      <c r="P17" s="24" t="n">
        <v>0.0359167014542704</v>
      </c>
      <c r="Q17" s="24" t="n">
        <v>0.238904749356353</v>
      </c>
      <c r="R17" s="24" t="n">
        <v>0.581844850694382</v>
      </c>
      <c r="S17" s="24"/>
      <c r="T17" s="24" t="n">
        <v>0.00130697491385617</v>
      </c>
      <c r="U17" s="24" t="n">
        <v>0.0401744049872961</v>
      </c>
      <c r="V17" s="24" t="n">
        <v>0.30851435616927</v>
      </c>
      <c r="W17" s="24" t="n">
        <v>0.647719743827949</v>
      </c>
      <c r="X17" s="24"/>
      <c r="Y17" s="24" t="n">
        <v>0.486287630805663</v>
      </c>
      <c r="Z17" s="24" t="n">
        <v>0.133141559612674</v>
      </c>
      <c r="AA17" s="24" t="n">
        <v>-0.163764125043113</v>
      </c>
      <c r="AB17" s="24" t="n">
        <v>0.0923854240463285</v>
      </c>
      <c r="AC17" s="24" t="n">
        <v>0.525250623157422</v>
      </c>
      <c r="AD17" s="24" t="n">
        <v>0.0336680504843491</v>
      </c>
      <c r="AE17" s="24"/>
      <c r="AF17" s="24" t="n">
        <v>0.21121338145255</v>
      </c>
      <c r="AG17" s="24"/>
      <c r="AH17" s="24" t="n">
        <v>0.24088331999978</v>
      </c>
      <c r="AI17" s="24"/>
      <c r="AJ17" s="24" t="n">
        <v>0.0813738477376806</v>
      </c>
      <c r="AK17" s="24" t="n">
        <v>0.306230479078313</v>
      </c>
      <c r="AL17" s="24" t="n">
        <v>0.149881929746986</v>
      </c>
    </row>
    <row r="18">
      <c r="B18" s="18"/>
    </row>
    <row r="19">
      <c r="B19" t="s">
        <v>61</v>
      </c>
    </row>
    <row r="20">
      <c r="B20" t="s">
        <v>62</v>
      </c>
    </row>
    <row r="22">
      <c r="B22"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s>
  <sheetData>
    <row r="2" ht="40" customHeight="1">
      <c r="D2" s="16" t="s">
        <v>318</v>
      </c>
    </row>
    <row r="6" ht="50" customHeight="1">
      <c r="B6" s="22" t="s">
        <v>15</v>
      </c>
      <c r="C6" s="22" t="s">
        <v>92</v>
      </c>
      <c r="D6" s="22" t="s">
        <v>96</v>
      </c>
      <c r="E6" s="22" t="s">
        <v>93</v>
      </c>
      <c r="F6" s="22" t="s">
        <v>315</v>
      </c>
      <c r="G6" s="22" t="s">
        <v>97</v>
      </c>
      <c r="H6" s="22" t="s">
        <v>216</v>
      </c>
      <c r="I6" s="22" t="s">
        <v>95</v>
      </c>
    </row>
    <row r="7">
      <c r="B7" s="20" t="s">
        <v>316</v>
      </c>
      <c r="C7" s="19" t="n">
        <v>0.526697081363408</v>
      </c>
      <c r="D7" s="19" t="n">
        <v>0.318383848546782</v>
      </c>
      <c r="E7" s="19" t="n">
        <v>0.491047990622351</v>
      </c>
      <c r="F7" s="19" t="n">
        <v>0.341179019966467</v>
      </c>
      <c r="G7" s="19" t="n">
        <v>0.291531708959891</v>
      </c>
      <c r="H7" s="19" t="n">
        <v>0.547401079389524</v>
      </c>
      <c r="I7" s="19" t="n">
        <v>0.561670696557298</v>
      </c>
    </row>
    <row r="8">
      <c r="B8" s="20" t="s">
        <v>317</v>
      </c>
      <c r="C8" s="19" t="n">
        <v>0.224393401504513</v>
      </c>
      <c r="D8" s="19" t="n">
        <v>0.346999709179486</v>
      </c>
      <c r="E8" s="19" t="n">
        <v>0.244252996443811</v>
      </c>
      <c r="F8" s="19" t="n">
        <v>0.282181548128628</v>
      </c>
      <c r="G8" s="19" t="n">
        <v>0.375854221600698</v>
      </c>
      <c r="H8" s="19" t="n">
        <v>0.205711284815261</v>
      </c>
      <c r="I8" s="19" t="n">
        <v>0.166243845883405</v>
      </c>
    </row>
    <row r="9">
      <c r="B9" s="20" t="s">
        <v>56</v>
      </c>
      <c r="C9" s="19" t="n">
        <v>0.248909517132078</v>
      </c>
      <c r="D9" s="19" t="n">
        <v>0.334616442273732</v>
      </c>
      <c r="E9" s="19" t="n">
        <v>0.264699012933838</v>
      </c>
      <c r="F9" s="19" t="n">
        <v>0.376639431904905</v>
      </c>
      <c r="G9" s="19" t="n">
        <v>0.332614069439412</v>
      </c>
      <c r="H9" s="19" t="n">
        <v>0.246887635795215</v>
      </c>
      <c r="I9" s="19" t="n">
        <v>0.272085457559297</v>
      </c>
    </row>
    <row r="10">
      <c r="B10" s="18"/>
      <c r="C10" s="18"/>
      <c r="D10" s="18"/>
      <c r="E10" s="18"/>
      <c r="F10" s="18"/>
      <c r="G10" s="18"/>
      <c r="H10" s="18"/>
      <c r="I10" s="18"/>
    </row>
    <row r="11">
      <c r="B11" t="s">
        <v>61</v>
      </c>
    </row>
    <row r="12">
      <c r="B12" t="s">
        <v>62</v>
      </c>
    </row>
    <row r="16">
      <c r="B16" s="9" t="str">
        <f>=HYPERLINK("#'Contents'!A1", "Return to Contents")</f>
      </c>
    </row>
  </sheetData>
  <mergeCells count="1">
    <mergeCell ref="D2:J2"/>
  </mergeCells>
  <pageMargins left="0.7" right="0.7" top="0.75" bottom="0.75" header="0.3" footer="0.3"/>
  <pageSetup paperSize="9" orientation="portrait" horizontalDpi="300" verticalDpi="300" r:id="rId2"/>
  <drawing r:id="rId1"/>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319</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316</v>
      </c>
      <c r="C9" s="19" t="n">
        <v>0.526697081363408</v>
      </c>
      <c r="D9" s="19" t="n">
        <v>0.561261871486254</v>
      </c>
      <c r="E9" s="19" t="n">
        <v>0.493119490914405</v>
      </c>
      <c r="F9" s="19"/>
      <c r="G9" s="19" t="n">
        <v>0.605958220927854</v>
      </c>
      <c r="H9" s="19" t="n">
        <v>0.622852356899848</v>
      </c>
      <c r="I9" s="19" t="n">
        <v>0.508044934968359</v>
      </c>
      <c r="J9" s="19" t="n">
        <v>0.563964936591375</v>
      </c>
      <c r="K9" s="19" t="n">
        <v>0.458049768037053</v>
      </c>
      <c r="L9" s="19" t="n">
        <v>0.464700110901014</v>
      </c>
      <c r="M9" s="19"/>
      <c r="N9" s="19" t="n">
        <v>0.352002163849769</v>
      </c>
      <c r="O9" s="19" t="n">
        <v>0.453233645126382</v>
      </c>
      <c r="P9" s="19" t="n">
        <v>0.542058550548753</v>
      </c>
      <c r="Q9" s="19" t="n">
        <v>0.5923997755888</v>
      </c>
      <c r="R9" s="19" t="n">
        <v>0.649187114617885</v>
      </c>
      <c r="S9" s="19"/>
      <c r="T9" s="19" t="n">
        <v>0.516198357935061</v>
      </c>
      <c r="U9" s="19" t="n">
        <v>0.515192455729871</v>
      </c>
      <c r="V9" s="19" t="n">
        <v>0.573941476943204</v>
      </c>
      <c r="W9" s="19" t="n">
        <v>0.554277045727141</v>
      </c>
      <c r="X9" s="19"/>
      <c r="Y9" s="19" t="n">
        <v>0.559718491546332</v>
      </c>
      <c r="Z9" s="19" t="n">
        <v>0.541251301712304</v>
      </c>
      <c r="AA9" s="19" t="n">
        <v>0.454683218806006</v>
      </c>
      <c r="AB9" s="19" t="n">
        <v>0.521108642933851</v>
      </c>
      <c r="AC9" s="19" t="n">
        <v>0.578163950579571</v>
      </c>
      <c r="AD9" s="19" t="n">
        <v>0.633550219200474</v>
      </c>
      <c r="AE9" s="19"/>
      <c r="AF9" s="19" t="n">
        <v>0.5396296398739</v>
      </c>
      <c r="AG9" s="19"/>
      <c r="AH9" s="19" t="n">
        <v>0.534234124573209</v>
      </c>
      <c r="AI9" s="19"/>
      <c r="AJ9" s="19" t="n">
        <v>0.476454143893212</v>
      </c>
      <c r="AK9" s="19" t="n">
        <v>0.54563182760838</v>
      </c>
      <c r="AL9" s="19" t="n">
        <v>0.573753487718688</v>
      </c>
    </row>
    <row r="10">
      <c r="B10" s="20" t="s">
        <v>317</v>
      </c>
      <c r="C10" s="19" t="n">
        <v>0.224393401504513</v>
      </c>
      <c r="D10" s="19" t="n">
        <v>0.243856271965389</v>
      </c>
      <c r="E10" s="19" t="n">
        <v>0.205345393851154</v>
      </c>
      <c r="F10" s="19"/>
      <c r="G10" s="19" t="n">
        <v>0.284524770971807</v>
      </c>
      <c r="H10" s="19" t="n">
        <v>0.280484499644641</v>
      </c>
      <c r="I10" s="19" t="n">
        <v>0.320849727269422</v>
      </c>
      <c r="J10" s="19" t="n">
        <v>0.22515967600246</v>
      </c>
      <c r="K10" s="19" t="n">
        <v>0.194887766956134</v>
      </c>
      <c r="L10" s="19" t="n">
        <v>0.117456827164373</v>
      </c>
      <c r="M10" s="19"/>
      <c r="N10" s="19" t="n">
        <v>0.369841634730278</v>
      </c>
      <c r="O10" s="19" t="n">
        <v>0.25488817132935</v>
      </c>
      <c r="P10" s="19" t="n">
        <v>0.19097406245137</v>
      </c>
      <c r="Q10" s="19" t="n">
        <v>0.145407521571103</v>
      </c>
      <c r="R10" s="19" t="n">
        <v>0.23273521900923</v>
      </c>
      <c r="S10" s="19"/>
      <c r="T10" s="19" t="n">
        <v>0.251923085409625</v>
      </c>
      <c r="U10" s="19" t="n">
        <v>0.213565308246761</v>
      </c>
      <c r="V10" s="19" t="n">
        <v>0.188039384671635</v>
      </c>
      <c r="W10" s="19" t="n">
        <v>0.309089734885624</v>
      </c>
      <c r="X10" s="19"/>
      <c r="Y10" s="19" t="n">
        <v>0.28612409665718</v>
      </c>
      <c r="Z10" s="19" t="n">
        <v>0.202984880983812</v>
      </c>
      <c r="AA10" s="19" t="n">
        <v>0.1514335132191</v>
      </c>
      <c r="AB10" s="19" t="n">
        <v>0.215388811783119</v>
      </c>
      <c r="AC10" s="19" t="n">
        <v>0.240748971293204</v>
      </c>
      <c r="AD10" s="19" t="n">
        <v>0.0938133257094381</v>
      </c>
      <c r="AE10" s="19"/>
      <c r="AF10" s="19" t="n">
        <v>0.223303693855215</v>
      </c>
      <c r="AG10" s="19"/>
      <c r="AH10" s="19" t="n">
        <v>0.229536940147898</v>
      </c>
      <c r="AI10" s="19"/>
      <c r="AJ10" s="19" t="n">
        <v>0.167691193204397</v>
      </c>
      <c r="AK10" s="19" t="n">
        <v>0.256118692022649</v>
      </c>
      <c r="AL10" s="19" t="n">
        <v>0.218946609418682</v>
      </c>
    </row>
    <row r="11">
      <c r="B11" s="20" t="s">
        <v>56</v>
      </c>
      <c r="C11" s="21" t="n">
        <v>0.248909517132078</v>
      </c>
      <c r="D11" s="21" t="n">
        <v>0.194881856548357</v>
      </c>
      <c r="E11" s="21" t="n">
        <v>0.301535115234441</v>
      </c>
      <c r="F11" s="21"/>
      <c r="G11" s="21" t="n">
        <v>0.109517008100339</v>
      </c>
      <c r="H11" s="21" t="n">
        <v>0.096663143455511</v>
      </c>
      <c r="I11" s="21" t="n">
        <v>0.17110533776222</v>
      </c>
      <c r="J11" s="21" t="n">
        <v>0.210875387406165</v>
      </c>
      <c r="K11" s="21" t="n">
        <v>0.347062465006813</v>
      </c>
      <c r="L11" s="21" t="n">
        <v>0.417843061934613</v>
      </c>
      <c r="M11" s="21"/>
      <c r="N11" s="21" t="n">
        <v>0.278156201419952</v>
      </c>
      <c r="O11" s="21" t="n">
        <v>0.291878183544268</v>
      </c>
      <c r="P11" s="21" t="n">
        <v>0.266967386999877</v>
      </c>
      <c r="Q11" s="21" t="n">
        <v>0.262192702840097</v>
      </c>
      <c r="R11" s="21" t="n">
        <v>0.118077666372885</v>
      </c>
      <c r="S11" s="21"/>
      <c r="T11" s="21" t="n">
        <v>0.231878556655314</v>
      </c>
      <c r="U11" s="21" t="n">
        <v>0.271242236023368</v>
      </c>
      <c r="V11" s="21" t="n">
        <v>0.23801913838516</v>
      </c>
      <c r="W11" s="21" t="n">
        <v>0.136633219387235</v>
      </c>
      <c r="X11" s="21"/>
      <c r="Y11" s="21" t="n">
        <v>0.154157411796488</v>
      </c>
      <c r="Z11" s="21" t="n">
        <v>0.255763817303884</v>
      </c>
      <c r="AA11" s="21" t="n">
        <v>0.393883267974893</v>
      </c>
      <c r="AB11" s="21" t="n">
        <v>0.26350254528303</v>
      </c>
      <c r="AC11" s="21" t="n">
        <v>0.181087078127225</v>
      </c>
      <c r="AD11" s="21" t="n">
        <v>0.272636455090088</v>
      </c>
      <c r="AE11" s="21"/>
      <c r="AF11" s="21" t="n">
        <v>0.237066666270884</v>
      </c>
      <c r="AG11" s="21"/>
      <c r="AH11" s="21" t="n">
        <v>0.236228935278893</v>
      </c>
      <c r="AI11" s="21"/>
      <c r="AJ11" s="21" t="n">
        <v>0.355854662902391</v>
      </c>
      <c r="AK11" s="21" t="n">
        <v>0.198249480368971</v>
      </c>
      <c r="AL11" s="21" t="n">
        <v>0.20729990286263</v>
      </c>
    </row>
    <row r="12">
      <c r="B12" s="18"/>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320</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316</v>
      </c>
      <c r="C9" s="19" t="n">
        <v>0.318383848546782</v>
      </c>
      <c r="D9" s="19" t="n">
        <v>0.365341656676954</v>
      </c>
      <c r="E9" s="19" t="n">
        <v>0.271991307171846</v>
      </c>
      <c r="F9" s="19"/>
      <c r="G9" s="19" t="n">
        <v>0.476727344930657</v>
      </c>
      <c r="H9" s="19" t="n">
        <v>0.489362253488873</v>
      </c>
      <c r="I9" s="19" t="n">
        <v>0.386494668249093</v>
      </c>
      <c r="J9" s="19" t="n">
        <v>0.389642954790769</v>
      </c>
      <c r="K9" s="19" t="n">
        <v>0.140003630570538</v>
      </c>
      <c r="L9" s="19" t="n">
        <v>0.168363845505526</v>
      </c>
      <c r="M9" s="19"/>
      <c r="N9" s="19" t="n">
        <v>0.180081498486957</v>
      </c>
      <c r="O9" s="19" t="n">
        <v>0.279546107804857</v>
      </c>
      <c r="P9" s="19" t="n">
        <v>0.333517238784721</v>
      </c>
      <c r="Q9" s="19" t="n">
        <v>0.338946058762199</v>
      </c>
      <c r="R9" s="19" t="n">
        <v>0.410013676968888</v>
      </c>
      <c r="S9" s="19"/>
      <c r="T9" s="19" t="n">
        <v>0.222858101299422</v>
      </c>
      <c r="U9" s="19" t="n">
        <v>0.286894226880692</v>
      </c>
      <c r="V9" s="19" t="n">
        <v>0.339520958532612</v>
      </c>
      <c r="W9" s="19" t="n">
        <v>0.459331924404978</v>
      </c>
      <c r="X9" s="19"/>
      <c r="Y9" s="19" t="n">
        <v>0.44023298432712</v>
      </c>
      <c r="Z9" s="19" t="n">
        <v>0.330544269006428</v>
      </c>
      <c r="AA9" s="19" t="n">
        <v>0.169574123830677</v>
      </c>
      <c r="AB9" s="19" t="n">
        <v>0.262765941430346</v>
      </c>
      <c r="AC9" s="19" t="n">
        <v>0.292272206749949</v>
      </c>
      <c r="AD9" s="19" t="n">
        <v>0.174516040195159</v>
      </c>
      <c r="AE9" s="19"/>
      <c r="AF9" s="19" t="n">
        <v>0.318862958383772</v>
      </c>
      <c r="AG9" s="19"/>
      <c r="AH9" s="19" t="n">
        <v>0.328492009782099</v>
      </c>
      <c r="AI9" s="19"/>
      <c r="AJ9" s="19" t="n">
        <v>0.241383516645085</v>
      </c>
      <c r="AK9" s="19" t="n">
        <v>0.369455462554185</v>
      </c>
      <c r="AL9" s="19" t="n">
        <v>0.26581651047263</v>
      </c>
    </row>
    <row r="10">
      <c r="B10" s="20" t="s">
        <v>317</v>
      </c>
      <c r="C10" s="19" t="n">
        <v>0.346999709179486</v>
      </c>
      <c r="D10" s="19" t="n">
        <v>0.365065628111747</v>
      </c>
      <c r="E10" s="19" t="n">
        <v>0.327636262393206</v>
      </c>
      <c r="F10" s="19"/>
      <c r="G10" s="19" t="n">
        <v>0.386681648718467</v>
      </c>
      <c r="H10" s="19" t="n">
        <v>0.349488856483724</v>
      </c>
      <c r="I10" s="19" t="n">
        <v>0.420914919219122</v>
      </c>
      <c r="J10" s="19" t="n">
        <v>0.331606213776925</v>
      </c>
      <c r="K10" s="19" t="n">
        <v>0.41874445063681</v>
      </c>
      <c r="L10" s="19" t="n">
        <v>0.240643269841839</v>
      </c>
      <c r="M10" s="19"/>
      <c r="N10" s="19" t="n">
        <v>0.358455742238907</v>
      </c>
      <c r="O10" s="19" t="n">
        <v>0.328509906062196</v>
      </c>
      <c r="P10" s="19" t="n">
        <v>0.353319288978058</v>
      </c>
      <c r="Q10" s="19" t="n">
        <v>0.324305817213766</v>
      </c>
      <c r="R10" s="19" t="n">
        <v>0.386989157481208</v>
      </c>
      <c r="S10" s="19"/>
      <c r="T10" s="19" t="n">
        <v>0.350271649705895</v>
      </c>
      <c r="U10" s="19" t="n">
        <v>0.358420507896948</v>
      </c>
      <c r="V10" s="19" t="n">
        <v>0.364769507520217</v>
      </c>
      <c r="W10" s="19" t="n">
        <v>0.393510927737861</v>
      </c>
      <c r="X10" s="19"/>
      <c r="Y10" s="19" t="n">
        <v>0.362409029409522</v>
      </c>
      <c r="Z10" s="19" t="n">
        <v>0.361346435758442</v>
      </c>
      <c r="AA10" s="19" t="n">
        <v>0.27517512677532</v>
      </c>
      <c r="AB10" s="19" t="n">
        <v>0.410617480077726</v>
      </c>
      <c r="AC10" s="19" t="n">
        <v>0.444771302563644</v>
      </c>
      <c r="AD10" s="19" t="n">
        <v>0.385288031554883</v>
      </c>
      <c r="AE10" s="19"/>
      <c r="AF10" s="19" t="n">
        <v>0.354029738852104</v>
      </c>
      <c r="AG10" s="19"/>
      <c r="AH10" s="19" t="n">
        <v>0.349198804889411</v>
      </c>
      <c r="AI10" s="19"/>
      <c r="AJ10" s="19" t="n">
        <v>0.311707560427288</v>
      </c>
      <c r="AK10" s="19" t="n">
        <v>0.347806841111694</v>
      </c>
      <c r="AL10" s="19" t="n">
        <v>0.45068818875461</v>
      </c>
    </row>
    <row r="11">
      <c r="B11" s="20" t="s">
        <v>56</v>
      </c>
      <c r="C11" s="21" t="n">
        <v>0.334616442273732</v>
      </c>
      <c r="D11" s="21" t="n">
        <v>0.269592715211298</v>
      </c>
      <c r="E11" s="21" t="n">
        <v>0.400372430434948</v>
      </c>
      <c r="F11" s="21"/>
      <c r="G11" s="21" t="n">
        <v>0.136591006350876</v>
      </c>
      <c r="H11" s="21" t="n">
        <v>0.161148890027402</v>
      </c>
      <c r="I11" s="21" t="n">
        <v>0.192590412531786</v>
      </c>
      <c r="J11" s="21" t="n">
        <v>0.278750831432306</v>
      </c>
      <c r="K11" s="21" t="n">
        <v>0.441251918792652</v>
      </c>
      <c r="L11" s="21" t="n">
        <v>0.590992884652635</v>
      </c>
      <c r="M11" s="21"/>
      <c r="N11" s="21" t="n">
        <v>0.461462759274136</v>
      </c>
      <c r="O11" s="21" t="n">
        <v>0.391943986132947</v>
      </c>
      <c r="P11" s="21" t="n">
        <v>0.313163472237221</v>
      </c>
      <c r="Q11" s="21" t="n">
        <v>0.336748124024035</v>
      </c>
      <c r="R11" s="21" t="n">
        <v>0.202997165549904</v>
      </c>
      <c r="S11" s="21"/>
      <c r="T11" s="21" t="n">
        <v>0.426870248994683</v>
      </c>
      <c r="U11" s="21" t="n">
        <v>0.35468526522236</v>
      </c>
      <c r="V11" s="21" t="n">
        <v>0.295709533947171</v>
      </c>
      <c r="W11" s="21" t="n">
        <v>0.147157147857162</v>
      </c>
      <c r="X11" s="21"/>
      <c r="Y11" s="21" t="n">
        <v>0.197357986263357</v>
      </c>
      <c r="Z11" s="21" t="n">
        <v>0.308109295235131</v>
      </c>
      <c r="AA11" s="21" t="n">
        <v>0.555250749394003</v>
      </c>
      <c r="AB11" s="21" t="n">
        <v>0.326616578491928</v>
      </c>
      <c r="AC11" s="21" t="n">
        <v>0.262956490686407</v>
      </c>
      <c r="AD11" s="21" t="n">
        <v>0.440195928249958</v>
      </c>
      <c r="AE11" s="21"/>
      <c r="AF11" s="21" t="n">
        <v>0.327107302764124</v>
      </c>
      <c r="AG11" s="21"/>
      <c r="AH11" s="21" t="n">
        <v>0.32230918532849</v>
      </c>
      <c r="AI11" s="21"/>
      <c r="AJ11" s="21" t="n">
        <v>0.446908922927627</v>
      </c>
      <c r="AK11" s="21" t="n">
        <v>0.282737696334121</v>
      </c>
      <c r="AL11" s="21" t="n">
        <v>0.283495300772759</v>
      </c>
    </row>
    <row r="12">
      <c r="B12" s="18"/>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321</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316</v>
      </c>
      <c r="C9" s="19" t="n">
        <v>0.491047990622351</v>
      </c>
      <c r="D9" s="19" t="n">
        <v>0.516621403491306</v>
      </c>
      <c r="E9" s="19" t="n">
        <v>0.466402995559209</v>
      </c>
      <c r="F9" s="19"/>
      <c r="G9" s="19" t="n">
        <v>0.62422142641107</v>
      </c>
      <c r="H9" s="19" t="n">
        <v>0.47857121592815</v>
      </c>
      <c r="I9" s="19" t="n">
        <v>0.498162409377414</v>
      </c>
      <c r="J9" s="19" t="n">
        <v>0.503846816360774</v>
      </c>
      <c r="K9" s="19" t="n">
        <v>0.437215608113865</v>
      </c>
      <c r="L9" s="19" t="n">
        <v>0.468310160202433</v>
      </c>
      <c r="M9" s="19"/>
      <c r="N9" s="19" t="n">
        <v>0.419197610676568</v>
      </c>
      <c r="O9" s="19" t="n">
        <v>0.464850163521706</v>
      </c>
      <c r="P9" s="19" t="n">
        <v>0.480695439252191</v>
      </c>
      <c r="Q9" s="19" t="n">
        <v>0.534249861701517</v>
      </c>
      <c r="R9" s="19" t="n">
        <v>0.543573550689568</v>
      </c>
      <c r="S9" s="19"/>
      <c r="T9" s="19" t="n">
        <v>0.501759474407309</v>
      </c>
      <c r="U9" s="19" t="n">
        <v>0.430689636104151</v>
      </c>
      <c r="V9" s="19" t="n">
        <v>0.600098660449503</v>
      </c>
      <c r="W9" s="19" t="n">
        <v>0.536264563115819</v>
      </c>
      <c r="X9" s="19"/>
      <c r="Y9" s="19" t="n">
        <v>0.48743838403232</v>
      </c>
      <c r="Z9" s="19" t="n">
        <v>0.438660087793279</v>
      </c>
      <c r="AA9" s="19" t="n">
        <v>0.465788697023656</v>
      </c>
      <c r="AB9" s="19" t="n">
        <v>0.576621144657799</v>
      </c>
      <c r="AC9" s="19" t="n">
        <v>0.561730668947132</v>
      </c>
      <c r="AD9" s="19" t="n">
        <v>0.451877102896712</v>
      </c>
      <c r="AE9" s="19"/>
      <c r="AF9" s="19" t="n">
        <v>0.499999060050968</v>
      </c>
      <c r="AG9" s="19"/>
      <c r="AH9" s="19" t="n">
        <v>0.496775156224268</v>
      </c>
      <c r="AI9" s="19"/>
      <c r="AJ9" s="19" t="n">
        <v>0.466202218945355</v>
      </c>
      <c r="AK9" s="19" t="n">
        <v>0.50445195254458</v>
      </c>
      <c r="AL9" s="19" t="n">
        <v>0.491473678648226</v>
      </c>
    </row>
    <row r="10">
      <c r="B10" s="20" t="s">
        <v>317</v>
      </c>
      <c r="C10" s="19" t="n">
        <v>0.244252996443811</v>
      </c>
      <c r="D10" s="19" t="n">
        <v>0.267305223661476</v>
      </c>
      <c r="E10" s="19" t="n">
        <v>0.219696491319401</v>
      </c>
      <c r="F10" s="19"/>
      <c r="G10" s="19" t="n">
        <v>0.286029786079673</v>
      </c>
      <c r="H10" s="19" t="n">
        <v>0.370881204504053</v>
      </c>
      <c r="I10" s="19" t="n">
        <v>0.322052033766868</v>
      </c>
      <c r="J10" s="19" t="n">
        <v>0.245045017651171</v>
      </c>
      <c r="K10" s="19" t="n">
        <v>0.191937554708415</v>
      </c>
      <c r="L10" s="19" t="n">
        <v>0.126051386305749</v>
      </c>
      <c r="M10" s="19"/>
      <c r="N10" s="19" t="n">
        <v>0.235683174376514</v>
      </c>
      <c r="O10" s="19" t="n">
        <v>0.222274615451264</v>
      </c>
      <c r="P10" s="19" t="n">
        <v>0.235009093748306</v>
      </c>
      <c r="Q10" s="19" t="n">
        <v>0.221525725263661</v>
      </c>
      <c r="R10" s="19" t="n">
        <v>0.324537485389408</v>
      </c>
      <c r="S10" s="19"/>
      <c r="T10" s="19" t="n">
        <v>0.174207251069861</v>
      </c>
      <c r="U10" s="19" t="n">
        <v>0.267006017531937</v>
      </c>
      <c r="V10" s="19" t="n">
        <v>0.215884278636805</v>
      </c>
      <c r="W10" s="19" t="n">
        <v>0.337355662890342</v>
      </c>
      <c r="X10" s="19"/>
      <c r="Y10" s="19" t="n">
        <v>0.327919769775427</v>
      </c>
      <c r="Z10" s="19" t="n">
        <v>0.278733482351568</v>
      </c>
      <c r="AA10" s="19" t="n">
        <v>0.150931168443304</v>
      </c>
      <c r="AB10" s="19" t="n">
        <v>0.162515499708807</v>
      </c>
      <c r="AC10" s="19" t="n">
        <v>0.259254604334045</v>
      </c>
      <c r="AD10" s="19" t="n">
        <v>0.119755520654954</v>
      </c>
      <c r="AE10" s="19"/>
      <c r="AF10" s="19" t="n">
        <v>0.256469055810508</v>
      </c>
      <c r="AG10" s="19"/>
      <c r="AH10" s="19" t="n">
        <v>0.249003954211323</v>
      </c>
      <c r="AI10" s="19"/>
      <c r="AJ10" s="19" t="n">
        <v>0.182735698272271</v>
      </c>
      <c r="AK10" s="19" t="n">
        <v>0.267751563133115</v>
      </c>
      <c r="AL10" s="19" t="n">
        <v>0.300088197438142</v>
      </c>
    </row>
    <row r="11">
      <c r="B11" s="20" t="s">
        <v>56</v>
      </c>
      <c r="C11" s="21" t="n">
        <v>0.264699012933838</v>
      </c>
      <c r="D11" s="21" t="n">
        <v>0.216073372847218</v>
      </c>
      <c r="E11" s="21" t="n">
        <v>0.313900513121389</v>
      </c>
      <c r="F11" s="21"/>
      <c r="G11" s="21" t="n">
        <v>0.0897487875092562</v>
      </c>
      <c r="H11" s="21" t="n">
        <v>0.150547579567797</v>
      </c>
      <c r="I11" s="21" t="n">
        <v>0.179785556855718</v>
      </c>
      <c r="J11" s="21" t="n">
        <v>0.251108165988054</v>
      </c>
      <c r="K11" s="21" t="n">
        <v>0.37084683717772</v>
      </c>
      <c r="L11" s="21" t="n">
        <v>0.405638453491817</v>
      </c>
      <c r="M11" s="21"/>
      <c r="N11" s="21" t="n">
        <v>0.345119214946918</v>
      </c>
      <c r="O11" s="21" t="n">
        <v>0.312875221027029</v>
      </c>
      <c r="P11" s="21" t="n">
        <v>0.284295466999503</v>
      </c>
      <c r="Q11" s="21" t="n">
        <v>0.244224413034822</v>
      </c>
      <c r="R11" s="21" t="n">
        <v>0.131888963921024</v>
      </c>
      <c r="S11" s="21"/>
      <c r="T11" s="21" t="n">
        <v>0.32403327452283</v>
      </c>
      <c r="U11" s="21" t="n">
        <v>0.302304346363913</v>
      </c>
      <c r="V11" s="21" t="n">
        <v>0.184017060913692</v>
      </c>
      <c r="W11" s="21" t="n">
        <v>0.126379773993839</v>
      </c>
      <c r="X11" s="21"/>
      <c r="Y11" s="21" t="n">
        <v>0.184641846192253</v>
      </c>
      <c r="Z11" s="21" t="n">
        <v>0.282606429855153</v>
      </c>
      <c r="AA11" s="21" t="n">
        <v>0.38328013453304</v>
      </c>
      <c r="AB11" s="21" t="n">
        <v>0.260863355633395</v>
      </c>
      <c r="AC11" s="21" t="n">
        <v>0.179014726718823</v>
      </c>
      <c r="AD11" s="21" t="n">
        <v>0.428367376448333</v>
      </c>
      <c r="AE11" s="21"/>
      <c r="AF11" s="21" t="n">
        <v>0.243531884138524</v>
      </c>
      <c r="AG11" s="21"/>
      <c r="AH11" s="21" t="n">
        <v>0.254220889564409</v>
      </c>
      <c r="AI11" s="21"/>
      <c r="AJ11" s="21" t="n">
        <v>0.351062082782375</v>
      </c>
      <c r="AK11" s="21" t="n">
        <v>0.227796484322305</v>
      </c>
      <c r="AL11" s="21" t="n">
        <v>0.208438123913632</v>
      </c>
    </row>
    <row r="12">
      <c r="B12" s="18"/>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322</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316</v>
      </c>
      <c r="C9" s="19" t="n">
        <v>0.341179019966467</v>
      </c>
      <c r="D9" s="19" t="n">
        <v>0.371340188555386</v>
      </c>
      <c r="E9" s="19" t="n">
        <v>0.309694340219648</v>
      </c>
      <c r="F9" s="19"/>
      <c r="G9" s="19" t="n">
        <v>0.390066947059944</v>
      </c>
      <c r="H9" s="19" t="n">
        <v>0.430873644021264</v>
      </c>
      <c r="I9" s="19" t="n">
        <v>0.393914782473093</v>
      </c>
      <c r="J9" s="19" t="n">
        <v>0.404994177804694</v>
      </c>
      <c r="K9" s="19" t="n">
        <v>0.241825446555323</v>
      </c>
      <c r="L9" s="19" t="n">
        <v>0.251206061205225</v>
      </c>
      <c r="M9" s="19"/>
      <c r="N9" s="19" t="n">
        <v>0.329337873921141</v>
      </c>
      <c r="O9" s="19" t="n">
        <v>0.315155669606712</v>
      </c>
      <c r="P9" s="19" t="n">
        <v>0.301539554669402</v>
      </c>
      <c r="Q9" s="19" t="n">
        <v>0.357187988609025</v>
      </c>
      <c r="R9" s="19" t="n">
        <v>0.437078012286947</v>
      </c>
      <c r="S9" s="19"/>
      <c r="T9" s="19" t="n">
        <v>0.286991956100112</v>
      </c>
      <c r="U9" s="19" t="n">
        <v>0.305364851280336</v>
      </c>
      <c r="V9" s="19" t="n">
        <v>0.346348879259071</v>
      </c>
      <c r="W9" s="19" t="n">
        <v>0.486869267429061</v>
      </c>
      <c r="X9" s="19"/>
      <c r="Y9" s="19" t="n">
        <v>0.43946513650422</v>
      </c>
      <c r="Z9" s="19" t="n">
        <v>0.246119751855031</v>
      </c>
      <c r="AA9" s="19" t="n">
        <v>0.251802415939409</v>
      </c>
      <c r="AB9" s="19" t="n">
        <v>0.321544705797702</v>
      </c>
      <c r="AC9" s="19" t="n">
        <v>0.257724147447673</v>
      </c>
      <c r="AD9" s="19" t="n">
        <v>0.207840409778021</v>
      </c>
      <c r="AE9" s="19"/>
      <c r="AF9" s="19" t="n">
        <v>0.347029911436114</v>
      </c>
      <c r="AG9" s="19"/>
      <c r="AH9" s="19" t="n">
        <v>0.349920912690033</v>
      </c>
      <c r="AI9" s="19"/>
      <c r="AJ9" s="19" t="n">
        <v>0.281132837081728</v>
      </c>
      <c r="AK9" s="19" t="n">
        <v>0.379175163719199</v>
      </c>
      <c r="AL9" s="19" t="n">
        <v>0.310534787405167</v>
      </c>
    </row>
    <row r="10">
      <c r="B10" s="20" t="s">
        <v>317</v>
      </c>
      <c r="C10" s="19" t="n">
        <v>0.282181548128628</v>
      </c>
      <c r="D10" s="19" t="n">
        <v>0.30737371841239</v>
      </c>
      <c r="E10" s="19" t="n">
        <v>0.25751021427024</v>
      </c>
      <c r="F10" s="19"/>
      <c r="G10" s="19" t="n">
        <v>0.444976757653761</v>
      </c>
      <c r="H10" s="19" t="n">
        <v>0.404948991862306</v>
      </c>
      <c r="I10" s="19" t="n">
        <v>0.351583789049126</v>
      </c>
      <c r="J10" s="19" t="n">
        <v>0.263609138403565</v>
      </c>
      <c r="K10" s="19" t="n">
        <v>0.237193481583384</v>
      </c>
      <c r="L10" s="19" t="n">
        <v>0.130621066922696</v>
      </c>
      <c r="M10" s="19"/>
      <c r="N10" s="19" t="n">
        <v>0.24337039034766</v>
      </c>
      <c r="O10" s="19" t="n">
        <v>0.256346831803099</v>
      </c>
      <c r="P10" s="19" t="n">
        <v>0.28081056389605</v>
      </c>
      <c r="Q10" s="19" t="n">
        <v>0.255189873202962</v>
      </c>
      <c r="R10" s="19" t="n">
        <v>0.376497388882676</v>
      </c>
      <c r="S10" s="19"/>
      <c r="T10" s="19" t="n">
        <v>0.15384877174212</v>
      </c>
      <c r="U10" s="19" t="n">
        <v>0.303576700312617</v>
      </c>
      <c r="V10" s="19" t="n">
        <v>0.341477953004723</v>
      </c>
      <c r="W10" s="19" t="n">
        <v>0.341577060032531</v>
      </c>
      <c r="X10" s="19"/>
      <c r="Y10" s="19" t="n">
        <v>0.340648349594042</v>
      </c>
      <c r="Z10" s="19" t="n">
        <v>0.373852907292071</v>
      </c>
      <c r="AA10" s="19" t="n">
        <v>0.145513239101929</v>
      </c>
      <c r="AB10" s="19" t="n">
        <v>0.266753457864544</v>
      </c>
      <c r="AC10" s="19" t="n">
        <v>0.500608265154294</v>
      </c>
      <c r="AD10" s="19" t="n">
        <v>0.186009809962422</v>
      </c>
      <c r="AE10" s="19"/>
      <c r="AF10" s="19" t="n">
        <v>0.289793472612527</v>
      </c>
      <c r="AG10" s="19"/>
      <c r="AH10" s="19" t="n">
        <v>0.287506436915513</v>
      </c>
      <c r="AI10" s="19"/>
      <c r="AJ10" s="19" t="n">
        <v>0.231120919359837</v>
      </c>
      <c r="AK10" s="19" t="n">
        <v>0.304263028870952</v>
      </c>
      <c r="AL10" s="19" t="n">
        <v>0.313954912558991</v>
      </c>
    </row>
    <row r="11">
      <c r="B11" s="20" t="s">
        <v>56</v>
      </c>
      <c r="C11" s="21" t="n">
        <v>0.376639431904905</v>
      </c>
      <c r="D11" s="21" t="n">
        <v>0.321286093032223</v>
      </c>
      <c r="E11" s="21" t="n">
        <v>0.432795445510112</v>
      </c>
      <c r="F11" s="21"/>
      <c r="G11" s="21" t="n">
        <v>0.164956295286295</v>
      </c>
      <c r="H11" s="21" t="n">
        <v>0.16417736411643</v>
      </c>
      <c r="I11" s="21" t="n">
        <v>0.254501428477781</v>
      </c>
      <c r="J11" s="21" t="n">
        <v>0.331396683791741</v>
      </c>
      <c r="K11" s="21" t="n">
        <v>0.520981071861293</v>
      </c>
      <c r="L11" s="21" t="n">
        <v>0.618172871872079</v>
      </c>
      <c r="M11" s="21"/>
      <c r="N11" s="21" t="n">
        <v>0.427291735731199</v>
      </c>
      <c r="O11" s="21" t="n">
        <v>0.428497498590189</v>
      </c>
      <c r="P11" s="21" t="n">
        <v>0.417649881434548</v>
      </c>
      <c r="Q11" s="21" t="n">
        <v>0.387622138188012</v>
      </c>
      <c r="R11" s="21" t="n">
        <v>0.186424598830377</v>
      </c>
      <c r="S11" s="21"/>
      <c r="T11" s="21" t="n">
        <v>0.559159272157767</v>
      </c>
      <c r="U11" s="21" t="n">
        <v>0.391058448407047</v>
      </c>
      <c r="V11" s="21" t="n">
        <v>0.312173167736206</v>
      </c>
      <c r="W11" s="21" t="n">
        <v>0.171553672538408</v>
      </c>
      <c r="X11" s="21"/>
      <c r="Y11" s="21" t="n">
        <v>0.219886513901738</v>
      </c>
      <c r="Z11" s="21" t="n">
        <v>0.380027340852898</v>
      </c>
      <c r="AA11" s="21" t="n">
        <v>0.602684344958661</v>
      </c>
      <c r="AB11" s="21" t="n">
        <v>0.411701836337754</v>
      </c>
      <c r="AC11" s="21" t="n">
        <v>0.241667587398032</v>
      </c>
      <c r="AD11" s="21" t="n">
        <v>0.606149780259557</v>
      </c>
      <c r="AE11" s="21"/>
      <c r="AF11" s="21" t="n">
        <v>0.36317661595136</v>
      </c>
      <c r="AG11" s="21"/>
      <c r="AH11" s="21" t="n">
        <v>0.362572650394454</v>
      </c>
      <c r="AI11" s="21"/>
      <c r="AJ11" s="21" t="n">
        <v>0.487746243558435</v>
      </c>
      <c r="AK11" s="21" t="n">
        <v>0.316561807409848</v>
      </c>
      <c r="AL11" s="21" t="n">
        <v>0.375510300035843</v>
      </c>
    </row>
    <row r="12">
      <c r="B12" s="18"/>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323</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316</v>
      </c>
      <c r="C9" s="19" t="n">
        <v>0.291531708959891</v>
      </c>
      <c r="D9" s="19" t="n">
        <v>0.321382823596444</v>
      </c>
      <c r="E9" s="19" t="n">
        <v>0.262214068880591</v>
      </c>
      <c r="F9" s="19"/>
      <c r="G9" s="19" t="n">
        <v>0.426249981952855</v>
      </c>
      <c r="H9" s="19" t="n">
        <v>0.406627628014194</v>
      </c>
      <c r="I9" s="19" t="n">
        <v>0.361463316659877</v>
      </c>
      <c r="J9" s="19" t="n">
        <v>0.303309894418672</v>
      </c>
      <c r="K9" s="19" t="n">
        <v>0.16662624873097</v>
      </c>
      <c r="L9" s="19" t="n">
        <v>0.190600847099249</v>
      </c>
      <c r="M9" s="19"/>
      <c r="N9" s="19" t="n">
        <v>0.172291631582512</v>
      </c>
      <c r="O9" s="19" t="n">
        <v>0.28989682007184</v>
      </c>
      <c r="P9" s="19" t="n">
        <v>0.288167928232118</v>
      </c>
      <c r="Q9" s="19" t="n">
        <v>0.274274765389849</v>
      </c>
      <c r="R9" s="19" t="n">
        <v>0.377317451619848</v>
      </c>
      <c r="S9" s="19"/>
      <c r="T9" s="19" t="n">
        <v>0.243716435912979</v>
      </c>
      <c r="U9" s="19" t="n">
        <v>0.227268137455723</v>
      </c>
      <c r="V9" s="19" t="n">
        <v>0.28818184846857</v>
      </c>
      <c r="W9" s="19" t="n">
        <v>0.479707141137712</v>
      </c>
      <c r="X9" s="19"/>
      <c r="Y9" s="19" t="n">
        <v>0.412488543839589</v>
      </c>
      <c r="Z9" s="19" t="n">
        <v>0.192415143664677</v>
      </c>
      <c r="AA9" s="19" t="n">
        <v>0.188652214276698</v>
      </c>
      <c r="AB9" s="19" t="n">
        <v>0.1994677201617</v>
      </c>
      <c r="AC9" s="19" t="n">
        <v>0.281287169392809</v>
      </c>
      <c r="AD9" s="19" t="n">
        <v>0.0951072940263287</v>
      </c>
      <c r="AE9" s="19"/>
      <c r="AF9" s="19" t="n">
        <v>0.306489458400116</v>
      </c>
      <c r="AG9" s="19"/>
      <c r="AH9" s="19" t="n">
        <v>0.299577267904948</v>
      </c>
      <c r="AI9" s="19"/>
      <c r="AJ9" s="19" t="n">
        <v>0.20903319050442</v>
      </c>
      <c r="AK9" s="19" t="n">
        <v>0.34226350591738</v>
      </c>
      <c r="AL9" s="19" t="n">
        <v>0.257750274116536</v>
      </c>
    </row>
    <row r="10">
      <c r="B10" s="20" t="s">
        <v>317</v>
      </c>
      <c r="C10" s="19" t="n">
        <v>0.375854221600698</v>
      </c>
      <c r="D10" s="19" t="n">
        <v>0.398654312494693</v>
      </c>
      <c r="E10" s="19" t="n">
        <v>0.353760856093189</v>
      </c>
      <c r="F10" s="19"/>
      <c r="G10" s="19" t="n">
        <v>0.495230007449119</v>
      </c>
      <c r="H10" s="19" t="n">
        <v>0.44052072383735</v>
      </c>
      <c r="I10" s="19" t="n">
        <v>0.415656690348244</v>
      </c>
      <c r="J10" s="19" t="n">
        <v>0.372065621147774</v>
      </c>
      <c r="K10" s="19" t="n">
        <v>0.333450534247237</v>
      </c>
      <c r="L10" s="19" t="n">
        <v>0.288857741953941</v>
      </c>
      <c r="M10" s="19"/>
      <c r="N10" s="19" t="n">
        <v>0.350796625919976</v>
      </c>
      <c r="O10" s="19" t="n">
        <v>0.355249770345603</v>
      </c>
      <c r="P10" s="19" t="n">
        <v>0.349682206869981</v>
      </c>
      <c r="Q10" s="19" t="n">
        <v>0.400822377032015</v>
      </c>
      <c r="R10" s="19" t="n">
        <v>0.438772783799537</v>
      </c>
      <c r="S10" s="19"/>
      <c r="T10" s="19" t="n">
        <v>0.258232286642049</v>
      </c>
      <c r="U10" s="19" t="n">
        <v>0.401434758363818</v>
      </c>
      <c r="V10" s="19" t="n">
        <v>0.415019368815779</v>
      </c>
      <c r="W10" s="19" t="n">
        <v>0.398115023708215</v>
      </c>
      <c r="X10" s="19"/>
      <c r="Y10" s="19" t="n">
        <v>0.393157451935169</v>
      </c>
      <c r="Z10" s="19" t="n">
        <v>0.409466226916855</v>
      </c>
      <c r="AA10" s="19" t="n">
        <v>0.316671538472438</v>
      </c>
      <c r="AB10" s="19" t="n">
        <v>0.395797202586468</v>
      </c>
      <c r="AC10" s="19" t="n">
        <v>0.559820193841324</v>
      </c>
      <c r="AD10" s="19" t="n">
        <v>0.219754054817168</v>
      </c>
      <c r="AE10" s="19"/>
      <c r="AF10" s="19" t="n">
        <v>0.374372801882092</v>
      </c>
      <c r="AG10" s="19"/>
      <c r="AH10" s="19" t="n">
        <v>0.379023911343621</v>
      </c>
      <c r="AI10" s="19"/>
      <c r="AJ10" s="19" t="n">
        <v>0.352361804788303</v>
      </c>
      <c r="AK10" s="19" t="n">
        <v>0.379220063974325</v>
      </c>
      <c r="AL10" s="19" t="n">
        <v>0.428882737441669</v>
      </c>
    </row>
    <row r="11">
      <c r="B11" s="20" t="s">
        <v>56</v>
      </c>
      <c r="C11" s="21" t="n">
        <v>0.332614069439412</v>
      </c>
      <c r="D11" s="21" t="n">
        <v>0.279962863908863</v>
      </c>
      <c r="E11" s="21" t="n">
        <v>0.38402507502622</v>
      </c>
      <c r="F11" s="21"/>
      <c r="G11" s="21" t="n">
        <v>0.0785200105980264</v>
      </c>
      <c r="H11" s="21" t="n">
        <v>0.152851648148455</v>
      </c>
      <c r="I11" s="21" t="n">
        <v>0.222879992991879</v>
      </c>
      <c r="J11" s="21" t="n">
        <v>0.324624484433554</v>
      </c>
      <c r="K11" s="21" t="n">
        <v>0.499923217021793</v>
      </c>
      <c r="L11" s="21" t="n">
        <v>0.52054141094681</v>
      </c>
      <c r="M11" s="21"/>
      <c r="N11" s="21" t="n">
        <v>0.476911742497512</v>
      </c>
      <c r="O11" s="21" t="n">
        <v>0.354853409582557</v>
      </c>
      <c r="P11" s="21" t="n">
        <v>0.362149864897902</v>
      </c>
      <c r="Q11" s="21" t="n">
        <v>0.324902857578136</v>
      </c>
      <c r="R11" s="21" t="n">
        <v>0.183909764580615</v>
      </c>
      <c r="S11" s="21"/>
      <c r="T11" s="21" t="n">
        <v>0.498051277444973</v>
      </c>
      <c r="U11" s="21" t="n">
        <v>0.37129710418046</v>
      </c>
      <c r="V11" s="21" t="n">
        <v>0.296798782715652</v>
      </c>
      <c r="W11" s="21" t="n">
        <v>0.122177835154073</v>
      </c>
      <c r="X11" s="21"/>
      <c r="Y11" s="21" t="n">
        <v>0.194354004225241</v>
      </c>
      <c r="Z11" s="21" t="n">
        <v>0.398118629418468</v>
      </c>
      <c r="AA11" s="21" t="n">
        <v>0.494676247250864</v>
      </c>
      <c r="AB11" s="21" t="n">
        <v>0.404735077251832</v>
      </c>
      <c r="AC11" s="21" t="n">
        <v>0.158892636765868</v>
      </c>
      <c r="AD11" s="21" t="n">
        <v>0.685138651156504</v>
      </c>
      <c r="AE11" s="21"/>
      <c r="AF11" s="21" t="n">
        <v>0.319137739717793</v>
      </c>
      <c r="AG11" s="21"/>
      <c r="AH11" s="21" t="n">
        <v>0.321398820751431</v>
      </c>
      <c r="AI11" s="21"/>
      <c r="AJ11" s="21" t="n">
        <v>0.438605004707276</v>
      </c>
      <c r="AK11" s="21" t="n">
        <v>0.278516430108295</v>
      </c>
      <c r="AL11" s="21" t="n">
        <v>0.313366988441794</v>
      </c>
    </row>
    <row r="12">
      <c r="B12" s="18"/>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324</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316</v>
      </c>
      <c r="C9" s="19" t="n">
        <v>0.547401079389524</v>
      </c>
      <c r="D9" s="19" t="n">
        <v>0.586290211883555</v>
      </c>
      <c r="E9" s="19" t="n">
        <v>0.509534369807983</v>
      </c>
      <c r="F9" s="19"/>
      <c r="G9" s="19" t="n">
        <v>0.65355423424364</v>
      </c>
      <c r="H9" s="19" t="n">
        <v>0.606048766391779</v>
      </c>
      <c r="I9" s="19" t="n">
        <v>0.557110510450864</v>
      </c>
      <c r="J9" s="19" t="n">
        <v>0.587599517582452</v>
      </c>
      <c r="K9" s="19" t="n">
        <v>0.468165272988366</v>
      </c>
      <c r="L9" s="19" t="n">
        <v>0.485609478983281</v>
      </c>
      <c r="M9" s="19"/>
      <c r="N9" s="19" t="n">
        <v>0.420836715376959</v>
      </c>
      <c r="O9" s="19" t="n">
        <v>0.522617036808945</v>
      </c>
      <c r="P9" s="19" t="n">
        <v>0.562604961722475</v>
      </c>
      <c r="Q9" s="19" t="n">
        <v>0.56777940401384</v>
      </c>
      <c r="R9" s="19" t="n">
        <v>0.608924824349921</v>
      </c>
      <c r="S9" s="19"/>
      <c r="T9" s="19" t="n">
        <v>0.574733759456929</v>
      </c>
      <c r="U9" s="19" t="n">
        <v>0.483819868252357</v>
      </c>
      <c r="V9" s="19" t="n">
        <v>0.631438131250793</v>
      </c>
      <c r="W9" s="19" t="n">
        <v>0.59815261169507</v>
      </c>
      <c r="X9" s="19"/>
      <c r="Y9" s="19" t="n">
        <v>0.568516487609308</v>
      </c>
      <c r="Z9" s="19" t="n">
        <v>0.521111332939938</v>
      </c>
      <c r="AA9" s="19" t="n">
        <v>0.469071627031999</v>
      </c>
      <c r="AB9" s="19" t="n">
        <v>0.634724560246366</v>
      </c>
      <c r="AC9" s="19" t="n">
        <v>0.650759112392028</v>
      </c>
      <c r="AD9" s="19" t="n">
        <v>0.478624068477754</v>
      </c>
      <c r="AE9" s="19"/>
      <c r="AF9" s="19" t="n">
        <v>0.553139983480918</v>
      </c>
      <c r="AG9" s="19"/>
      <c r="AH9" s="19" t="n">
        <v>0.551228504625564</v>
      </c>
      <c r="AI9" s="19"/>
      <c r="AJ9" s="19" t="n">
        <v>0.480465482461561</v>
      </c>
      <c r="AK9" s="19" t="n">
        <v>0.5851349079237</v>
      </c>
      <c r="AL9" s="19" t="n">
        <v>0.539371889408031</v>
      </c>
    </row>
    <row r="10">
      <c r="B10" s="20" t="s">
        <v>317</v>
      </c>
      <c r="C10" s="19" t="n">
        <v>0.205711284815261</v>
      </c>
      <c r="D10" s="19" t="n">
        <v>0.216059592151071</v>
      </c>
      <c r="E10" s="19" t="n">
        <v>0.195752353955537</v>
      </c>
      <c r="F10" s="19"/>
      <c r="G10" s="19" t="n">
        <v>0.271388585046974</v>
      </c>
      <c r="H10" s="19" t="n">
        <v>0.266891255828522</v>
      </c>
      <c r="I10" s="19" t="n">
        <v>0.275015862135288</v>
      </c>
      <c r="J10" s="19" t="n">
        <v>0.184884645434789</v>
      </c>
      <c r="K10" s="19" t="n">
        <v>0.17288238134855</v>
      </c>
      <c r="L10" s="19" t="n">
        <v>0.128181556067902</v>
      </c>
      <c r="M10" s="19"/>
      <c r="N10" s="19" t="n">
        <v>0.21934063712172</v>
      </c>
      <c r="O10" s="19" t="n">
        <v>0.195135238391656</v>
      </c>
      <c r="P10" s="19" t="n">
        <v>0.180088717350247</v>
      </c>
      <c r="Q10" s="19" t="n">
        <v>0.18820944405653</v>
      </c>
      <c r="R10" s="19" t="n">
        <v>0.275168272398202</v>
      </c>
      <c r="S10" s="19"/>
      <c r="T10" s="19" t="n">
        <v>0.155754909500972</v>
      </c>
      <c r="U10" s="19" t="n">
        <v>0.236522245436373</v>
      </c>
      <c r="V10" s="19" t="n">
        <v>0.191128025673394</v>
      </c>
      <c r="W10" s="19" t="n">
        <v>0.259788657161522</v>
      </c>
      <c r="X10" s="19"/>
      <c r="Y10" s="19" t="n">
        <v>0.266777635967061</v>
      </c>
      <c r="Z10" s="19" t="n">
        <v>0.197366018879781</v>
      </c>
      <c r="AA10" s="19" t="n">
        <v>0.153133079719104</v>
      </c>
      <c r="AB10" s="19" t="n">
        <v>0.120676139552772</v>
      </c>
      <c r="AC10" s="19" t="n">
        <v>0.217254214278256</v>
      </c>
      <c r="AD10" s="19" t="n">
        <v>0.124652418122831</v>
      </c>
      <c r="AE10" s="19"/>
      <c r="AF10" s="19" t="n">
        <v>0.218736203747799</v>
      </c>
      <c r="AG10" s="19"/>
      <c r="AH10" s="19" t="n">
        <v>0.21274901097805</v>
      </c>
      <c r="AI10" s="19"/>
      <c r="AJ10" s="19" t="n">
        <v>0.175343088339965</v>
      </c>
      <c r="AK10" s="19" t="n">
        <v>0.215127705849974</v>
      </c>
      <c r="AL10" s="19" t="n">
        <v>0.245620891615336</v>
      </c>
    </row>
    <row r="11">
      <c r="B11" s="20" t="s">
        <v>56</v>
      </c>
      <c r="C11" s="21" t="n">
        <v>0.246887635795215</v>
      </c>
      <c r="D11" s="21" t="n">
        <v>0.197650195965374</v>
      </c>
      <c r="E11" s="21" t="n">
        <v>0.29471327623648</v>
      </c>
      <c r="F11" s="21"/>
      <c r="G11" s="21" t="n">
        <v>0.0750571807093862</v>
      </c>
      <c r="H11" s="21" t="n">
        <v>0.127059977779699</v>
      </c>
      <c r="I11" s="21" t="n">
        <v>0.167873627413848</v>
      </c>
      <c r="J11" s="21" t="n">
        <v>0.227515836982758</v>
      </c>
      <c r="K11" s="21" t="n">
        <v>0.358952345663084</v>
      </c>
      <c r="L11" s="21" t="n">
        <v>0.386208964948817</v>
      </c>
      <c r="M11" s="21"/>
      <c r="N11" s="21" t="n">
        <v>0.359822647501321</v>
      </c>
      <c r="O11" s="21" t="n">
        <v>0.282247724799399</v>
      </c>
      <c r="P11" s="21" t="n">
        <v>0.257306320927278</v>
      </c>
      <c r="Q11" s="21" t="n">
        <v>0.244011151929629</v>
      </c>
      <c r="R11" s="21" t="n">
        <v>0.115906903251878</v>
      </c>
      <c r="S11" s="21"/>
      <c r="T11" s="21" t="n">
        <v>0.269511331042099</v>
      </c>
      <c r="U11" s="21" t="n">
        <v>0.27965788631127</v>
      </c>
      <c r="V11" s="21" t="n">
        <v>0.177433843075814</v>
      </c>
      <c r="W11" s="21" t="n">
        <v>0.142058731143407</v>
      </c>
      <c r="X11" s="21"/>
      <c r="Y11" s="21" t="n">
        <v>0.164705876423631</v>
      </c>
      <c r="Z11" s="21" t="n">
        <v>0.281522648180281</v>
      </c>
      <c r="AA11" s="21" t="n">
        <v>0.377795293248897</v>
      </c>
      <c r="AB11" s="21" t="n">
        <v>0.244599300200862</v>
      </c>
      <c r="AC11" s="21" t="n">
        <v>0.131986673329716</v>
      </c>
      <c r="AD11" s="21" t="n">
        <v>0.396723513399415</v>
      </c>
      <c r="AE11" s="21"/>
      <c r="AF11" s="21" t="n">
        <v>0.228123812771283</v>
      </c>
      <c r="AG11" s="21"/>
      <c r="AH11" s="21" t="n">
        <v>0.236022484396385</v>
      </c>
      <c r="AI11" s="21"/>
      <c r="AJ11" s="21" t="n">
        <v>0.344191429198474</v>
      </c>
      <c r="AK11" s="21" t="n">
        <v>0.199737386226326</v>
      </c>
      <c r="AL11" s="21" t="n">
        <v>0.215007218976633</v>
      </c>
    </row>
    <row r="12">
      <c r="B12" s="18"/>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325</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316</v>
      </c>
      <c r="C9" s="19" t="n">
        <v>0.561670696557298</v>
      </c>
      <c r="D9" s="19" t="n">
        <v>0.577563179632418</v>
      </c>
      <c r="E9" s="19" t="n">
        <v>0.544902693028663</v>
      </c>
      <c r="F9" s="19"/>
      <c r="G9" s="19" t="n">
        <v>0.671727724920807</v>
      </c>
      <c r="H9" s="19" t="n">
        <v>0.604544746000748</v>
      </c>
      <c r="I9" s="19" t="n">
        <v>0.593348629070652</v>
      </c>
      <c r="J9" s="19" t="n">
        <v>0.600803502127522</v>
      </c>
      <c r="K9" s="19" t="n">
        <v>0.467371515735667</v>
      </c>
      <c r="L9" s="19" t="n">
        <v>0.505099390626882</v>
      </c>
      <c r="M9" s="19"/>
      <c r="N9" s="19" t="n">
        <v>0.49105396946347</v>
      </c>
      <c r="O9" s="19" t="n">
        <v>0.528534581951238</v>
      </c>
      <c r="P9" s="19" t="n">
        <v>0.532840926202417</v>
      </c>
      <c r="Q9" s="19" t="n">
        <v>0.58410859157372</v>
      </c>
      <c r="R9" s="19" t="n">
        <v>0.675865683544661</v>
      </c>
      <c r="S9" s="19"/>
      <c r="T9" s="19" t="n">
        <v>0.51899373872866</v>
      </c>
      <c r="U9" s="19" t="n">
        <v>0.542087816600034</v>
      </c>
      <c r="V9" s="19" t="n">
        <v>0.650973594822102</v>
      </c>
      <c r="W9" s="19" t="n">
        <v>0.599264314014406</v>
      </c>
      <c r="X9" s="19"/>
      <c r="Y9" s="19" t="n">
        <v>0.575584646446033</v>
      </c>
      <c r="Z9" s="19" t="n">
        <v>0.585417167197055</v>
      </c>
      <c r="AA9" s="19" t="n">
        <v>0.475148714639143</v>
      </c>
      <c r="AB9" s="19" t="n">
        <v>0.660707985306099</v>
      </c>
      <c r="AC9" s="19" t="n">
        <v>0.621504885169758</v>
      </c>
      <c r="AD9" s="19" t="n">
        <v>0.589351687555072</v>
      </c>
      <c r="AE9" s="19"/>
      <c r="AF9" s="19" t="n">
        <v>0.57913641837388</v>
      </c>
      <c r="AG9" s="19"/>
      <c r="AH9" s="19" t="n">
        <v>0.573822979879908</v>
      </c>
      <c r="AI9" s="19"/>
      <c r="AJ9" s="19" t="n">
        <v>0.521499970589343</v>
      </c>
      <c r="AK9" s="19" t="n">
        <v>0.577274626379357</v>
      </c>
      <c r="AL9" s="19" t="n">
        <v>0.596664454715051</v>
      </c>
    </row>
    <row r="10">
      <c r="B10" s="20" t="s">
        <v>317</v>
      </c>
      <c r="C10" s="19" t="n">
        <v>0.166243845883405</v>
      </c>
      <c r="D10" s="19" t="n">
        <v>0.169352241792169</v>
      </c>
      <c r="E10" s="19" t="n">
        <v>0.1634564691436</v>
      </c>
      <c r="F10" s="19"/>
      <c r="G10" s="19" t="n">
        <v>0.176557518504988</v>
      </c>
      <c r="H10" s="19" t="n">
        <v>0.297759440596223</v>
      </c>
      <c r="I10" s="19" t="n">
        <v>0.198813385982207</v>
      </c>
      <c r="J10" s="19" t="n">
        <v>0.129893953208759</v>
      </c>
      <c r="K10" s="19" t="n">
        <v>0.153582616556273</v>
      </c>
      <c r="L10" s="19" t="n">
        <v>0.0858714624068884</v>
      </c>
      <c r="M10" s="19"/>
      <c r="N10" s="19" t="n">
        <v>0.20089948333277</v>
      </c>
      <c r="O10" s="19" t="n">
        <v>0.150436213513114</v>
      </c>
      <c r="P10" s="19" t="n">
        <v>0.181216990507418</v>
      </c>
      <c r="Q10" s="19" t="n">
        <v>0.138060299740358</v>
      </c>
      <c r="R10" s="19" t="n">
        <v>0.182218305492742</v>
      </c>
      <c r="S10" s="19"/>
      <c r="T10" s="19" t="n">
        <v>0.12095753358509</v>
      </c>
      <c r="U10" s="19" t="n">
        <v>0.168587784009392</v>
      </c>
      <c r="V10" s="19" t="n">
        <v>0.0960593490452333</v>
      </c>
      <c r="W10" s="19" t="n">
        <v>0.260312367538028</v>
      </c>
      <c r="X10" s="19"/>
      <c r="Y10" s="19" t="n">
        <v>0.230330502010324</v>
      </c>
      <c r="Z10" s="19" t="n">
        <v>0.137672214056795</v>
      </c>
      <c r="AA10" s="19" t="n">
        <v>0.130104875339426</v>
      </c>
      <c r="AB10" s="19" t="n">
        <v>0.0560750489637173</v>
      </c>
      <c r="AC10" s="19" t="n">
        <v>0.176754997187481</v>
      </c>
      <c r="AD10" s="19" t="n">
        <v>0.0294325969039036</v>
      </c>
      <c r="AE10" s="19"/>
      <c r="AF10" s="19" t="n">
        <v>0.172074643513517</v>
      </c>
      <c r="AG10" s="19"/>
      <c r="AH10" s="19" t="n">
        <v>0.166980637857179</v>
      </c>
      <c r="AI10" s="19"/>
      <c r="AJ10" s="19" t="n">
        <v>0.106295155859691</v>
      </c>
      <c r="AK10" s="19" t="n">
        <v>0.201438385593789</v>
      </c>
      <c r="AL10" s="19" t="n">
        <v>0.151140410958971</v>
      </c>
    </row>
    <row r="11">
      <c r="B11" s="20" t="s">
        <v>56</v>
      </c>
      <c r="C11" s="21" t="n">
        <v>0.272085457559297</v>
      </c>
      <c r="D11" s="21" t="n">
        <v>0.253084578575413</v>
      </c>
      <c r="E11" s="21" t="n">
        <v>0.291640837827736</v>
      </c>
      <c r="F11" s="21"/>
      <c r="G11" s="21" t="n">
        <v>0.151714756574205</v>
      </c>
      <c r="H11" s="21" t="n">
        <v>0.0976958134030283</v>
      </c>
      <c r="I11" s="21" t="n">
        <v>0.207837984947141</v>
      </c>
      <c r="J11" s="21" t="n">
        <v>0.269302544663719</v>
      </c>
      <c r="K11" s="21" t="n">
        <v>0.37904586770806</v>
      </c>
      <c r="L11" s="21" t="n">
        <v>0.40902914696623</v>
      </c>
      <c r="M11" s="21"/>
      <c r="N11" s="21" t="n">
        <v>0.308046547203761</v>
      </c>
      <c r="O11" s="21" t="n">
        <v>0.321029204535648</v>
      </c>
      <c r="P11" s="21" t="n">
        <v>0.285942083290166</v>
      </c>
      <c r="Q11" s="21" t="n">
        <v>0.277831108685922</v>
      </c>
      <c r="R11" s="21" t="n">
        <v>0.141916010962597</v>
      </c>
      <c r="S11" s="21"/>
      <c r="T11" s="21" t="n">
        <v>0.36004872768625</v>
      </c>
      <c r="U11" s="21" t="n">
        <v>0.289324399390574</v>
      </c>
      <c r="V11" s="21" t="n">
        <v>0.252967056132665</v>
      </c>
      <c r="W11" s="21" t="n">
        <v>0.140423318447565</v>
      </c>
      <c r="X11" s="21"/>
      <c r="Y11" s="21" t="n">
        <v>0.194084851543643</v>
      </c>
      <c r="Z11" s="21" t="n">
        <v>0.27691061874615</v>
      </c>
      <c r="AA11" s="21" t="n">
        <v>0.394746410021431</v>
      </c>
      <c r="AB11" s="21" t="n">
        <v>0.283216965730183</v>
      </c>
      <c r="AC11" s="21" t="n">
        <v>0.201740117642761</v>
      </c>
      <c r="AD11" s="21" t="n">
        <v>0.381215715541025</v>
      </c>
      <c r="AE11" s="21"/>
      <c r="AF11" s="21" t="n">
        <v>0.248788938112603</v>
      </c>
      <c r="AG11" s="21"/>
      <c r="AH11" s="21" t="n">
        <v>0.259196382262913</v>
      </c>
      <c r="AI11" s="21"/>
      <c r="AJ11" s="21" t="n">
        <v>0.372204873550966</v>
      </c>
      <c r="AK11" s="21" t="n">
        <v>0.221286988026853</v>
      </c>
      <c r="AL11" s="21" t="n">
        <v>0.252195134325979</v>
      </c>
    </row>
    <row r="12">
      <c r="B12" s="18"/>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331</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326</v>
      </c>
      <c r="C9" s="19" t="n">
        <v>0.162404176423879</v>
      </c>
      <c r="D9" s="19" t="n">
        <v>0.15667188357352</v>
      </c>
      <c r="E9" s="19" t="n">
        <v>0.168460667488678</v>
      </c>
      <c r="F9" s="19"/>
      <c r="G9" s="19" t="n">
        <v>0.163200083137232</v>
      </c>
      <c r="H9" s="19" t="n">
        <v>0.231255475603554</v>
      </c>
      <c r="I9" s="19" t="n">
        <v>0.198139558670737</v>
      </c>
      <c r="J9" s="19" t="n">
        <v>0.150744096917176</v>
      </c>
      <c r="K9" s="19" t="n">
        <v>0.163350119438768</v>
      </c>
      <c r="L9" s="19" t="n">
        <v>0.0995084125139132</v>
      </c>
      <c r="M9" s="19"/>
      <c r="N9" s="19" t="n">
        <v>0.168082037515672</v>
      </c>
      <c r="O9" s="19" t="n">
        <v>0.127295882639774</v>
      </c>
      <c r="P9" s="19" t="n">
        <v>0.191398702903597</v>
      </c>
      <c r="Q9" s="19" t="n">
        <v>0.144101115069748</v>
      </c>
      <c r="R9" s="19" t="n">
        <v>0.194228309749408</v>
      </c>
      <c r="S9" s="19"/>
      <c r="T9" s="19" t="n">
        <v>0.147121373300709</v>
      </c>
      <c r="U9" s="19" t="n">
        <v>0.140948124915742</v>
      </c>
      <c r="V9" s="19" t="n">
        <v>0.117011157181969</v>
      </c>
      <c r="W9" s="19" t="n">
        <v>0.21842588742324</v>
      </c>
      <c r="X9" s="19"/>
      <c r="Y9" s="19" t="n">
        <v>0.191542558477142</v>
      </c>
      <c r="Z9" s="19" t="n">
        <v>0.175287919390479</v>
      </c>
      <c r="AA9" s="19" t="n">
        <v>0.115049392552919</v>
      </c>
      <c r="AB9" s="19" t="n">
        <v>0.220936502891227</v>
      </c>
      <c r="AC9" s="19" t="n">
        <v>0.0798453717040923</v>
      </c>
      <c r="AD9" s="19" t="n">
        <v>0.122600977700001</v>
      </c>
      <c r="AE9" s="19"/>
      <c r="AF9" s="19" t="n">
        <v>0.156133765003422</v>
      </c>
      <c r="AG9" s="19"/>
      <c r="AH9" s="19" t="n">
        <v>0.166855725139279</v>
      </c>
      <c r="AI9" s="19"/>
      <c r="AJ9" s="19" t="n">
        <v>0.102343211436743</v>
      </c>
      <c r="AK9" s="19" t="n">
        <v>0.194105003791109</v>
      </c>
      <c r="AL9" s="19" t="n">
        <v>0.167398035452392</v>
      </c>
    </row>
    <row r="10">
      <c r="B10" s="20" t="s">
        <v>327</v>
      </c>
      <c r="C10" s="19" t="n">
        <v>0.309102908417389</v>
      </c>
      <c r="D10" s="19" t="n">
        <v>0.326429775982855</v>
      </c>
      <c r="E10" s="19" t="n">
        <v>0.292358972798133</v>
      </c>
      <c r="F10" s="19"/>
      <c r="G10" s="19" t="n">
        <v>0.527200638001214</v>
      </c>
      <c r="H10" s="19" t="n">
        <v>0.422261242218768</v>
      </c>
      <c r="I10" s="19" t="n">
        <v>0.330323872819465</v>
      </c>
      <c r="J10" s="19" t="n">
        <v>0.216424700403048</v>
      </c>
      <c r="K10" s="19" t="n">
        <v>0.27746403803834</v>
      </c>
      <c r="L10" s="19" t="n">
        <v>0.214440310627141</v>
      </c>
      <c r="M10" s="19"/>
      <c r="N10" s="19" t="n">
        <v>0.262237257984416</v>
      </c>
      <c r="O10" s="19" t="n">
        <v>0.288992702611577</v>
      </c>
      <c r="P10" s="19" t="n">
        <v>0.308852062024015</v>
      </c>
      <c r="Q10" s="19" t="n">
        <v>0.305531662704995</v>
      </c>
      <c r="R10" s="19" t="n">
        <v>0.371480571876582</v>
      </c>
      <c r="S10" s="19"/>
      <c r="T10" s="19" t="n">
        <v>0.348787614173969</v>
      </c>
      <c r="U10" s="19" t="n">
        <v>0.286572900463498</v>
      </c>
      <c r="V10" s="19" t="n">
        <v>0.289849465104539</v>
      </c>
      <c r="W10" s="19" t="n">
        <v>0.31770488764576</v>
      </c>
      <c r="X10" s="19"/>
      <c r="Y10" s="19" t="n">
        <v>0.344186751254019</v>
      </c>
      <c r="Z10" s="19" t="n">
        <v>0.266145131587322</v>
      </c>
      <c r="AA10" s="19" t="n">
        <v>0.227906377093496</v>
      </c>
      <c r="AB10" s="19" t="n">
        <v>0.317217124769475</v>
      </c>
      <c r="AC10" s="19" t="n">
        <v>0.46823729348923</v>
      </c>
      <c r="AD10" s="19" t="n">
        <v>0.291508607224683</v>
      </c>
      <c r="AE10" s="19"/>
      <c r="AF10" s="19" t="n">
        <v>0.29291951114729</v>
      </c>
      <c r="AG10" s="19"/>
      <c r="AH10" s="19" t="n">
        <v>0.314217177608274</v>
      </c>
      <c r="AI10" s="19"/>
      <c r="AJ10" s="19" t="n">
        <v>0.308486802156756</v>
      </c>
      <c r="AK10" s="19" t="n">
        <v>0.315999900685436</v>
      </c>
      <c r="AL10" s="19" t="n">
        <v>0.271998162682104</v>
      </c>
    </row>
    <row r="11">
      <c r="B11" s="20" t="s">
        <v>328</v>
      </c>
      <c r="C11" s="19" t="n">
        <v>0</v>
      </c>
      <c r="D11" s="19" t="n">
        <v>0</v>
      </c>
      <c r="E11" s="19" t="n">
        <v>0</v>
      </c>
      <c r="F11" s="19"/>
      <c r="G11" s="19" t="n">
        <v>0</v>
      </c>
      <c r="H11" s="19" t="n">
        <v>0</v>
      </c>
      <c r="I11" s="19" t="n">
        <v>0</v>
      </c>
      <c r="J11" s="19" t="n">
        <v>0</v>
      </c>
      <c r="K11" s="19" t="n">
        <v>0</v>
      </c>
      <c r="L11" s="19" t="n">
        <v>0</v>
      </c>
      <c r="M11" s="19"/>
      <c r="N11" s="19" t="n">
        <v>0</v>
      </c>
      <c r="O11" s="19" t="n">
        <v>0</v>
      </c>
      <c r="P11" s="19" t="n">
        <v>0</v>
      </c>
      <c r="Q11" s="19" t="n">
        <v>0</v>
      </c>
      <c r="R11" s="19" t="n">
        <v>0</v>
      </c>
      <c r="S11" s="19"/>
      <c r="T11" s="19" t="n">
        <v>0</v>
      </c>
      <c r="U11" s="19" t="n">
        <v>0</v>
      </c>
      <c r="V11" s="19" t="n">
        <v>0</v>
      </c>
      <c r="W11" s="19" t="n">
        <v>0</v>
      </c>
      <c r="X11" s="19"/>
      <c r="Y11" s="19" t="n">
        <v>0</v>
      </c>
      <c r="Z11" s="19" t="n">
        <v>0</v>
      </c>
      <c r="AA11" s="19" t="n">
        <v>0</v>
      </c>
      <c r="AB11" s="19" t="n">
        <v>0</v>
      </c>
      <c r="AC11" s="19" t="n">
        <v>0</v>
      </c>
      <c r="AD11" s="19" t="n">
        <v>0</v>
      </c>
      <c r="AE11" s="19"/>
      <c r="AF11" s="19" t="n">
        <v>0</v>
      </c>
      <c r="AG11" s="19"/>
      <c r="AH11" s="19" t="n">
        <v>0</v>
      </c>
      <c r="AI11" s="19"/>
      <c r="AJ11" s="19" t="n">
        <v>0</v>
      </c>
      <c r="AK11" s="19" t="n">
        <v>0</v>
      </c>
      <c r="AL11" s="19" t="n">
        <v>0</v>
      </c>
    </row>
    <row r="12">
      <c r="B12" s="20" t="s">
        <v>329</v>
      </c>
      <c r="C12" s="19" t="n">
        <v>0.226229146658753</v>
      </c>
      <c r="D12" s="19" t="n">
        <v>0.224369472023824</v>
      </c>
      <c r="E12" s="19" t="n">
        <v>0.226579427448069</v>
      </c>
      <c r="F12" s="19"/>
      <c r="G12" s="19" t="n">
        <v>0.156141414015358</v>
      </c>
      <c r="H12" s="19" t="n">
        <v>0.235128304292987</v>
      </c>
      <c r="I12" s="19" t="n">
        <v>0.232741623433747</v>
      </c>
      <c r="J12" s="19" t="n">
        <v>0.225292178636663</v>
      </c>
      <c r="K12" s="19" t="n">
        <v>0.243209348643679</v>
      </c>
      <c r="L12" s="19" t="n">
        <v>0.233641400458797</v>
      </c>
      <c r="M12" s="19"/>
      <c r="N12" s="19" t="n">
        <v>0.254144261890737</v>
      </c>
      <c r="O12" s="19" t="n">
        <v>0.185887437684548</v>
      </c>
      <c r="P12" s="19" t="n">
        <v>0.204441131436866</v>
      </c>
      <c r="Q12" s="19" t="n">
        <v>0.29344728653771</v>
      </c>
      <c r="R12" s="19" t="n">
        <v>0.245992753167631</v>
      </c>
      <c r="S12" s="19"/>
      <c r="T12" s="19" t="n">
        <v>0.171939156984013</v>
      </c>
      <c r="U12" s="19" t="n">
        <v>0.289009248008134</v>
      </c>
      <c r="V12" s="19" t="n">
        <v>0.289586659386924</v>
      </c>
      <c r="W12" s="19" t="n">
        <v>0.176744933752685</v>
      </c>
      <c r="X12" s="19"/>
      <c r="Y12" s="19" t="n">
        <v>0.23602312484216</v>
      </c>
      <c r="Z12" s="19" t="n">
        <v>0.258020633508778</v>
      </c>
      <c r="AA12" s="19" t="n">
        <v>0.221352390937228</v>
      </c>
      <c r="AB12" s="19" t="n">
        <v>0.189619493868899</v>
      </c>
      <c r="AC12" s="19" t="n">
        <v>0.209289672593352</v>
      </c>
      <c r="AD12" s="19" t="n">
        <v>0.234057531268635</v>
      </c>
      <c r="AE12" s="19"/>
      <c r="AF12" s="19" t="n">
        <v>0.250494595475709</v>
      </c>
      <c r="AG12" s="19"/>
      <c r="AH12" s="19" t="n">
        <v>0.223879020767209</v>
      </c>
      <c r="AI12" s="19"/>
      <c r="AJ12" s="19" t="n">
        <v>0.265633650343917</v>
      </c>
      <c r="AK12" s="19" t="n">
        <v>0.198394098968842</v>
      </c>
      <c r="AL12" s="19" t="n">
        <v>0.262738486717409</v>
      </c>
    </row>
    <row r="13">
      <c r="B13" s="20" t="s">
        <v>330</v>
      </c>
      <c r="C13" s="19" t="n">
        <v>0.213484294092346</v>
      </c>
      <c r="D13" s="19" t="n">
        <v>0.217355146491374</v>
      </c>
      <c r="E13" s="19" t="n">
        <v>0.210025828801807</v>
      </c>
      <c r="F13" s="19"/>
      <c r="G13" s="19" t="n">
        <v>0.10622891008203</v>
      </c>
      <c r="H13" s="19" t="n">
        <v>0.0656611741754196</v>
      </c>
      <c r="I13" s="19" t="n">
        <v>0.185668142815516</v>
      </c>
      <c r="J13" s="19" t="n">
        <v>0.333180610697169</v>
      </c>
      <c r="K13" s="19" t="n">
        <v>0.220427800745153</v>
      </c>
      <c r="L13" s="19" t="n">
        <v>0.288926970930501</v>
      </c>
      <c r="M13" s="19"/>
      <c r="N13" s="19" t="n">
        <v>0.189295406403492</v>
      </c>
      <c r="O13" s="19" t="n">
        <v>0.285452941290812</v>
      </c>
      <c r="P13" s="19" t="n">
        <v>0.178936964381492</v>
      </c>
      <c r="Q13" s="19" t="n">
        <v>0.203157344732918</v>
      </c>
      <c r="R13" s="19" t="n">
        <v>0.165586755104494</v>
      </c>
      <c r="S13" s="19"/>
      <c r="T13" s="19" t="n">
        <v>0.189080781279155</v>
      </c>
      <c r="U13" s="19" t="n">
        <v>0.180912538800555</v>
      </c>
      <c r="V13" s="19" t="n">
        <v>0.222344154306579</v>
      </c>
      <c r="W13" s="19" t="n">
        <v>0.264666564741087</v>
      </c>
      <c r="X13" s="19"/>
      <c r="Y13" s="19" t="n">
        <v>0.196338649833407</v>
      </c>
      <c r="Z13" s="19" t="n">
        <v>0.251922288365281</v>
      </c>
      <c r="AA13" s="19" t="n">
        <v>0.26933799246436</v>
      </c>
      <c r="AB13" s="19" t="n">
        <v>0.123787936641366</v>
      </c>
      <c r="AC13" s="19" t="n">
        <v>0.157992863280044</v>
      </c>
      <c r="AD13" s="19" t="n">
        <v>0.25818568861819</v>
      </c>
      <c r="AE13" s="19"/>
      <c r="AF13" s="19" t="n">
        <v>0.23512767673455</v>
      </c>
      <c r="AG13" s="19"/>
      <c r="AH13" s="19" t="n">
        <v>0.213627725020508</v>
      </c>
      <c r="AI13" s="19"/>
      <c r="AJ13" s="19" t="n">
        <v>0.192840008532265</v>
      </c>
      <c r="AK13" s="19" t="n">
        <v>0.221445498554646</v>
      </c>
      <c r="AL13" s="19" t="n">
        <v>0.231795244763818</v>
      </c>
    </row>
    <row r="14">
      <c r="B14" s="20" t="s">
        <v>56</v>
      </c>
      <c r="C14" s="21" t="n">
        <v>0.0887794744076336</v>
      </c>
      <c r="D14" s="21" t="n">
        <v>0.0751737219284277</v>
      </c>
      <c r="E14" s="21" t="n">
        <v>0.102575103463313</v>
      </c>
      <c r="F14" s="21"/>
      <c r="G14" s="21" t="n">
        <v>0.0472289547641655</v>
      </c>
      <c r="H14" s="21" t="n">
        <v>0.0456938037092714</v>
      </c>
      <c r="I14" s="21" t="n">
        <v>0.0531268022605354</v>
      </c>
      <c r="J14" s="21" t="n">
        <v>0.074358413345943</v>
      </c>
      <c r="K14" s="21" t="n">
        <v>0.0955486931340598</v>
      </c>
      <c r="L14" s="21" t="n">
        <v>0.163482905469647</v>
      </c>
      <c r="M14" s="21"/>
      <c r="N14" s="21" t="n">
        <v>0.126241036205683</v>
      </c>
      <c r="O14" s="21" t="n">
        <v>0.112371035773289</v>
      </c>
      <c r="P14" s="21" t="n">
        <v>0.11637113925403</v>
      </c>
      <c r="Q14" s="21" t="n">
        <v>0.0537625909546286</v>
      </c>
      <c r="R14" s="21" t="n">
        <v>0.0227116101018854</v>
      </c>
      <c r="S14" s="21"/>
      <c r="T14" s="21" t="n">
        <v>0.143071074262154</v>
      </c>
      <c r="U14" s="21" t="n">
        <v>0.102557187812071</v>
      </c>
      <c r="V14" s="21" t="n">
        <v>0.0812085640199884</v>
      </c>
      <c r="W14" s="21" t="n">
        <v>0.0224577264372284</v>
      </c>
      <c r="X14" s="21"/>
      <c r="Y14" s="21" t="n">
        <v>0.0319089155932718</v>
      </c>
      <c r="Z14" s="21" t="n">
        <v>0.0486240271481412</v>
      </c>
      <c r="AA14" s="21" t="n">
        <v>0.166353846951997</v>
      </c>
      <c r="AB14" s="21" t="n">
        <v>0.148438941829033</v>
      </c>
      <c r="AC14" s="21" t="n">
        <v>0.0846347989332819</v>
      </c>
      <c r="AD14" s="21" t="n">
        <v>0.0936471951884913</v>
      </c>
      <c r="AE14" s="21"/>
      <c r="AF14" s="21" t="n">
        <v>0.0653244516390291</v>
      </c>
      <c r="AG14" s="21"/>
      <c r="AH14" s="21" t="n">
        <v>0.0814203514647309</v>
      </c>
      <c r="AI14" s="21"/>
      <c r="AJ14" s="21" t="n">
        <v>0.130696327530319</v>
      </c>
      <c r="AK14" s="21" t="n">
        <v>0.0700554979999675</v>
      </c>
      <c r="AL14" s="21" t="n">
        <v>0.0660700703842771</v>
      </c>
    </row>
    <row r="15">
      <c r="B15" s="18"/>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337</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332</v>
      </c>
      <c r="C9" s="19" t="n">
        <v>0.1126153788303</v>
      </c>
      <c r="D9" s="19" t="n">
        <v>0.151149163354154</v>
      </c>
      <c r="E9" s="19" t="n">
        <v>0.0742550481862161</v>
      </c>
      <c r="F9" s="19"/>
      <c r="G9" s="19" t="n">
        <v>0.191763778613733</v>
      </c>
      <c r="H9" s="19" t="n">
        <v>0.185227195221305</v>
      </c>
      <c r="I9" s="19" t="n">
        <v>0.211404334337389</v>
      </c>
      <c r="J9" s="19" t="n">
        <v>0.136969516275881</v>
      </c>
      <c r="K9" s="19" t="n">
        <v>0.00830300648973214</v>
      </c>
      <c r="L9" s="19" t="n">
        <v>0.020753735387556</v>
      </c>
      <c r="M9" s="19"/>
      <c r="N9" s="19" t="n">
        <v>0.0974595265086509</v>
      </c>
      <c r="O9" s="19" t="n">
        <v>0.105239761542784</v>
      </c>
      <c r="P9" s="19" t="n">
        <v>0.085476147026076</v>
      </c>
      <c r="Q9" s="19" t="n">
        <v>0.0621486379426907</v>
      </c>
      <c r="R9" s="19" t="n">
        <v>0.22758752131047</v>
      </c>
      <c r="S9" s="19"/>
      <c r="T9" s="19" t="n">
        <v>0.0502072947581529</v>
      </c>
      <c r="U9" s="19" t="n">
        <v>0.0282532061372228</v>
      </c>
      <c r="V9" s="19" t="n">
        <v>0.116026760323922</v>
      </c>
      <c r="W9" s="19" t="n">
        <v>0.299061473567585</v>
      </c>
      <c r="X9" s="19"/>
      <c r="Y9" s="19" t="n">
        <v>0.214994695083426</v>
      </c>
      <c r="Z9" s="19" t="n">
        <v>0.0661061981567639</v>
      </c>
      <c r="AA9" s="19" t="n">
        <v>0.0151726067659803</v>
      </c>
      <c r="AB9" s="19" t="n">
        <v>0.0253693426150101</v>
      </c>
      <c r="AC9" s="19" t="n">
        <v>0.0758288084427373</v>
      </c>
      <c r="AD9" s="19" t="n">
        <v>0.0294325969039036</v>
      </c>
      <c r="AE9" s="19"/>
      <c r="AF9" s="19" t="n">
        <v>0.125112283221089</v>
      </c>
      <c r="AG9" s="19"/>
      <c r="AH9" s="19" t="n">
        <v>0.116264076326431</v>
      </c>
      <c r="AI9" s="19"/>
      <c r="AJ9" s="19" t="n">
        <v>0.0356386408676108</v>
      </c>
      <c r="AK9" s="19" t="n">
        <v>0.165551120333373</v>
      </c>
      <c r="AL9" s="19" t="n">
        <v>0.0494361808138657</v>
      </c>
    </row>
    <row r="10">
      <c r="B10" s="20" t="s">
        <v>333</v>
      </c>
      <c r="C10" s="19" t="n">
        <v>0.176965516758374</v>
      </c>
      <c r="D10" s="19" t="n">
        <v>0.206395061014712</v>
      </c>
      <c r="E10" s="19" t="n">
        <v>0.147846139578543</v>
      </c>
      <c r="F10" s="19"/>
      <c r="G10" s="19" t="n">
        <v>0.433256688591536</v>
      </c>
      <c r="H10" s="19" t="n">
        <v>0.338154694623904</v>
      </c>
      <c r="I10" s="19" t="n">
        <v>0.225873037466081</v>
      </c>
      <c r="J10" s="19" t="n">
        <v>0.1274722522672</v>
      </c>
      <c r="K10" s="19" t="n">
        <v>0.0658523453702599</v>
      </c>
      <c r="L10" s="19" t="n">
        <v>0.0415200525189634</v>
      </c>
      <c r="M10" s="19"/>
      <c r="N10" s="19" t="n">
        <v>0.199517905498836</v>
      </c>
      <c r="O10" s="19" t="n">
        <v>0.166431725086516</v>
      </c>
      <c r="P10" s="19" t="n">
        <v>0.0985539664930349</v>
      </c>
      <c r="Q10" s="19" t="n">
        <v>0.194452713135048</v>
      </c>
      <c r="R10" s="19" t="n">
        <v>0.287546859819251</v>
      </c>
      <c r="S10" s="19"/>
      <c r="T10" s="19" t="n">
        <v>0.115861887131179</v>
      </c>
      <c r="U10" s="19" t="n">
        <v>0.146854604971095</v>
      </c>
      <c r="V10" s="19" t="n">
        <v>0.155878558219604</v>
      </c>
      <c r="W10" s="19" t="n">
        <v>0.307959894092581</v>
      </c>
      <c r="X10" s="19"/>
      <c r="Y10" s="19" t="n">
        <v>0.268969465322835</v>
      </c>
      <c r="Z10" s="19" t="n">
        <v>0.165062451967675</v>
      </c>
      <c r="AA10" s="19" t="n">
        <v>0.0426619989290883</v>
      </c>
      <c r="AB10" s="19" t="n">
        <v>0.0942845851156495</v>
      </c>
      <c r="AC10" s="19" t="n">
        <v>0.381269860087271</v>
      </c>
      <c r="AD10" s="19" t="n">
        <v>0.0294325969039036</v>
      </c>
      <c r="AE10" s="19"/>
      <c r="AF10" s="19" t="n">
        <v>0.157345925223471</v>
      </c>
      <c r="AG10" s="19"/>
      <c r="AH10" s="19" t="n">
        <v>0.178398471009902</v>
      </c>
      <c r="AI10" s="19"/>
      <c r="AJ10" s="19" t="n">
        <v>0.14263473388255</v>
      </c>
      <c r="AK10" s="19" t="n">
        <v>0.203304470699107</v>
      </c>
      <c r="AL10" s="19" t="n">
        <v>0.13335219772219</v>
      </c>
    </row>
    <row r="11">
      <c r="B11" s="20" t="s">
        <v>334</v>
      </c>
      <c r="C11" s="19" t="n">
        <v>0.152937963648226</v>
      </c>
      <c r="D11" s="19" t="n">
        <v>0.171275198401506</v>
      </c>
      <c r="E11" s="19" t="n">
        <v>0.13292375380893</v>
      </c>
      <c r="F11" s="19"/>
      <c r="G11" s="19" t="n">
        <v>0.170203877029147</v>
      </c>
      <c r="H11" s="19" t="n">
        <v>0.168399357452258</v>
      </c>
      <c r="I11" s="19" t="n">
        <v>0.176506666027432</v>
      </c>
      <c r="J11" s="19" t="n">
        <v>0.17870862283844</v>
      </c>
      <c r="K11" s="19" t="n">
        <v>0.121881141303459</v>
      </c>
      <c r="L11" s="19" t="n">
        <v>0.123688017833789</v>
      </c>
      <c r="M11" s="19"/>
      <c r="N11" s="19" t="n">
        <v>0.145059357517741</v>
      </c>
      <c r="O11" s="19" t="n">
        <v>0.122113540615766</v>
      </c>
      <c r="P11" s="19" t="n">
        <v>0.141970797737377</v>
      </c>
      <c r="Q11" s="19" t="n">
        <v>0.185017693813124</v>
      </c>
      <c r="R11" s="19" t="n">
        <v>0.193895178673664</v>
      </c>
      <c r="S11" s="19"/>
      <c r="T11" s="19" t="n">
        <v>0.116276520155437</v>
      </c>
      <c r="U11" s="19" t="n">
        <v>0.169680940148621</v>
      </c>
      <c r="V11" s="19" t="n">
        <v>0.21833951583923</v>
      </c>
      <c r="W11" s="19" t="n">
        <v>0.119176789111765</v>
      </c>
      <c r="X11" s="19"/>
      <c r="Y11" s="19" t="n">
        <v>0.16080582388613</v>
      </c>
      <c r="Z11" s="19" t="n">
        <v>0.104088399180563</v>
      </c>
      <c r="AA11" s="19" t="n">
        <v>0.121951689126218</v>
      </c>
      <c r="AB11" s="19" t="n">
        <v>0.181993349714794</v>
      </c>
      <c r="AC11" s="19" t="n">
        <v>0.251262681252143</v>
      </c>
      <c r="AD11" s="19" t="n">
        <v>0.154469303140967</v>
      </c>
      <c r="AE11" s="19"/>
      <c r="AF11" s="19" t="n">
        <v>0.165346884026631</v>
      </c>
      <c r="AG11" s="19"/>
      <c r="AH11" s="19" t="n">
        <v>0.160134294575584</v>
      </c>
      <c r="AI11" s="19"/>
      <c r="AJ11" s="19" t="n">
        <v>0.152401050230248</v>
      </c>
      <c r="AK11" s="19" t="n">
        <v>0.147655434026006</v>
      </c>
      <c r="AL11" s="19" t="n">
        <v>0.184451452092462</v>
      </c>
    </row>
    <row r="12">
      <c r="B12" s="20" t="s">
        <v>335</v>
      </c>
      <c r="C12" s="19" t="n">
        <v>0.149360290073042</v>
      </c>
      <c r="D12" s="19" t="n">
        <v>0.139756739402199</v>
      </c>
      <c r="E12" s="19" t="n">
        <v>0.159267233170033</v>
      </c>
      <c r="F12" s="19"/>
      <c r="G12" s="19" t="n">
        <v>0.124654166807253</v>
      </c>
      <c r="H12" s="19" t="n">
        <v>0.132798024522225</v>
      </c>
      <c r="I12" s="19" t="n">
        <v>0.140846000474688</v>
      </c>
      <c r="J12" s="19" t="n">
        <v>0.194994701722449</v>
      </c>
      <c r="K12" s="19" t="n">
        <v>0.179672176108549</v>
      </c>
      <c r="L12" s="19" t="n">
        <v>0.124614460792899</v>
      </c>
      <c r="M12" s="19"/>
      <c r="N12" s="19" t="n">
        <v>0.112483480321668</v>
      </c>
      <c r="O12" s="19" t="n">
        <v>0.176833592863819</v>
      </c>
      <c r="P12" s="19" t="n">
        <v>0.153389428463848</v>
      </c>
      <c r="Q12" s="19" t="n">
        <v>0.134814892081788</v>
      </c>
      <c r="R12" s="19" t="n">
        <v>0.129202353684417</v>
      </c>
      <c r="S12" s="19"/>
      <c r="T12" s="19" t="n">
        <v>0.176097596536003</v>
      </c>
      <c r="U12" s="19" t="n">
        <v>0.186543760317607</v>
      </c>
      <c r="V12" s="19" t="n">
        <v>0.179524390645885</v>
      </c>
      <c r="W12" s="19" t="n">
        <v>0.0969531719641867</v>
      </c>
      <c r="X12" s="19"/>
      <c r="Y12" s="19" t="n">
        <v>0.124986372908959</v>
      </c>
      <c r="Z12" s="19" t="n">
        <v>0.203226617055144</v>
      </c>
      <c r="AA12" s="19" t="n">
        <v>0.124109884177828</v>
      </c>
      <c r="AB12" s="19" t="n">
        <v>0.251549213608176</v>
      </c>
      <c r="AC12" s="19" t="n">
        <v>0.168324420406246</v>
      </c>
      <c r="AD12" s="19" t="n">
        <v>0.249759190078644</v>
      </c>
      <c r="AE12" s="19"/>
      <c r="AF12" s="19" t="n">
        <v>0.151690487460497</v>
      </c>
      <c r="AG12" s="19"/>
      <c r="AH12" s="19" t="n">
        <v>0.152620953363502</v>
      </c>
      <c r="AI12" s="19"/>
      <c r="AJ12" s="19" t="n">
        <v>0.161210107822335</v>
      </c>
      <c r="AK12" s="19" t="n">
        <v>0.141138911919046</v>
      </c>
      <c r="AL12" s="19" t="n">
        <v>0.159495660193476</v>
      </c>
    </row>
    <row r="13">
      <c r="B13" s="20" t="s">
        <v>336</v>
      </c>
      <c r="C13" s="19" t="n">
        <v>0.360232671899356</v>
      </c>
      <c r="D13" s="19" t="n">
        <v>0.291575816751057</v>
      </c>
      <c r="E13" s="19" t="n">
        <v>0.429676221168439</v>
      </c>
      <c r="F13" s="19"/>
      <c r="G13" s="19" t="n">
        <v>0.0620577058330801</v>
      </c>
      <c r="H13" s="19" t="n">
        <v>0.127305992122516</v>
      </c>
      <c r="I13" s="19" t="n">
        <v>0.204002096797071</v>
      </c>
      <c r="J13" s="19" t="n">
        <v>0.313505193966514</v>
      </c>
      <c r="K13" s="19" t="n">
        <v>0.542073171293052</v>
      </c>
      <c r="L13" s="19" t="n">
        <v>0.648964787200512</v>
      </c>
      <c r="M13" s="19"/>
      <c r="N13" s="19" t="n">
        <v>0.397119745939595</v>
      </c>
      <c r="O13" s="19" t="n">
        <v>0.396718882911647</v>
      </c>
      <c r="P13" s="19" t="n">
        <v>0.43043695378548</v>
      </c>
      <c r="Q13" s="19" t="n">
        <v>0.378690249685015</v>
      </c>
      <c r="R13" s="19" t="n">
        <v>0.150367321752619</v>
      </c>
      <c r="S13" s="19"/>
      <c r="T13" s="19" t="n">
        <v>0.452325434769891</v>
      </c>
      <c r="U13" s="19" t="n">
        <v>0.409240718498996</v>
      </c>
      <c r="V13" s="19" t="n">
        <v>0.300022900932945</v>
      </c>
      <c r="W13" s="19" t="n">
        <v>0.160191985194842</v>
      </c>
      <c r="X13" s="19"/>
      <c r="Y13" s="19" t="n">
        <v>0.185657090886097</v>
      </c>
      <c r="Z13" s="19" t="n">
        <v>0.436676269977938</v>
      </c>
      <c r="AA13" s="19" t="n">
        <v>0.656419190699436</v>
      </c>
      <c r="AB13" s="19" t="n">
        <v>0.371635767564116</v>
      </c>
      <c r="AC13" s="19" t="n">
        <v>0.0909437346267278</v>
      </c>
      <c r="AD13" s="19" t="n">
        <v>0.384761043513674</v>
      </c>
      <c r="AE13" s="19"/>
      <c r="AF13" s="19" t="n">
        <v>0.361344163731209</v>
      </c>
      <c r="AG13" s="19"/>
      <c r="AH13" s="19" t="n">
        <v>0.351235202086814</v>
      </c>
      <c r="AI13" s="19"/>
      <c r="AJ13" s="19" t="n">
        <v>0.476747739736114</v>
      </c>
      <c r="AK13" s="19" t="n">
        <v>0.287688326696035</v>
      </c>
      <c r="AL13" s="19" t="n">
        <v>0.412999675164997</v>
      </c>
    </row>
    <row r="14">
      <c r="B14" s="20" t="s">
        <v>56</v>
      </c>
      <c r="C14" s="21" t="n">
        <v>0.0478881787907016</v>
      </c>
      <c r="D14" s="21" t="n">
        <v>0.0398480210763716</v>
      </c>
      <c r="E14" s="21" t="n">
        <v>0.0560316040878401</v>
      </c>
      <c r="F14" s="21"/>
      <c r="G14" s="21" t="n">
        <v>0.0180637831252516</v>
      </c>
      <c r="H14" s="21" t="n">
        <v>0.0481147360577929</v>
      </c>
      <c r="I14" s="21" t="n">
        <v>0.0413678648973381</v>
      </c>
      <c r="J14" s="21" t="n">
        <v>0.0483497129295157</v>
      </c>
      <c r="K14" s="21" t="n">
        <v>0.0822181594349475</v>
      </c>
      <c r="L14" s="21" t="n">
        <v>0.0404589462662801</v>
      </c>
      <c r="M14" s="21"/>
      <c r="N14" s="21" t="n">
        <v>0.0483599842135092</v>
      </c>
      <c r="O14" s="21" t="n">
        <v>0.0326624969794682</v>
      </c>
      <c r="P14" s="21" t="n">
        <v>0.0901727064941839</v>
      </c>
      <c r="Q14" s="21" t="n">
        <v>0.0448758133423346</v>
      </c>
      <c r="R14" s="21" t="n">
        <v>0.0114007647595793</v>
      </c>
      <c r="S14" s="21"/>
      <c r="T14" s="21" t="n">
        <v>0.0892312666493377</v>
      </c>
      <c r="U14" s="21" t="n">
        <v>0.0594267699264586</v>
      </c>
      <c r="V14" s="21" t="n">
        <v>0.0302078740384144</v>
      </c>
      <c r="W14" s="21" t="n">
        <v>0.0166566860690414</v>
      </c>
      <c r="X14" s="21"/>
      <c r="Y14" s="21" t="n">
        <v>0.0445865519125537</v>
      </c>
      <c r="Z14" s="21" t="n">
        <v>0.0248400636619164</v>
      </c>
      <c r="AA14" s="21" t="n">
        <v>0.0396846303014484</v>
      </c>
      <c r="AB14" s="21" t="n">
        <v>0.0751677413822548</v>
      </c>
      <c r="AC14" s="21" t="n">
        <v>0.0323704951848745</v>
      </c>
      <c r="AD14" s="21" t="n">
        <v>0.152145269458908</v>
      </c>
      <c r="AE14" s="21"/>
      <c r="AF14" s="21" t="n">
        <v>0.0391602563371028</v>
      </c>
      <c r="AG14" s="21"/>
      <c r="AH14" s="21" t="n">
        <v>0.0413470026377667</v>
      </c>
      <c r="AI14" s="21"/>
      <c r="AJ14" s="21" t="n">
        <v>0.0313677274611418</v>
      </c>
      <c r="AK14" s="21" t="n">
        <v>0.0546617363264322</v>
      </c>
      <c r="AL14" s="21" t="n">
        <v>0.0602648340130089</v>
      </c>
    </row>
    <row r="15">
      <c r="B15" s="18"/>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343</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546</v>
      </c>
      <c r="D7" s="11" t="n">
        <v>252</v>
      </c>
      <c r="E7" s="11" t="n">
        <v>293</v>
      </c>
      <c r="F7" s="11"/>
      <c r="G7" s="11" t="n">
        <v>31</v>
      </c>
      <c r="H7" s="11" t="n">
        <v>115</v>
      </c>
      <c r="I7" s="11" t="n">
        <v>180</v>
      </c>
      <c r="J7" s="11" t="n">
        <v>134</v>
      </c>
      <c r="K7" s="11" t="n">
        <v>81</v>
      </c>
      <c r="L7" s="11" t="n">
        <v>5</v>
      </c>
      <c r="M7" s="11"/>
      <c r="N7" s="11" t="n">
        <v>27</v>
      </c>
      <c r="O7" s="11" t="n">
        <v>98</v>
      </c>
      <c r="P7" s="11" t="n">
        <v>78</v>
      </c>
      <c r="Q7" s="11" t="n">
        <v>182</v>
      </c>
      <c r="R7" s="11" t="n">
        <v>161</v>
      </c>
      <c r="S7" s="11"/>
      <c r="T7" s="11" t="n">
        <v>14</v>
      </c>
      <c r="U7" s="11" t="n">
        <v>134</v>
      </c>
      <c r="V7" s="11" t="n">
        <v>103</v>
      </c>
      <c r="W7" s="11" t="n">
        <v>220</v>
      </c>
      <c r="X7" s="11"/>
      <c r="Y7" s="11" t="n">
        <v>458</v>
      </c>
      <c r="Z7" s="11" t="n">
        <v>88</v>
      </c>
      <c r="AA7" s="11" t="s">
        <v>88</v>
      </c>
      <c r="AB7" s="11" t="s">
        <v>88</v>
      </c>
      <c r="AC7" s="11" t="s">
        <v>88</v>
      </c>
      <c r="AD7" s="11" t="s">
        <v>88</v>
      </c>
      <c r="AE7" s="11"/>
      <c r="AF7" s="11" t="n">
        <v>347</v>
      </c>
      <c r="AG7" s="11"/>
      <c r="AH7" s="11" t="n">
        <v>532</v>
      </c>
      <c r="AI7" s="11"/>
      <c r="AJ7" s="11" t="n">
        <v>200</v>
      </c>
      <c r="AK7" s="11" t="n">
        <v>245</v>
      </c>
      <c r="AL7" s="11" t="n">
        <v>101</v>
      </c>
    </row>
    <row r="8" ht="30" customHeight="1">
      <c r="B8" s="12" t="s">
        <v>20</v>
      </c>
      <c r="C8" s="12" t="n">
        <v>521</v>
      </c>
      <c r="D8" s="12" t="n">
        <v>279</v>
      </c>
      <c r="E8" s="12" t="n">
        <v>241</v>
      </c>
      <c r="F8" s="12"/>
      <c r="G8" s="12" t="n">
        <v>44</v>
      </c>
      <c r="H8" s="12" t="n">
        <v>142</v>
      </c>
      <c r="I8" s="12" t="n">
        <v>129</v>
      </c>
      <c r="J8" s="12" t="n">
        <v>126</v>
      </c>
      <c r="K8" s="12" t="n">
        <v>74</v>
      </c>
      <c r="L8" s="12" t="n">
        <v>6</v>
      </c>
      <c r="M8" s="12"/>
      <c r="N8" s="12" t="n">
        <v>37</v>
      </c>
      <c r="O8" s="12" t="n">
        <v>132</v>
      </c>
      <c r="P8" s="12" t="n">
        <v>115</v>
      </c>
      <c r="Q8" s="12" t="n">
        <v>110</v>
      </c>
      <c r="R8" s="12" t="n">
        <v>125</v>
      </c>
      <c r="S8" s="12"/>
      <c r="T8" s="12" t="n">
        <v>14</v>
      </c>
      <c r="U8" s="12" t="n">
        <v>129</v>
      </c>
      <c r="V8" s="12" t="n">
        <v>89</v>
      </c>
      <c r="W8" s="12" t="n">
        <v>219</v>
      </c>
      <c r="X8" s="12"/>
      <c r="Y8" s="12" t="n">
        <v>451</v>
      </c>
      <c r="Z8" s="12" t="n">
        <v>70</v>
      </c>
      <c r="AA8" s="12" t="s">
        <v>88</v>
      </c>
      <c r="AB8" s="12" t="s">
        <v>88</v>
      </c>
      <c r="AC8" s="12" t="s">
        <v>88</v>
      </c>
      <c r="AD8" s="12" t="s">
        <v>88</v>
      </c>
      <c r="AE8" s="12"/>
      <c r="AF8" s="12" t="n">
        <v>327</v>
      </c>
      <c r="AG8" s="12"/>
      <c r="AH8" s="12" t="n">
        <v>508</v>
      </c>
      <c r="AI8" s="12"/>
      <c r="AJ8" s="12" t="n">
        <v>133</v>
      </c>
      <c r="AK8" s="12" t="n">
        <v>336</v>
      </c>
      <c r="AL8" s="12" t="n">
        <v>52</v>
      </c>
    </row>
    <row r="9">
      <c r="B9" s="20" t="s">
        <v>338</v>
      </c>
      <c r="C9" s="19" t="n">
        <v>0.132387825027065</v>
      </c>
      <c r="D9" s="19" t="n">
        <v>0.125732546569564</v>
      </c>
      <c r="E9" s="19" t="n">
        <v>0.14063882699141</v>
      </c>
      <c r="F9" s="19"/>
      <c r="G9" s="19" t="n">
        <v>0.112589044374035</v>
      </c>
      <c r="H9" s="19" t="n">
        <v>0.0866370076289963</v>
      </c>
      <c r="I9" s="19" t="n">
        <v>0.178916686965856</v>
      </c>
      <c r="J9" s="19" t="n">
        <v>0.198254195911565</v>
      </c>
      <c r="K9" s="19" t="n">
        <v>0.0488517869269518</v>
      </c>
      <c r="L9" s="19" t="n">
        <v>0</v>
      </c>
      <c r="M9" s="19"/>
      <c r="N9" s="19" t="n">
        <v>0.0473360459776775</v>
      </c>
      <c r="O9" s="19" t="n">
        <v>0.23775129266643</v>
      </c>
      <c r="P9" s="19" t="n">
        <v>0</v>
      </c>
      <c r="Q9" s="19" t="n">
        <v>0.0962206326519162</v>
      </c>
      <c r="R9" s="19" t="n">
        <v>0.200150936973274</v>
      </c>
      <c r="S9" s="19"/>
      <c r="T9" s="19" t="n">
        <v>0</v>
      </c>
      <c r="U9" s="19" t="n">
        <v>0.0697334364509699</v>
      </c>
      <c r="V9" s="19" t="n">
        <v>0.0969497801237598</v>
      </c>
      <c r="W9" s="19" t="n">
        <v>0.222821528558269</v>
      </c>
      <c r="X9" s="19"/>
      <c r="Y9" s="19" t="n">
        <v>0.14278924797948</v>
      </c>
      <c r="Z9" s="19" t="n">
        <v>0.0651856381900054</v>
      </c>
      <c r="AA9" s="19" t="s">
        <v>89</v>
      </c>
      <c r="AB9" s="19" t="s">
        <v>89</v>
      </c>
      <c r="AC9" s="19" t="s">
        <v>89</v>
      </c>
      <c r="AD9" s="19" t="s">
        <v>89</v>
      </c>
      <c r="AE9" s="19"/>
      <c r="AF9" s="19" t="n">
        <v>0.145950756557235</v>
      </c>
      <c r="AG9" s="19"/>
      <c r="AH9" s="19" t="n">
        <v>0.130895039493788</v>
      </c>
      <c r="AI9" s="19"/>
      <c r="AJ9" s="19" t="n">
        <v>0.0495266127917646</v>
      </c>
      <c r="AK9" s="19" t="n">
        <v>0.173604080870241</v>
      </c>
      <c r="AL9" s="19" t="n">
        <v>0.077982003471005</v>
      </c>
    </row>
    <row r="10">
      <c r="B10" s="20" t="s">
        <v>339</v>
      </c>
      <c r="C10" s="19" t="n">
        <v>0.202614520975813</v>
      </c>
      <c r="D10" s="19" t="n">
        <v>0.251489159894966</v>
      </c>
      <c r="E10" s="19" t="n">
        <v>0.146833432445447</v>
      </c>
      <c r="F10" s="19"/>
      <c r="G10" s="19" t="n">
        <v>0.227343243938308</v>
      </c>
      <c r="H10" s="19" t="n">
        <v>0.368980611432092</v>
      </c>
      <c r="I10" s="19" t="n">
        <v>0.149486446459454</v>
      </c>
      <c r="J10" s="19" t="n">
        <v>0.113632195645169</v>
      </c>
      <c r="K10" s="19" t="n">
        <v>0.114335329880375</v>
      </c>
      <c r="L10" s="19" t="n">
        <v>0.161102615903733</v>
      </c>
      <c r="M10" s="19"/>
      <c r="N10" s="19" t="n">
        <v>0.213721584081584</v>
      </c>
      <c r="O10" s="19" t="n">
        <v>0.149193200350032</v>
      </c>
      <c r="P10" s="19" t="n">
        <v>0.191512103728166</v>
      </c>
      <c r="Q10" s="19" t="n">
        <v>0.181185279286493</v>
      </c>
      <c r="R10" s="19" t="n">
        <v>0.284748841943552</v>
      </c>
      <c r="S10" s="19"/>
      <c r="T10" s="19" t="n">
        <v>0</v>
      </c>
      <c r="U10" s="19" t="n">
        <v>0.136384943447996</v>
      </c>
      <c r="V10" s="19" t="n">
        <v>0.241507188505806</v>
      </c>
      <c r="W10" s="19" t="n">
        <v>0.269426122433631</v>
      </c>
      <c r="X10" s="19"/>
      <c r="Y10" s="19" t="n">
        <v>0.219023144258011</v>
      </c>
      <c r="Z10" s="19" t="n">
        <v>0.0966006253200194</v>
      </c>
      <c r="AA10" s="19" t="s">
        <v>89</v>
      </c>
      <c r="AB10" s="19" t="s">
        <v>89</v>
      </c>
      <c r="AC10" s="19" t="s">
        <v>89</v>
      </c>
      <c r="AD10" s="19" t="s">
        <v>89</v>
      </c>
      <c r="AE10" s="19"/>
      <c r="AF10" s="19" t="n">
        <v>0.18903011392177</v>
      </c>
      <c r="AG10" s="19"/>
      <c r="AH10" s="19" t="n">
        <v>0.206356292588491</v>
      </c>
      <c r="AI10" s="19"/>
      <c r="AJ10" s="19" t="n">
        <v>0.122203719520407</v>
      </c>
      <c r="AK10" s="19" t="n">
        <v>0.248688178837563</v>
      </c>
      <c r="AL10" s="19" t="n">
        <v>0.110773476322415</v>
      </c>
    </row>
    <row r="11">
      <c r="B11" s="20" t="s">
        <v>340</v>
      </c>
      <c r="C11" s="19" t="n">
        <v>0.159730045403245</v>
      </c>
      <c r="D11" s="19" t="n">
        <v>0.189572982363207</v>
      </c>
      <c r="E11" s="19" t="n">
        <v>0.121721528894408</v>
      </c>
      <c r="F11" s="19"/>
      <c r="G11" s="19" t="n">
        <v>0.291002774689744</v>
      </c>
      <c r="H11" s="19" t="n">
        <v>0.196545234249239</v>
      </c>
      <c r="I11" s="19" t="n">
        <v>0.204598617875681</v>
      </c>
      <c r="J11" s="19" t="n">
        <v>0.0772629152186355</v>
      </c>
      <c r="K11" s="19" t="n">
        <v>0.0610285147496975</v>
      </c>
      <c r="L11" s="19" t="n">
        <v>0.306317563638646</v>
      </c>
      <c r="M11" s="19"/>
      <c r="N11" s="19" t="n">
        <v>0.331035418729274</v>
      </c>
      <c r="O11" s="19" t="n">
        <v>0.105551615017639</v>
      </c>
      <c r="P11" s="19" t="n">
        <v>0.160389302809074</v>
      </c>
      <c r="Q11" s="19" t="n">
        <v>0.117421221192198</v>
      </c>
      <c r="R11" s="19" t="n">
        <v>0.202415255874028</v>
      </c>
      <c r="S11" s="19"/>
      <c r="T11" s="19" t="n">
        <v>0.147446409173102</v>
      </c>
      <c r="U11" s="19" t="n">
        <v>0.131307430057447</v>
      </c>
      <c r="V11" s="19" t="n">
        <v>0.153493592825016</v>
      </c>
      <c r="W11" s="19" t="n">
        <v>0.22485575619265</v>
      </c>
      <c r="X11" s="19"/>
      <c r="Y11" s="19" t="n">
        <v>0.165556771332652</v>
      </c>
      <c r="Z11" s="19" t="n">
        <v>0.122084357275025</v>
      </c>
      <c r="AA11" s="19" t="s">
        <v>89</v>
      </c>
      <c r="AB11" s="19" t="s">
        <v>89</v>
      </c>
      <c r="AC11" s="19" t="s">
        <v>89</v>
      </c>
      <c r="AD11" s="19" t="s">
        <v>89</v>
      </c>
      <c r="AE11" s="19"/>
      <c r="AF11" s="19" t="n">
        <v>0.15051616670874</v>
      </c>
      <c r="AG11" s="19"/>
      <c r="AH11" s="19" t="n">
        <v>0.158833027747818</v>
      </c>
      <c r="AI11" s="19"/>
      <c r="AJ11" s="19" t="n">
        <v>0.106329986974823</v>
      </c>
      <c r="AK11" s="19" t="n">
        <v>0.17797937859003</v>
      </c>
      <c r="AL11" s="19" t="n">
        <v>0.178081923450424</v>
      </c>
    </row>
    <row r="12">
      <c r="B12" s="20" t="s">
        <v>341</v>
      </c>
      <c r="C12" s="19" t="n">
        <v>0.0949100733931145</v>
      </c>
      <c r="D12" s="19" t="n">
        <v>0.121151715005751</v>
      </c>
      <c r="E12" s="19" t="n">
        <v>0.0649033982326022</v>
      </c>
      <c r="F12" s="19"/>
      <c r="G12" s="19" t="n">
        <v>0.122643252145872</v>
      </c>
      <c r="H12" s="19" t="n">
        <v>0.0730411202083085</v>
      </c>
      <c r="I12" s="19" t="n">
        <v>0.122858924621671</v>
      </c>
      <c r="J12" s="19" t="n">
        <v>0.0802694264780243</v>
      </c>
      <c r="K12" s="19" t="n">
        <v>0.103854301779197</v>
      </c>
      <c r="L12" s="19" t="n">
        <v>0</v>
      </c>
      <c r="M12" s="19"/>
      <c r="N12" s="19" t="n">
        <v>0.139548462263849</v>
      </c>
      <c r="O12" s="19" t="n">
        <v>0.076123484297342</v>
      </c>
      <c r="P12" s="19" t="n">
        <v>0.141555933868652</v>
      </c>
      <c r="Q12" s="19" t="n">
        <v>0.104798654065044</v>
      </c>
      <c r="R12" s="19" t="n">
        <v>0.049806610291302</v>
      </c>
      <c r="S12" s="19"/>
      <c r="T12" s="19" t="n">
        <v>0.101640903501932</v>
      </c>
      <c r="U12" s="19" t="n">
        <v>0.0524883133750931</v>
      </c>
      <c r="V12" s="19" t="n">
        <v>0.114069123596061</v>
      </c>
      <c r="W12" s="19" t="n">
        <v>0.113924972187029</v>
      </c>
      <c r="X12" s="19"/>
      <c r="Y12" s="19" t="n">
        <v>0.10132218168566</v>
      </c>
      <c r="Z12" s="19" t="n">
        <v>0.0534823089933379</v>
      </c>
      <c r="AA12" s="19" t="s">
        <v>89</v>
      </c>
      <c r="AB12" s="19" t="s">
        <v>89</v>
      </c>
      <c r="AC12" s="19" t="s">
        <v>89</v>
      </c>
      <c r="AD12" s="19" t="s">
        <v>89</v>
      </c>
      <c r="AE12" s="19"/>
      <c r="AF12" s="19" t="n">
        <v>0.0921355230176269</v>
      </c>
      <c r="AG12" s="19"/>
      <c r="AH12" s="19" t="n">
        <v>0.0898924560629026</v>
      </c>
      <c r="AI12" s="19"/>
      <c r="AJ12" s="19" t="n">
        <v>0.105524599933405</v>
      </c>
      <c r="AK12" s="19" t="n">
        <v>0.0979633644709915</v>
      </c>
      <c r="AL12" s="19" t="n">
        <v>0.0483336807083672</v>
      </c>
    </row>
    <row r="13">
      <c r="B13" s="20" t="s">
        <v>342</v>
      </c>
      <c r="C13" s="19" t="n">
        <v>0.244460929740198</v>
      </c>
      <c r="D13" s="19" t="n">
        <v>0.184670657801287</v>
      </c>
      <c r="E13" s="19" t="n">
        <v>0.314716706198429</v>
      </c>
      <c r="F13" s="19"/>
      <c r="G13" s="19" t="n">
        <v>0.194629196522087</v>
      </c>
      <c r="H13" s="19" t="n">
        <v>0.164427779232973</v>
      </c>
      <c r="I13" s="19" t="n">
        <v>0.196023523813209</v>
      </c>
      <c r="J13" s="19" t="n">
        <v>0.289537349852233</v>
      </c>
      <c r="K13" s="19" t="n">
        <v>0.430447469917057</v>
      </c>
      <c r="L13" s="19" t="n">
        <v>0.326809282255196</v>
      </c>
      <c r="M13" s="19"/>
      <c r="N13" s="19" t="n">
        <v>0.198273110257162</v>
      </c>
      <c r="O13" s="19" t="n">
        <v>0.256523508222735</v>
      </c>
      <c r="P13" s="19" t="n">
        <v>0.351037746293118</v>
      </c>
      <c r="Q13" s="19" t="n">
        <v>0.241773581899252</v>
      </c>
      <c r="R13" s="19" t="n">
        <v>0.149727705859496</v>
      </c>
      <c r="S13" s="19"/>
      <c r="T13" s="19" t="n">
        <v>0.501008151394365</v>
      </c>
      <c r="U13" s="19" t="n">
        <v>0.337488081821717</v>
      </c>
      <c r="V13" s="19" t="n">
        <v>0.236445364017324</v>
      </c>
      <c r="W13" s="19" t="n">
        <v>0.0857988334622313</v>
      </c>
      <c r="X13" s="19"/>
      <c r="Y13" s="19" t="n">
        <v>0.216037623969175</v>
      </c>
      <c r="Z13" s="19" t="n">
        <v>0.4281000638942</v>
      </c>
      <c r="AA13" s="19" t="s">
        <v>89</v>
      </c>
      <c r="AB13" s="19" t="s">
        <v>89</v>
      </c>
      <c r="AC13" s="19" t="s">
        <v>89</v>
      </c>
      <c r="AD13" s="19" t="s">
        <v>89</v>
      </c>
      <c r="AE13" s="19"/>
      <c r="AF13" s="19" t="n">
        <v>0.24650768238577</v>
      </c>
      <c r="AG13" s="19"/>
      <c r="AH13" s="19" t="n">
        <v>0.243914388027475</v>
      </c>
      <c r="AI13" s="19"/>
      <c r="AJ13" s="19" t="n">
        <v>0.341667067001428</v>
      </c>
      <c r="AK13" s="19" t="n">
        <v>0.185386432663183</v>
      </c>
      <c r="AL13" s="19" t="n">
        <v>0.377187287970302</v>
      </c>
    </row>
    <row r="14">
      <c r="B14" s="20" t="s">
        <v>56</v>
      </c>
      <c r="C14" s="21" t="n">
        <v>0.165896605460565</v>
      </c>
      <c r="D14" s="21" t="n">
        <v>0.127382938365224</v>
      </c>
      <c r="E14" s="21" t="n">
        <v>0.211186107237703</v>
      </c>
      <c r="F14" s="21"/>
      <c r="G14" s="21" t="n">
        <v>0.051792488329954</v>
      </c>
      <c r="H14" s="21" t="n">
        <v>0.110368247248392</v>
      </c>
      <c r="I14" s="21" t="n">
        <v>0.148115800264129</v>
      </c>
      <c r="J14" s="21" t="n">
        <v>0.241043916894373</v>
      </c>
      <c r="K14" s="21" t="n">
        <v>0.241482596746723</v>
      </c>
      <c r="L14" s="21" t="n">
        <v>0.205770538202424</v>
      </c>
      <c r="M14" s="21"/>
      <c r="N14" s="21" t="n">
        <v>0.0700853786904548</v>
      </c>
      <c r="O14" s="21" t="n">
        <v>0.174856899445823</v>
      </c>
      <c r="P14" s="21" t="n">
        <v>0.155504913300991</v>
      </c>
      <c r="Q14" s="21" t="n">
        <v>0.258600630905097</v>
      </c>
      <c r="R14" s="21" t="n">
        <v>0.113150649058348</v>
      </c>
      <c r="S14" s="21"/>
      <c r="T14" s="21" t="n">
        <v>0.2499045359306</v>
      </c>
      <c r="U14" s="21" t="n">
        <v>0.272597794846777</v>
      </c>
      <c r="V14" s="21" t="n">
        <v>0.157534950932033</v>
      </c>
      <c r="W14" s="21" t="n">
        <v>0.0831727871661894</v>
      </c>
      <c r="X14" s="21"/>
      <c r="Y14" s="21" t="n">
        <v>0.155271030775022</v>
      </c>
      <c r="Z14" s="21" t="n">
        <v>0.234547006327413</v>
      </c>
      <c r="AA14" s="21" t="s">
        <v>89</v>
      </c>
      <c r="AB14" s="21" t="s">
        <v>89</v>
      </c>
      <c r="AC14" s="21" t="s">
        <v>89</v>
      </c>
      <c r="AD14" s="21" t="s">
        <v>89</v>
      </c>
      <c r="AE14" s="21"/>
      <c r="AF14" s="21" t="n">
        <v>0.175859757408858</v>
      </c>
      <c r="AG14" s="21"/>
      <c r="AH14" s="21" t="n">
        <v>0.170108796079527</v>
      </c>
      <c r="AI14" s="21"/>
      <c r="AJ14" s="21" t="n">
        <v>0.274748013778172</v>
      </c>
      <c r="AK14" s="21" t="n">
        <v>0.11637856456799</v>
      </c>
      <c r="AL14" s="21" t="n">
        <v>0.207641628077487</v>
      </c>
    </row>
    <row r="15">
      <c r="B15" s="18" t="s">
        <v>220</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346</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205</v>
      </c>
      <c r="D7" s="11" t="n">
        <v>87</v>
      </c>
      <c r="E7" s="11" t="n">
        <v>118</v>
      </c>
      <c r="F7" s="11"/>
      <c r="G7" s="11" t="n">
        <v>25</v>
      </c>
      <c r="H7" s="11" t="n">
        <v>28</v>
      </c>
      <c r="I7" s="11" t="n">
        <v>45</v>
      </c>
      <c r="J7" s="11" t="n">
        <v>37</v>
      </c>
      <c r="K7" s="11" t="n">
        <v>32</v>
      </c>
      <c r="L7" s="11" t="n">
        <v>38</v>
      </c>
      <c r="M7" s="11"/>
      <c r="N7" s="11" t="n">
        <v>14</v>
      </c>
      <c r="O7" s="11" t="n">
        <v>43</v>
      </c>
      <c r="P7" s="11" t="n">
        <v>45</v>
      </c>
      <c r="Q7" s="11" t="n">
        <v>58</v>
      </c>
      <c r="R7" s="11" t="n">
        <v>45</v>
      </c>
      <c r="S7" s="11"/>
      <c r="T7" s="11" t="n">
        <v>22</v>
      </c>
      <c r="U7" s="11" t="n">
        <v>65</v>
      </c>
      <c r="V7" s="11" t="n">
        <v>25</v>
      </c>
      <c r="W7" s="11" t="n">
        <v>61</v>
      </c>
      <c r="X7" s="11"/>
      <c r="Y7" s="11" t="n">
        <v>96</v>
      </c>
      <c r="Z7" s="11" t="n">
        <v>22</v>
      </c>
      <c r="AA7" s="11" t="n">
        <v>46</v>
      </c>
      <c r="AB7" s="11" t="n">
        <v>23</v>
      </c>
      <c r="AC7" s="11" t="n">
        <v>12</v>
      </c>
      <c r="AD7" s="11" t="n">
        <v>5</v>
      </c>
      <c r="AE7" s="11"/>
      <c r="AF7" s="11" t="n">
        <v>120</v>
      </c>
      <c r="AG7" s="11"/>
      <c r="AH7" s="11" t="n">
        <v>195</v>
      </c>
      <c r="AI7" s="11"/>
      <c r="AJ7" s="11" t="n">
        <v>89</v>
      </c>
      <c r="AK7" s="11" t="n">
        <v>82</v>
      </c>
      <c r="AL7" s="11" t="n">
        <v>34</v>
      </c>
    </row>
    <row r="8" ht="30" customHeight="1">
      <c r="B8" s="12" t="s">
        <v>20</v>
      </c>
      <c r="C8" s="12" t="n">
        <v>210</v>
      </c>
      <c r="D8" s="12" t="n">
        <v>98</v>
      </c>
      <c r="E8" s="12" t="n">
        <v>112</v>
      </c>
      <c r="F8" s="12"/>
      <c r="G8" s="12" t="n">
        <v>33</v>
      </c>
      <c r="H8" s="12" t="n">
        <v>39</v>
      </c>
      <c r="I8" s="12" t="n">
        <v>31</v>
      </c>
      <c r="J8" s="12" t="n">
        <v>34</v>
      </c>
      <c r="K8" s="12" t="n">
        <v>30</v>
      </c>
      <c r="L8" s="12" t="n">
        <v>42</v>
      </c>
      <c r="M8" s="12"/>
      <c r="N8" s="12" t="n">
        <v>22</v>
      </c>
      <c r="O8" s="12" t="n">
        <v>59</v>
      </c>
      <c r="P8" s="12" t="n">
        <v>58</v>
      </c>
      <c r="Q8" s="12" t="n">
        <v>38</v>
      </c>
      <c r="R8" s="12" t="n">
        <v>33</v>
      </c>
      <c r="S8" s="12"/>
      <c r="T8" s="12" t="n">
        <v>27</v>
      </c>
      <c r="U8" s="12" t="n">
        <v>64</v>
      </c>
      <c r="V8" s="12" t="n">
        <v>20</v>
      </c>
      <c r="W8" s="12" t="n">
        <v>66</v>
      </c>
      <c r="X8" s="12"/>
      <c r="Y8" s="12" t="n">
        <v>98</v>
      </c>
      <c r="Z8" s="12" t="n">
        <v>18</v>
      </c>
      <c r="AA8" s="12" t="n">
        <v>48</v>
      </c>
      <c r="AB8" s="12" t="n">
        <v>23</v>
      </c>
      <c r="AC8" s="12" t="n">
        <v>16</v>
      </c>
      <c r="AD8" s="12" t="n">
        <v>5</v>
      </c>
      <c r="AE8" s="12"/>
      <c r="AF8" s="12" t="n">
        <v>116</v>
      </c>
      <c r="AG8" s="12"/>
      <c r="AH8" s="12" t="n">
        <v>197</v>
      </c>
      <c r="AI8" s="12"/>
      <c r="AJ8" s="12" t="n">
        <v>69</v>
      </c>
      <c r="AK8" s="12" t="n">
        <v>123</v>
      </c>
      <c r="AL8" s="12" t="n">
        <v>18</v>
      </c>
    </row>
    <row r="9">
      <c r="B9" s="20" t="s">
        <v>344</v>
      </c>
      <c r="C9" s="19" t="n">
        <v>0.216600679314469</v>
      </c>
      <c r="D9" s="19" t="n">
        <v>0.278139220121358</v>
      </c>
      <c r="E9" s="19" t="n">
        <v>0.162376761558722</v>
      </c>
      <c r="F9" s="19"/>
      <c r="G9" s="19" t="n">
        <v>0.13453454207214</v>
      </c>
      <c r="H9" s="19" t="n">
        <v>0.596846058985582</v>
      </c>
      <c r="I9" s="19" t="n">
        <v>0.273767097875894</v>
      </c>
      <c r="J9" s="19" t="n">
        <v>0.196880549743778</v>
      </c>
      <c r="K9" s="19" t="n">
        <v>0.0432498516369622</v>
      </c>
      <c r="L9" s="19" t="n">
        <v>0.0269150203919997</v>
      </c>
      <c r="M9" s="19"/>
      <c r="N9" s="19" t="n">
        <v>0.463583799984931</v>
      </c>
      <c r="O9" s="19" t="n">
        <v>0.107850273603355</v>
      </c>
      <c r="P9" s="19" t="n">
        <v>0.256107363637022</v>
      </c>
      <c r="Q9" s="19" t="n">
        <v>0.121392763620485</v>
      </c>
      <c r="R9" s="19" t="n">
        <v>0.286046197063289</v>
      </c>
      <c r="S9" s="19"/>
      <c r="T9" s="19" t="n">
        <v>0.0376784825891449</v>
      </c>
      <c r="U9" s="19" t="n">
        <v>0.144609322952911</v>
      </c>
      <c r="V9" s="19" t="n">
        <v>0.0954752146775302</v>
      </c>
      <c r="W9" s="19" t="n">
        <v>0.505991140669864</v>
      </c>
      <c r="X9" s="19"/>
      <c r="Y9" s="19" t="n">
        <v>0.369010649767981</v>
      </c>
      <c r="Z9" s="19" t="n">
        <v>0.0773915687564694</v>
      </c>
      <c r="AA9" s="19" t="n">
        <v>0</v>
      </c>
      <c r="AB9" s="19" t="n">
        <v>0.300444926009494</v>
      </c>
      <c r="AC9" s="19" t="n">
        <v>0.0708529426917313</v>
      </c>
      <c r="AD9" s="19" t="n">
        <v>0</v>
      </c>
      <c r="AE9" s="19"/>
      <c r="AF9" s="19" t="n">
        <v>0.16030847165462</v>
      </c>
      <c r="AG9" s="19"/>
      <c r="AH9" s="19" t="n">
        <v>0.225254494804208</v>
      </c>
      <c r="AI9" s="19"/>
      <c r="AJ9" s="19" t="n">
        <v>0.092683501404906</v>
      </c>
      <c r="AK9" s="19" t="n">
        <v>0.280625683144974</v>
      </c>
      <c r="AL9" s="19" t="n">
        <v>0.255151651059491</v>
      </c>
    </row>
    <row r="10">
      <c r="B10" s="20" t="s">
        <v>345</v>
      </c>
      <c r="C10" s="19" t="n">
        <v>0.634199153759469</v>
      </c>
      <c r="D10" s="19" t="n">
        <v>0.599599202397988</v>
      </c>
      <c r="E10" s="19" t="n">
        <v>0.664686469389283</v>
      </c>
      <c r="F10" s="19"/>
      <c r="G10" s="19" t="n">
        <v>0.761218883349626</v>
      </c>
      <c r="H10" s="19" t="n">
        <v>0.356410686442088</v>
      </c>
      <c r="I10" s="19" t="n">
        <v>0.626197092320217</v>
      </c>
      <c r="J10" s="19" t="n">
        <v>0.694491468709585</v>
      </c>
      <c r="K10" s="19" t="n">
        <v>0.668024885240792</v>
      </c>
      <c r="L10" s="19" t="n">
        <v>0.724359554841044</v>
      </c>
      <c r="M10" s="19"/>
      <c r="N10" s="19" t="n">
        <v>0.53641620001507</v>
      </c>
      <c r="O10" s="19" t="n">
        <v>0.716787352198991</v>
      </c>
      <c r="P10" s="19" t="n">
        <v>0.568149540555904</v>
      </c>
      <c r="Q10" s="19" t="n">
        <v>0.672834142661572</v>
      </c>
      <c r="R10" s="19" t="n">
        <v>0.623564351675764</v>
      </c>
      <c r="S10" s="19"/>
      <c r="T10" s="19" t="n">
        <v>0.624849111192058</v>
      </c>
      <c r="U10" s="19" t="n">
        <v>0.72441516037713</v>
      </c>
      <c r="V10" s="19" t="n">
        <v>0.750747368932904</v>
      </c>
      <c r="W10" s="19" t="n">
        <v>0.424643815819211</v>
      </c>
      <c r="X10" s="19"/>
      <c r="Y10" s="19" t="n">
        <v>0.556189621405128</v>
      </c>
      <c r="Z10" s="19" t="n">
        <v>0.753034487540612</v>
      </c>
      <c r="AA10" s="19" t="n">
        <v>0.74121557914596</v>
      </c>
      <c r="AB10" s="19" t="n">
        <v>0.638017458432737</v>
      </c>
      <c r="AC10" s="19" t="n">
        <v>0.718666747677616</v>
      </c>
      <c r="AD10" s="19" t="n">
        <v>0.663077714309215</v>
      </c>
      <c r="AE10" s="19"/>
      <c r="AF10" s="19" t="n">
        <v>0.668716905640092</v>
      </c>
      <c r="AG10" s="19"/>
      <c r="AH10" s="19" t="n">
        <v>0.660669038919436</v>
      </c>
      <c r="AI10" s="19"/>
      <c r="AJ10" s="19" t="n">
        <v>0.765407591606293</v>
      </c>
      <c r="AK10" s="19" t="n">
        <v>0.558024182143969</v>
      </c>
      <c r="AL10" s="19" t="n">
        <v>0.649806872557339</v>
      </c>
    </row>
    <row r="11">
      <c r="B11" s="20" t="s">
        <v>87</v>
      </c>
      <c r="C11" s="21" t="n">
        <v>0.149200166926062</v>
      </c>
      <c r="D11" s="21" t="n">
        <v>0.122261577480654</v>
      </c>
      <c r="E11" s="21" t="n">
        <v>0.172936769051995</v>
      </c>
      <c r="F11" s="21"/>
      <c r="G11" s="21" t="n">
        <v>0.104246574578234</v>
      </c>
      <c r="H11" s="21" t="n">
        <v>0.0467432545723295</v>
      </c>
      <c r="I11" s="21" t="n">
        <v>0.100035809803888</v>
      </c>
      <c r="J11" s="21" t="n">
        <v>0.108627981546637</v>
      </c>
      <c r="K11" s="21" t="n">
        <v>0.288725263122245</v>
      </c>
      <c r="L11" s="21" t="n">
        <v>0.248725424766956</v>
      </c>
      <c r="M11" s="21"/>
      <c r="N11" s="21" t="n">
        <v>0</v>
      </c>
      <c r="O11" s="21" t="n">
        <v>0.175362374197653</v>
      </c>
      <c r="P11" s="21" t="n">
        <v>0.175743095807074</v>
      </c>
      <c r="Q11" s="21" t="n">
        <v>0.205773093717942</v>
      </c>
      <c r="R11" s="21" t="n">
        <v>0.0903894512609467</v>
      </c>
      <c r="S11" s="21"/>
      <c r="T11" s="21" t="n">
        <v>0.337472406218797</v>
      </c>
      <c r="U11" s="21" t="n">
        <v>0.130975516669959</v>
      </c>
      <c r="V11" s="21" t="n">
        <v>0.153777416389565</v>
      </c>
      <c r="W11" s="21" t="n">
        <v>0.0693650435109246</v>
      </c>
      <c r="X11" s="21"/>
      <c r="Y11" s="21" t="n">
        <v>0.0747997288268906</v>
      </c>
      <c r="Z11" s="21" t="n">
        <v>0.169573943702919</v>
      </c>
      <c r="AA11" s="21" t="n">
        <v>0.25878442085404</v>
      </c>
      <c r="AB11" s="21" t="n">
        <v>0.0615376155577694</v>
      </c>
      <c r="AC11" s="21" t="n">
        <v>0.210480309630653</v>
      </c>
      <c r="AD11" s="21" t="n">
        <v>0.336922285690785</v>
      </c>
      <c r="AE11" s="21"/>
      <c r="AF11" s="21" t="n">
        <v>0.170974622705288</v>
      </c>
      <c r="AG11" s="21"/>
      <c r="AH11" s="21" t="n">
        <v>0.114076466276356</v>
      </c>
      <c r="AI11" s="21"/>
      <c r="AJ11" s="21" t="n">
        <v>0.141908906988801</v>
      </c>
      <c r="AK11" s="21" t="n">
        <v>0.161350134711058</v>
      </c>
      <c r="AL11" s="21" t="n">
        <v>0.0950414763831695</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349</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206</v>
      </c>
      <c r="D7" s="11" t="n">
        <v>97</v>
      </c>
      <c r="E7" s="11" t="n">
        <v>109</v>
      </c>
      <c r="F7" s="11"/>
      <c r="G7" s="11" t="n">
        <v>16</v>
      </c>
      <c r="H7" s="11" t="n">
        <v>19</v>
      </c>
      <c r="I7" s="11" t="n">
        <v>55</v>
      </c>
      <c r="J7" s="11" t="n">
        <v>33</v>
      </c>
      <c r="K7" s="11" t="n">
        <v>34</v>
      </c>
      <c r="L7" s="11" t="n">
        <v>49</v>
      </c>
      <c r="M7" s="11"/>
      <c r="N7" s="11" t="n">
        <v>15</v>
      </c>
      <c r="O7" s="11" t="n">
        <v>43</v>
      </c>
      <c r="P7" s="11" t="n">
        <v>34</v>
      </c>
      <c r="Q7" s="11" t="n">
        <v>65</v>
      </c>
      <c r="R7" s="11" t="n">
        <v>49</v>
      </c>
      <c r="S7" s="11"/>
      <c r="T7" s="11" t="n">
        <v>12</v>
      </c>
      <c r="U7" s="11" t="n">
        <v>60</v>
      </c>
      <c r="V7" s="11" t="n">
        <v>43</v>
      </c>
      <c r="W7" s="11" t="n">
        <v>55</v>
      </c>
      <c r="X7" s="11"/>
      <c r="Y7" s="11" t="n">
        <v>94</v>
      </c>
      <c r="Z7" s="11" t="n">
        <v>17</v>
      </c>
      <c r="AA7" s="11" t="n">
        <v>57</v>
      </c>
      <c r="AB7" s="11" t="n">
        <v>20</v>
      </c>
      <c r="AC7" s="11" t="n">
        <v>12</v>
      </c>
      <c r="AD7" s="11" t="n">
        <v>4</v>
      </c>
      <c r="AE7" s="11"/>
      <c r="AF7" s="11" t="n">
        <v>124</v>
      </c>
      <c r="AG7" s="11"/>
      <c r="AH7" s="11" t="n">
        <v>195</v>
      </c>
      <c r="AI7" s="11"/>
      <c r="AJ7" s="11" t="n">
        <v>84</v>
      </c>
      <c r="AK7" s="11" t="n">
        <v>78</v>
      </c>
      <c r="AL7" s="11" t="n">
        <v>44</v>
      </c>
    </row>
    <row r="8" ht="30" customHeight="1">
      <c r="B8" s="12" t="s">
        <v>20</v>
      </c>
      <c r="C8" s="12" t="n">
        <v>194</v>
      </c>
      <c r="D8" s="12" t="n">
        <v>100</v>
      </c>
      <c r="E8" s="12" t="n">
        <v>94</v>
      </c>
      <c r="F8" s="12"/>
      <c r="G8" s="12" t="n">
        <v>24</v>
      </c>
      <c r="H8" s="12" t="n">
        <v>23</v>
      </c>
      <c r="I8" s="12" t="n">
        <v>34</v>
      </c>
      <c r="J8" s="12" t="n">
        <v>28</v>
      </c>
      <c r="K8" s="12" t="n">
        <v>31</v>
      </c>
      <c r="L8" s="12" t="n">
        <v>55</v>
      </c>
      <c r="M8" s="12"/>
      <c r="N8" s="12" t="n">
        <v>16</v>
      </c>
      <c r="O8" s="12" t="n">
        <v>55</v>
      </c>
      <c r="P8" s="12" t="n">
        <v>49</v>
      </c>
      <c r="Q8" s="12" t="n">
        <v>38</v>
      </c>
      <c r="R8" s="12" t="n">
        <v>36</v>
      </c>
      <c r="S8" s="12"/>
      <c r="T8" s="12" t="n">
        <v>15</v>
      </c>
      <c r="U8" s="12" t="n">
        <v>59</v>
      </c>
      <c r="V8" s="12" t="n">
        <v>33</v>
      </c>
      <c r="W8" s="12" t="n">
        <v>52</v>
      </c>
      <c r="X8" s="12"/>
      <c r="Y8" s="12" t="n">
        <v>86</v>
      </c>
      <c r="Z8" s="12" t="n">
        <v>13</v>
      </c>
      <c r="AA8" s="12" t="n">
        <v>62</v>
      </c>
      <c r="AB8" s="12" t="n">
        <v>15</v>
      </c>
      <c r="AC8" s="12" t="n">
        <v>12</v>
      </c>
      <c r="AD8" s="12" t="n">
        <v>3</v>
      </c>
      <c r="AE8" s="12"/>
      <c r="AF8" s="12" t="n">
        <v>117</v>
      </c>
      <c r="AG8" s="12"/>
      <c r="AH8" s="12" t="n">
        <v>180</v>
      </c>
      <c r="AI8" s="12"/>
      <c r="AJ8" s="12" t="n">
        <v>58</v>
      </c>
      <c r="AK8" s="12" t="n">
        <v>110</v>
      </c>
      <c r="AL8" s="12" t="n">
        <v>26</v>
      </c>
    </row>
    <row r="9">
      <c r="B9" s="20" t="s">
        <v>348</v>
      </c>
      <c r="C9" s="19" t="n">
        <v>0.191644701358774</v>
      </c>
      <c r="D9" s="19" t="n">
        <v>0.256096651276716</v>
      </c>
      <c r="E9" s="19" t="n">
        <v>0.123008060631542</v>
      </c>
      <c r="F9" s="19"/>
      <c r="G9" s="19" t="n">
        <v>0.413386628058382</v>
      </c>
      <c r="H9" s="19" t="n">
        <v>0.349679833604983</v>
      </c>
      <c r="I9" s="19" t="n">
        <v>0.296400409005332</v>
      </c>
      <c r="J9" s="19" t="n">
        <v>0.157343173112774</v>
      </c>
      <c r="K9" s="19" t="n">
        <v>0.0697362396216526</v>
      </c>
      <c r="L9" s="19" t="n">
        <v>0.0501112983702317</v>
      </c>
      <c r="M9" s="19"/>
      <c r="N9" s="19" t="n">
        <v>0.0710247998866344</v>
      </c>
      <c r="O9" s="19" t="n">
        <v>0.152416481894716</v>
      </c>
      <c r="P9" s="19" t="n">
        <v>0.314279200212292</v>
      </c>
      <c r="Q9" s="19" t="n">
        <v>0.114085629657393</v>
      </c>
      <c r="R9" s="19" t="n">
        <v>0.222625180975622</v>
      </c>
      <c r="S9" s="19"/>
      <c r="T9" s="19" t="n">
        <v>0.0349663619994045</v>
      </c>
      <c r="U9" s="19" t="n">
        <v>0.131685708492943</v>
      </c>
      <c r="V9" s="19" t="n">
        <v>0.0449814864710163</v>
      </c>
      <c r="W9" s="19" t="n">
        <v>0.483765142713321</v>
      </c>
      <c r="X9" s="19"/>
      <c r="Y9" s="19" t="n">
        <v>0.304889186453194</v>
      </c>
      <c r="Z9" s="19" t="n">
        <v>0.257263433815163</v>
      </c>
      <c r="AA9" s="19" t="n">
        <v>0.0578895271552209</v>
      </c>
      <c r="AB9" s="19" t="n">
        <v>0.103489068279955</v>
      </c>
      <c r="AC9" s="19" t="n">
        <v>0.116468820734972</v>
      </c>
      <c r="AD9" s="19" t="n">
        <v>0.332172043461934</v>
      </c>
      <c r="AE9" s="19"/>
      <c r="AF9" s="19" t="n">
        <v>0.217773170512884</v>
      </c>
      <c r="AG9" s="19"/>
      <c r="AH9" s="19" t="n">
        <v>0.183475396414974</v>
      </c>
      <c r="AI9" s="19"/>
      <c r="AJ9" s="19" t="n">
        <v>0.0618033807259401</v>
      </c>
      <c r="AK9" s="19" t="n">
        <v>0.274263453595778</v>
      </c>
      <c r="AL9" s="19" t="n">
        <v>0.136150694995883</v>
      </c>
    </row>
    <row r="10">
      <c r="B10" s="20" t="s">
        <v>345</v>
      </c>
      <c r="C10" s="19" t="n">
        <v>0.620021405314687</v>
      </c>
      <c r="D10" s="19" t="n">
        <v>0.60895832594521</v>
      </c>
      <c r="E10" s="19" t="n">
        <v>0.631802780509485</v>
      </c>
      <c r="F10" s="19"/>
      <c r="G10" s="19" t="n">
        <v>0.537817932224584</v>
      </c>
      <c r="H10" s="19" t="n">
        <v>0.561698403366466</v>
      </c>
      <c r="I10" s="19" t="n">
        <v>0.619994165941099</v>
      </c>
      <c r="J10" s="19" t="n">
        <v>0.809940901774148</v>
      </c>
      <c r="K10" s="19" t="n">
        <v>0.635880416874447</v>
      </c>
      <c r="L10" s="19" t="n">
        <v>0.575345599813593</v>
      </c>
      <c r="M10" s="19"/>
      <c r="N10" s="19" t="n">
        <v>0.722823467984293</v>
      </c>
      <c r="O10" s="19" t="n">
        <v>0.624518020481822</v>
      </c>
      <c r="P10" s="19" t="n">
        <v>0.419038100760824</v>
      </c>
      <c r="Q10" s="19" t="n">
        <v>0.741647777026312</v>
      </c>
      <c r="R10" s="19" t="n">
        <v>0.709505506546793</v>
      </c>
      <c r="S10" s="19"/>
      <c r="T10" s="19" t="n">
        <v>0.601880261534472</v>
      </c>
      <c r="U10" s="19" t="n">
        <v>0.641864031591241</v>
      </c>
      <c r="V10" s="19" t="n">
        <v>0.800979092242779</v>
      </c>
      <c r="W10" s="19" t="n">
        <v>0.477910143864867</v>
      </c>
      <c r="X10" s="19"/>
      <c r="Y10" s="19" t="n">
        <v>0.614991422826335</v>
      </c>
      <c r="Z10" s="19" t="n">
        <v>0.533124085446695</v>
      </c>
      <c r="AA10" s="19" t="n">
        <v>0.633265746585862</v>
      </c>
      <c r="AB10" s="19" t="n">
        <v>0.637486101641412</v>
      </c>
      <c r="AC10" s="19" t="n">
        <v>0.740850815759955</v>
      </c>
      <c r="AD10" s="19" t="n">
        <v>0.667827956538066</v>
      </c>
      <c r="AE10" s="19"/>
      <c r="AF10" s="19" t="n">
        <v>0.596562029009995</v>
      </c>
      <c r="AG10" s="19"/>
      <c r="AH10" s="19" t="n">
        <v>0.661683661142173</v>
      </c>
      <c r="AI10" s="19"/>
      <c r="AJ10" s="19" t="n">
        <v>0.767839081645344</v>
      </c>
      <c r="AK10" s="19" t="n">
        <v>0.511211130152761</v>
      </c>
      <c r="AL10" s="19" t="n">
        <v>0.744313349457244</v>
      </c>
    </row>
    <row r="11">
      <c r="B11" s="20" t="s">
        <v>87</v>
      </c>
      <c r="C11" s="21" t="n">
        <v>0.188333893326539</v>
      </c>
      <c r="D11" s="21" t="n">
        <v>0.134945022778074</v>
      </c>
      <c r="E11" s="21" t="n">
        <v>0.245189158858974</v>
      </c>
      <c r="F11" s="21"/>
      <c r="G11" s="21" t="n">
        <v>0.0487954397170346</v>
      </c>
      <c r="H11" s="21" t="n">
        <v>0.0886217630285511</v>
      </c>
      <c r="I11" s="21" t="n">
        <v>0.0836054250535688</v>
      </c>
      <c r="J11" s="21" t="n">
        <v>0.0327159251130781</v>
      </c>
      <c r="K11" s="21" t="n">
        <v>0.2943833435039</v>
      </c>
      <c r="L11" s="21" t="n">
        <v>0.374543101816176</v>
      </c>
      <c r="M11" s="21"/>
      <c r="N11" s="21" t="n">
        <v>0.206151732129073</v>
      </c>
      <c r="O11" s="21" t="n">
        <v>0.223065497623462</v>
      </c>
      <c r="P11" s="21" t="n">
        <v>0.266682699026884</v>
      </c>
      <c r="Q11" s="21" t="n">
        <v>0.144266593316295</v>
      </c>
      <c r="R11" s="21" t="n">
        <v>0.0678693124775847</v>
      </c>
      <c r="S11" s="21"/>
      <c r="T11" s="21" t="n">
        <v>0.363153376466123</v>
      </c>
      <c r="U11" s="21" t="n">
        <v>0.226450259915816</v>
      </c>
      <c r="V11" s="21" t="n">
        <v>0.154039421286205</v>
      </c>
      <c r="W11" s="21" t="n">
        <v>0.0383247134218121</v>
      </c>
      <c r="X11" s="21"/>
      <c r="Y11" s="21" t="n">
        <v>0.0801193907204705</v>
      </c>
      <c r="Z11" s="21" t="n">
        <v>0.209612480738142</v>
      </c>
      <c r="AA11" s="21" t="n">
        <v>0.308844726258917</v>
      </c>
      <c r="AB11" s="21" t="n">
        <v>0.259024830078633</v>
      </c>
      <c r="AC11" s="21" t="n">
        <v>0.142680363505073</v>
      </c>
      <c r="AD11" s="21" t="n">
        <v>0</v>
      </c>
      <c r="AE11" s="21"/>
      <c r="AF11" s="21" t="n">
        <v>0.185664800477121</v>
      </c>
      <c r="AG11" s="21"/>
      <c r="AH11" s="21" t="n">
        <v>0.154840942442852</v>
      </c>
      <c r="AI11" s="21"/>
      <c r="AJ11" s="21" t="n">
        <v>0.170357537628715</v>
      </c>
      <c r="AK11" s="21" t="n">
        <v>0.214525416251461</v>
      </c>
      <c r="AL11" s="21" t="n">
        <v>0.119535955546873</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351</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213</v>
      </c>
      <c r="D7" s="11" t="n">
        <v>96</v>
      </c>
      <c r="E7" s="11" t="n">
        <v>117</v>
      </c>
      <c r="F7" s="11"/>
      <c r="G7" s="11" t="n">
        <v>12</v>
      </c>
      <c r="H7" s="11" t="n">
        <v>22</v>
      </c>
      <c r="I7" s="11" t="n">
        <v>43</v>
      </c>
      <c r="J7" s="11" t="n">
        <v>45</v>
      </c>
      <c r="K7" s="11" t="n">
        <v>43</v>
      </c>
      <c r="L7" s="11" t="n">
        <v>48</v>
      </c>
      <c r="M7" s="11"/>
      <c r="N7" s="11" t="n">
        <v>13</v>
      </c>
      <c r="O7" s="11" t="n">
        <v>46</v>
      </c>
      <c r="P7" s="11" t="n">
        <v>50</v>
      </c>
      <c r="Q7" s="11" t="n">
        <v>56</v>
      </c>
      <c r="R7" s="11" t="n">
        <v>48</v>
      </c>
      <c r="S7" s="11"/>
      <c r="T7" s="11" t="n">
        <v>19</v>
      </c>
      <c r="U7" s="11" t="n">
        <v>60</v>
      </c>
      <c r="V7" s="11" t="n">
        <v>26</v>
      </c>
      <c r="W7" s="11" t="n">
        <v>59</v>
      </c>
      <c r="X7" s="11"/>
      <c r="Y7" s="11" t="n">
        <v>93</v>
      </c>
      <c r="Z7" s="11" t="n">
        <v>21</v>
      </c>
      <c r="AA7" s="11" t="n">
        <v>61</v>
      </c>
      <c r="AB7" s="11" t="n">
        <v>23</v>
      </c>
      <c r="AC7" s="11" t="n">
        <v>7</v>
      </c>
      <c r="AD7" s="11" t="n">
        <v>7</v>
      </c>
      <c r="AE7" s="11"/>
      <c r="AF7" s="11" t="n">
        <v>141</v>
      </c>
      <c r="AG7" s="11"/>
      <c r="AH7" s="11" t="n">
        <v>202</v>
      </c>
      <c r="AI7" s="11"/>
      <c r="AJ7" s="11" t="n">
        <v>95</v>
      </c>
      <c r="AK7" s="11" t="n">
        <v>81</v>
      </c>
      <c r="AL7" s="11" t="n">
        <v>37</v>
      </c>
    </row>
    <row r="8" ht="30" customHeight="1">
      <c r="B8" s="12" t="s">
        <v>20</v>
      </c>
      <c r="C8" s="12" t="n">
        <v>213</v>
      </c>
      <c r="D8" s="12" t="n">
        <v>107</v>
      </c>
      <c r="E8" s="12" t="n">
        <v>105</v>
      </c>
      <c r="F8" s="12"/>
      <c r="G8" s="12" t="n">
        <v>17</v>
      </c>
      <c r="H8" s="12" t="n">
        <v>30</v>
      </c>
      <c r="I8" s="12" t="n">
        <v>31</v>
      </c>
      <c r="J8" s="12" t="n">
        <v>43</v>
      </c>
      <c r="K8" s="12" t="n">
        <v>39</v>
      </c>
      <c r="L8" s="12" t="n">
        <v>52</v>
      </c>
      <c r="M8" s="12"/>
      <c r="N8" s="12" t="n">
        <v>18</v>
      </c>
      <c r="O8" s="12" t="n">
        <v>62</v>
      </c>
      <c r="P8" s="12" t="n">
        <v>63</v>
      </c>
      <c r="Q8" s="12" t="n">
        <v>31</v>
      </c>
      <c r="R8" s="12" t="n">
        <v>39</v>
      </c>
      <c r="S8" s="12"/>
      <c r="T8" s="12" t="n">
        <v>26</v>
      </c>
      <c r="U8" s="12" t="n">
        <v>60</v>
      </c>
      <c r="V8" s="12" t="n">
        <v>22</v>
      </c>
      <c r="W8" s="12" t="n">
        <v>56</v>
      </c>
      <c r="X8" s="12"/>
      <c r="Y8" s="12" t="n">
        <v>92</v>
      </c>
      <c r="Z8" s="12" t="n">
        <v>18</v>
      </c>
      <c r="AA8" s="12" t="n">
        <v>60</v>
      </c>
      <c r="AB8" s="12" t="n">
        <v>26</v>
      </c>
      <c r="AC8" s="12" t="n">
        <v>7</v>
      </c>
      <c r="AD8" s="12" t="n">
        <v>9</v>
      </c>
      <c r="AE8" s="12"/>
      <c r="AF8" s="12" t="n">
        <v>139</v>
      </c>
      <c r="AG8" s="12"/>
      <c r="AH8" s="12" t="n">
        <v>203</v>
      </c>
      <c r="AI8" s="12"/>
      <c r="AJ8" s="12" t="n">
        <v>70</v>
      </c>
      <c r="AK8" s="12" t="n">
        <v>119</v>
      </c>
      <c r="AL8" s="12" t="n">
        <v>23</v>
      </c>
    </row>
    <row r="9">
      <c r="B9" s="20" t="s">
        <v>350</v>
      </c>
      <c r="C9" s="19" t="n">
        <v>0.233951120439149</v>
      </c>
      <c r="D9" s="19" t="n">
        <v>0.335233528562807</v>
      </c>
      <c r="E9" s="19" t="n">
        <v>0.130607617496967</v>
      </c>
      <c r="F9" s="19"/>
      <c r="G9" s="19" t="n">
        <v>0.318556121578736</v>
      </c>
      <c r="H9" s="19" t="n">
        <v>0.309509027587604</v>
      </c>
      <c r="I9" s="19" t="n">
        <v>0.433584814917178</v>
      </c>
      <c r="J9" s="19" t="n">
        <v>0.240895005643772</v>
      </c>
      <c r="K9" s="19" t="n">
        <v>0.105232786631184</v>
      </c>
      <c r="L9" s="19" t="n">
        <v>0.133660058812666</v>
      </c>
      <c r="M9" s="19"/>
      <c r="N9" s="19" t="n">
        <v>0.528574242943912</v>
      </c>
      <c r="O9" s="19" t="n">
        <v>0.282454621714655</v>
      </c>
      <c r="P9" s="19" t="n">
        <v>0.105195365567357</v>
      </c>
      <c r="Q9" s="19" t="n">
        <v>0.0492908011260581</v>
      </c>
      <c r="R9" s="19" t="n">
        <v>0.374354850164992</v>
      </c>
      <c r="S9" s="19"/>
      <c r="T9" s="19" t="n">
        <v>0.35566483754563</v>
      </c>
      <c r="U9" s="19" t="n">
        <v>0.119891766411409</v>
      </c>
      <c r="V9" s="19" t="n">
        <v>0</v>
      </c>
      <c r="W9" s="19" t="n">
        <v>0.513007975421118</v>
      </c>
      <c r="X9" s="19"/>
      <c r="Y9" s="19" t="n">
        <v>0.325714296617791</v>
      </c>
      <c r="Z9" s="19" t="n">
        <v>0.203619601285045</v>
      </c>
      <c r="AA9" s="19" t="n">
        <v>0.1467701004387</v>
      </c>
      <c r="AB9" s="19" t="n">
        <v>0.125528637600123</v>
      </c>
      <c r="AC9" s="19" t="n">
        <v>0.157634086845001</v>
      </c>
      <c r="AD9" s="19" t="n">
        <v>0.319902569001519</v>
      </c>
      <c r="AE9" s="19"/>
      <c r="AF9" s="19" t="n">
        <v>0.250179896056894</v>
      </c>
      <c r="AG9" s="19"/>
      <c r="AH9" s="19" t="n">
        <v>0.225667664642667</v>
      </c>
      <c r="AI9" s="19"/>
      <c r="AJ9" s="19" t="n">
        <v>0.148447596720922</v>
      </c>
      <c r="AK9" s="19" t="n">
        <v>0.304274411726082</v>
      </c>
      <c r="AL9" s="19" t="n">
        <v>0.132794037520618</v>
      </c>
    </row>
    <row r="10">
      <c r="B10" s="20" t="s">
        <v>345</v>
      </c>
      <c r="C10" s="19" t="n">
        <v>0.639896075224548</v>
      </c>
      <c r="D10" s="19" t="n">
        <v>0.532894470438849</v>
      </c>
      <c r="E10" s="19" t="n">
        <v>0.749075160357359</v>
      </c>
      <c r="F10" s="19"/>
      <c r="G10" s="19" t="n">
        <v>0.618460529915601</v>
      </c>
      <c r="H10" s="19" t="n">
        <v>0.647199007641514</v>
      </c>
      <c r="I10" s="19" t="n">
        <v>0.471897057392489</v>
      </c>
      <c r="J10" s="19" t="n">
        <v>0.730332227402864</v>
      </c>
      <c r="K10" s="19" t="n">
        <v>0.685007410974564</v>
      </c>
      <c r="L10" s="19" t="n">
        <v>0.633995107392618</v>
      </c>
      <c r="M10" s="19"/>
      <c r="N10" s="19" t="n">
        <v>0.3694012428245</v>
      </c>
      <c r="O10" s="19" t="n">
        <v>0.61387213992098</v>
      </c>
      <c r="P10" s="19" t="n">
        <v>0.734963172470758</v>
      </c>
      <c r="Q10" s="19" t="n">
        <v>0.7997728637909</v>
      </c>
      <c r="R10" s="19" t="n">
        <v>0.526573926014375</v>
      </c>
      <c r="S10" s="19"/>
      <c r="T10" s="19" t="n">
        <v>0.427117602970319</v>
      </c>
      <c r="U10" s="19" t="n">
        <v>0.784828703938169</v>
      </c>
      <c r="V10" s="19" t="n">
        <v>0.915002326530987</v>
      </c>
      <c r="W10" s="19" t="n">
        <v>0.385309067278115</v>
      </c>
      <c r="X10" s="19"/>
      <c r="Y10" s="19" t="n">
        <v>0.597330523717048</v>
      </c>
      <c r="Z10" s="19" t="n">
        <v>0.796380398714955</v>
      </c>
      <c r="AA10" s="19" t="n">
        <v>0.625606809644836</v>
      </c>
      <c r="AB10" s="19" t="n">
        <v>0.758916932542912</v>
      </c>
      <c r="AC10" s="19" t="n">
        <v>0.662765780774895</v>
      </c>
      <c r="AD10" s="19" t="n">
        <v>0.484567511314145</v>
      </c>
      <c r="AE10" s="19"/>
      <c r="AF10" s="19" t="n">
        <v>0.64033688924807</v>
      </c>
      <c r="AG10" s="19"/>
      <c r="AH10" s="19" t="n">
        <v>0.655184697518409</v>
      </c>
      <c r="AI10" s="19"/>
      <c r="AJ10" s="19" t="n">
        <v>0.694575915938699</v>
      </c>
      <c r="AK10" s="19" t="n">
        <v>0.611428709919876</v>
      </c>
      <c r="AL10" s="19" t="n">
        <v>0.620959987982103</v>
      </c>
    </row>
    <row r="11">
      <c r="B11" s="20" t="s">
        <v>87</v>
      </c>
      <c r="C11" s="21" t="n">
        <v>0.126152804336303</v>
      </c>
      <c r="D11" s="21" t="n">
        <v>0.131872000998343</v>
      </c>
      <c r="E11" s="21" t="n">
        <v>0.120317222145674</v>
      </c>
      <c r="F11" s="21"/>
      <c r="G11" s="21" t="n">
        <v>0.0629833485056628</v>
      </c>
      <c r="H11" s="21" t="n">
        <v>0.043291964770882</v>
      </c>
      <c r="I11" s="21" t="n">
        <v>0.0945181276903329</v>
      </c>
      <c r="J11" s="21" t="n">
        <v>0.0287727669533645</v>
      </c>
      <c r="K11" s="21" t="n">
        <v>0.209759802394252</v>
      </c>
      <c r="L11" s="21" t="n">
        <v>0.232344833794715</v>
      </c>
      <c r="M11" s="21"/>
      <c r="N11" s="21" t="n">
        <v>0.102024514231588</v>
      </c>
      <c r="O11" s="21" t="n">
        <v>0.103673238364365</v>
      </c>
      <c r="P11" s="21" t="n">
        <v>0.159841461961885</v>
      </c>
      <c r="Q11" s="21" t="n">
        <v>0.150936335083042</v>
      </c>
      <c r="R11" s="21" t="n">
        <v>0.0990712238206338</v>
      </c>
      <c r="S11" s="21"/>
      <c r="T11" s="21" t="n">
        <v>0.21721755948405</v>
      </c>
      <c r="U11" s="21" t="n">
        <v>0.0952795296504221</v>
      </c>
      <c r="V11" s="21" t="n">
        <v>0.0849976734690125</v>
      </c>
      <c r="W11" s="21" t="n">
        <v>0.101682957300766</v>
      </c>
      <c r="X11" s="21"/>
      <c r="Y11" s="21" t="n">
        <v>0.0769551796651606</v>
      </c>
      <c r="Z11" s="21" t="n">
        <v>0</v>
      </c>
      <c r="AA11" s="21" t="n">
        <v>0.227623089916464</v>
      </c>
      <c r="AB11" s="21" t="n">
        <v>0.115554429856965</v>
      </c>
      <c r="AC11" s="21" t="n">
        <v>0.179600132380104</v>
      </c>
      <c r="AD11" s="21" t="n">
        <v>0.195529919684336</v>
      </c>
      <c r="AE11" s="21"/>
      <c r="AF11" s="21" t="n">
        <v>0.109483214695037</v>
      </c>
      <c r="AG11" s="21"/>
      <c r="AH11" s="21" t="n">
        <v>0.119147637838925</v>
      </c>
      <c r="AI11" s="21"/>
      <c r="AJ11" s="21" t="n">
        <v>0.156976487340379</v>
      </c>
      <c r="AK11" s="21" t="n">
        <v>0.0842968783540415</v>
      </c>
      <c r="AL11" s="21" t="n">
        <v>0.246245974497279</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353</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208</v>
      </c>
      <c r="D7" s="11" t="n">
        <v>97</v>
      </c>
      <c r="E7" s="11" t="n">
        <v>110</v>
      </c>
      <c r="F7" s="11"/>
      <c r="G7" s="11" t="n">
        <v>12</v>
      </c>
      <c r="H7" s="11" t="n">
        <v>25</v>
      </c>
      <c r="I7" s="11" t="n">
        <v>48</v>
      </c>
      <c r="J7" s="11" t="n">
        <v>40</v>
      </c>
      <c r="K7" s="11" t="n">
        <v>42</v>
      </c>
      <c r="L7" s="11" t="n">
        <v>41</v>
      </c>
      <c r="M7" s="11"/>
      <c r="N7" s="11" t="n">
        <v>14</v>
      </c>
      <c r="O7" s="11" t="n">
        <v>53</v>
      </c>
      <c r="P7" s="11" t="n">
        <v>36</v>
      </c>
      <c r="Q7" s="11" t="n">
        <v>64</v>
      </c>
      <c r="R7" s="11" t="n">
        <v>41</v>
      </c>
      <c r="S7" s="11"/>
      <c r="T7" s="11" t="n">
        <v>24</v>
      </c>
      <c r="U7" s="11" t="n">
        <v>63</v>
      </c>
      <c r="V7" s="11" t="n">
        <v>36</v>
      </c>
      <c r="W7" s="11" t="n">
        <v>46</v>
      </c>
      <c r="X7" s="11"/>
      <c r="Y7" s="11" t="n">
        <v>93</v>
      </c>
      <c r="Z7" s="11" t="n">
        <v>23</v>
      </c>
      <c r="AA7" s="11" t="n">
        <v>59</v>
      </c>
      <c r="AB7" s="11" t="n">
        <v>17</v>
      </c>
      <c r="AC7" s="11" t="n">
        <v>9</v>
      </c>
      <c r="AD7" s="11" t="n">
        <v>5</v>
      </c>
      <c r="AE7" s="11"/>
      <c r="AF7" s="11" t="n">
        <v>131</v>
      </c>
      <c r="AG7" s="11"/>
      <c r="AH7" s="11" t="n">
        <v>194</v>
      </c>
      <c r="AI7" s="11"/>
      <c r="AJ7" s="11" t="n">
        <v>84</v>
      </c>
      <c r="AK7" s="11" t="n">
        <v>85</v>
      </c>
      <c r="AL7" s="11" t="n">
        <v>39</v>
      </c>
    </row>
    <row r="8" ht="30" customHeight="1">
      <c r="B8" s="12" t="s">
        <v>20</v>
      </c>
      <c r="C8" s="12" t="n">
        <v>206</v>
      </c>
      <c r="D8" s="12" t="n">
        <v>99</v>
      </c>
      <c r="E8" s="12" t="n">
        <v>106</v>
      </c>
      <c r="F8" s="12"/>
      <c r="G8" s="12" t="n">
        <v>15</v>
      </c>
      <c r="H8" s="12" t="n">
        <v>27</v>
      </c>
      <c r="I8" s="12" t="n">
        <v>32</v>
      </c>
      <c r="J8" s="12" t="n">
        <v>42</v>
      </c>
      <c r="K8" s="12" t="n">
        <v>42</v>
      </c>
      <c r="L8" s="12" t="n">
        <v>48</v>
      </c>
      <c r="M8" s="12"/>
      <c r="N8" s="12" t="n">
        <v>20</v>
      </c>
      <c r="O8" s="12" t="n">
        <v>71</v>
      </c>
      <c r="P8" s="12" t="n">
        <v>44</v>
      </c>
      <c r="Q8" s="12" t="n">
        <v>40</v>
      </c>
      <c r="R8" s="12" t="n">
        <v>31</v>
      </c>
      <c r="S8" s="12"/>
      <c r="T8" s="12" t="n">
        <v>28</v>
      </c>
      <c r="U8" s="12" t="n">
        <v>63</v>
      </c>
      <c r="V8" s="12" t="n">
        <v>29</v>
      </c>
      <c r="W8" s="12" t="n">
        <v>47</v>
      </c>
      <c r="X8" s="12"/>
      <c r="Y8" s="12" t="n">
        <v>89</v>
      </c>
      <c r="Z8" s="12" t="n">
        <v>20</v>
      </c>
      <c r="AA8" s="12" t="n">
        <v>66</v>
      </c>
      <c r="AB8" s="12" t="n">
        <v>16</v>
      </c>
      <c r="AC8" s="12" t="n">
        <v>11</v>
      </c>
      <c r="AD8" s="12" t="n">
        <v>4</v>
      </c>
      <c r="AE8" s="12"/>
      <c r="AF8" s="12" t="n">
        <v>123</v>
      </c>
      <c r="AG8" s="12"/>
      <c r="AH8" s="12" t="n">
        <v>188</v>
      </c>
      <c r="AI8" s="12"/>
      <c r="AJ8" s="12" t="n">
        <v>62</v>
      </c>
      <c r="AK8" s="12" t="n">
        <v>121</v>
      </c>
      <c r="AL8" s="12" t="n">
        <v>23</v>
      </c>
    </row>
    <row r="9">
      <c r="B9" s="20" t="s">
        <v>352</v>
      </c>
      <c r="C9" s="19" t="n">
        <v>0.320771207405528</v>
      </c>
      <c r="D9" s="19" t="n">
        <v>0.417389061849782</v>
      </c>
      <c r="E9" s="19" t="n">
        <v>0.233711080968644</v>
      </c>
      <c r="F9" s="19"/>
      <c r="G9" s="19" t="n">
        <v>0.594004953544522</v>
      </c>
      <c r="H9" s="19" t="n">
        <v>0.585841994809691</v>
      </c>
      <c r="I9" s="19" t="n">
        <v>0.363230980195294</v>
      </c>
      <c r="J9" s="19" t="n">
        <v>0.370138255641443</v>
      </c>
      <c r="K9" s="19" t="n">
        <v>0.150915051293343</v>
      </c>
      <c r="L9" s="19" t="n">
        <v>0.166774076342313</v>
      </c>
      <c r="M9" s="19"/>
      <c r="N9" s="19" t="n">
        <v>0.449841612230424</v>
      </c>
      <c r="O9" s="19" t="n">
        <v>0.268871167567773</v>
      </c>
      <c r="P9" s="19" t="n">
        <v>0.316018291238988</v>
      </c>
      <c r="Q9" s="19" t="n">
        <v>0.226744690156031</v>
      </c>
      <c r="R9" s="19" t="n">
        <v>0.481801070696896</v>
      </c>
      <c r="S9" s="19"/>
      <c r="T9" s="19" t="n">
        <v>0.213087581218147</v>
      </c>
      <c r="U9" s="19" t="n">
        <v>0.304285387557492</v>
      </c>
      <c r="V9" s="19" t="n">
        <v>0.307448850510036</v>
      </c>
      <c r="W9" s="19" t="n">
        <v>0.524577468487856</v>
      </c>
      <c r="X9" s="19"/>
      <c r="Y9" s="19" t="n">
        <v>0.392807131018098</v>
      </c>
      <c r="Z9" s="19" t="n">
        <v>0.158177645874946</v>
      </c>
      <c r="AA9" s="19" t="n">
        <v>0.231838285974565</v>
      </c>
      <c r="AB9" s="19" t="n">
        <v>0.179505210285513</v>
      </c>
      <c r="AC9" s="19" t="n">
        <v>0.677320245258554</v>
      </c>
      <c r="AD9" s="19" t="n">
        <v>0.58668349208237</v>
      </c>
      <c r="AE9" s="19"/>
      <c r="AF9" s="19" t="n">
        <v>0.295435642010156</v>
      </c>
      <c r="AG9" s="19"/>
      <c r="AH9" s="19" t="n">
        <v>0.311926797630689</v>
      </c>
      <c r="AI9" s="19"/>
      <c r="AJ9" s="19" t="n">
        <v>0.180625368037141</v>
      </c>
      <c r="AK9" s="19" t="n">
        <v>0.374625148335841</v>
      </c>
      <c r="AL9" s="19" t="n">
        <v>0.411922063610887</v>
      </c>
    </row>
    <row r="10">
      <c r="B10" s="20" t="s">
        <v>345</v>
      </c>
      <c r="C10" s="19" t="n">
        <v>0.525480909981993</v>
      </c>
      <c r="D10" s="19" t="n">
        <v>0.505731711844665</v>
      </c>
      <c r="E10" s="19" t="n">
        <v>0.539476802658289</v>
      </c>
      <c r="F10" s="19"/>
      <c r="G10" s="19" t="n">
        <v>0.405995046455478</v>
      </c>
      <c r="H10" s="19" t="n">
        <v>0.387881238981733</v>
      </c>
      <c r="I10" s="19" t="n">
        <v>0.594378089690695</v>
      </c>
      <c r="J10" s="19" t="n">
        <v>0.516765200812573</v>
      </c>
      <c r="K10" s="19" t="n">
        <v>0.688220650552279</v>
      </c>
      <c r="L10" s="19" t="n">
        <v>0.457713573205167</v>
      </c>
      <c r="M10" s="19"/>
      <c r="N10" s="19" t="n">
        <v>0.381155760734382</v>
      </c>
      <c r="O10" s="19" t="n">
        <v>0.538380312057026</v>
      </c>
      <c r="P10" s="19" t="n">
        <v>0.478545727483396</v>
      </c>
      <c r="Q10" s="19" t="n">
        <v>0.653555551452493</v>
      </c>
      <c r="R10" s="19" t="n">
        <v>0.490401821026436</v>
      </c>
      <c r="S10" s="19"/>
      <c r="T10" s="19" t="n">
        <v>0.463100087524204</v>
      </c>
      <c r="U10" s="19" t="n">
        <v>0.516078911470022</v>
      </c>
      <c r="V10" s="19" t="n">
        <v>0.63946707925079</v>
      </c>
      <c r="W10" s="19" t="n">
        <v>0.398249958242508</v>
      </c>
      <c r="X10" s="19"/>
      <c r="Y10" s="19" t="n">
        <v>0.548841479698174</v>
      </c>
      <c r="Z10" s="19" t="n">
        <v>0.690327162167129</v>
      </c>
      <c r="AA10" s="19" t="n">
        <v>0.46438456037549</v>
      </c>
      <c r="AB10" s="19" t="n">
        <v>0.615480704742476</v>
      </c>
      <c r="AC10" s="19" t="n">
        <v>0.322679754741446</v>
      </c>
      <c r="AD10" s="19" t="n">
        <v>0.41331650791763</v>
      </c>
      <c r="AE10" s="19"/>
      <c r="AF10" s="19" t="n">
        <v>0.56856895994455</v>
      </c>
      <c r="AG10" s="19"/>
      <c r="AH10" s="19" t="n">
        <v>0.557357671353086</v>
      </c>
      <c r="AI10" s="19"/>
      <c r="AJ10" s="19" t="n">
        <v>0.609599997441754</v>
      </c>
      <c r="AK10" s="19" t="n">
        <v>0.495643653775287</v>
      </c>
      <c r="AL10" s="19" t="n">
        <v>0.457700791046422</v>
      </c>
    </row>
    <row r="11">
      <c r="B11" s="20" t="s">
        <v>87</v>
      </c>
      <c r="C11" s="21" t="n">
        <v>0.153747882612479</v>
      </c>
      <c r="D11" s="21" t="n">
        <v>0.0768792263055529</v>
      </c>
      <c r="E11" s="21" t="n">
        <v>0.226812116373067</v>
      </c>
      <c r="F11" s="21"/>
      <c r="G11" s="21" t="n">
        <v>0</v>
      </c>
      <c r="H11" s="21" t="n">
        <v>0.0262767662085763</v>
      </c>
      <c r="I11" s="21" t="n">
        <v>0.0423909301140101</v>
      </c>
      <c r="J11" s="21" t="n">
        <v>0.113096543545984</v>
      </c>
      <c r="K11" s="21" t="n">
        <v>0.160864298154378</v>
      </c>
      <c r="L11" s="21" t="n">
        <v>0.37551235045252</v>
      </c>
      <c r="M11" s="21"/>
      <c r="N11" s="21" t="n">
        <v>0.169002627035194</v>
      </c>
      <c r="O11" s="21" t="n">
        <v>0.192748520375201</v>
      </c>
      <c r="P11" s="21" t="n">
        <v>0.205435981277617</v>
      </c>
      <c r="Q11" s="21" t="n">
        <v>0.119699758391476</v>
      </c>
      <c r="R11" s="21" t="n">
        <v>0.0277971082766675</v>
      </c>
      <c r="S11" s="21"/>
      <c r="T11" s="21" t="n">
        <v>0.323812331257649</v>
      </c>
      <c r="U11" s="21" t="n">
        <v>0.179635700972486</v>
      </c>
      <c r="V11" s="21" t="n">
        <v>0.0530840702391739</v>
      </c>
      <c r="W11" s="21" t="n">
        <v>0.0771725732696363</v>
      </c>
      <c r="X11" s="21"/>
      <c r="Y11" s="21" t="n">
        <v>0.0583513892837283</v>
      </c>
      <c r="Z11" s="21" t="n">
        <v>0.151495191957925</v>
      </c>
      <c r="AA11" s="21" t="n">
        <v>0.303777153649945</v>
      </c>
      <c r="AB11" s="21" t="n">
        <v>0.205014084972011</v>
      </c>
      <c r="AC11" s="21" t="n">
        <v>0</v>
      </c>
      <c r="AD11" s="21" t="n">
        <v>0</v>
      </c>
      <c r="AE11" s="21"/>
      <c r="AF11" s="21" t="n">
        <v>0.135995398045295</v>
      </c>
      <c r="AG11" s="21"/>
      <c r="AH11" s="21" t="n">
        <v>0.130715531016224</v>
      </c>
      <c r="AI11" s="21"/>
      <c r="AJ11" s="21" t="n">
        <v>0.209774634521105</v>
      </c>
      <c r="AK11" s="21" t="n">
        <v>0.129731197888872</v>
      </c>
      <c r="AL11" s="21" t="n">
        <v>0.130377145342691</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355</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188</v>
      </c>
      <c r="D7" s="11" t="n">
        <v>92</v>
      </c>
      <c r="E7" s="11" t="n">
        <v>96</v>
      </c>
      <c r="F7" s="11"/>
      <c r="G7" s="11" t="n">
        <v>14</v>
      </c>
      <c r="H7" s="11" t="n">
        <v>30</v>
      </c>
      <c r="I7" s="11" t="n">
        <v>38</v>
      </c>
      <c r="J7" s="11" t="n">
        <v>31</v>
      </c>
      <c r="K7" s="11" t="n">
        <v>32</v>
      </c>
      <c r="L7" s="11" t="n">
        <v>43</v>
      </c>
      <c r="M7" s="11"/>
      <c r="N7" s="11" t="n">
        <v>14</v>
      </c>
      <c r="O7" s="11" t="n">
        <v>40</v>
      </c>
      <c r="P7" s="11" t="n">
        <v>39</v>
      </c>
      <c r="Q7" s="11" t="n">
        <v>55</v>
      </c>
      <c r="R7" s="11" t="n">
        <v>40</v>
      </c>
      <c r="S7" s="11"/>
      <c r="T7" s="11" t="n">
        <v>21</v>
      </c>
      <c r="U7" s="11" t="n">
        <v>57</v>
      </c>
      <c r="V7" s="11" t="n">
        <v>34</v>
      </c>
      <c r="W7" s="11" t="n">
        <v>41</v>
      </c>
      <c r="X7" s="11"/>
      <c r="Y7" s="11" t="n">
        <v>84</v>
      </c>
      <c r="Z7" s="11" t="n">
        <v>11</v>
      </c>
      <c r="AA7" s="11" t="n">
        <v>46</v>
      </c>
      <c r="AB7" s="11" t="n">
        <v>24</v>
      </c>
      <c r="AC7" s="11" t="n">
        <v>13</v>
      </c>
      <c r="AD7" s="11" t="n">
        <v>8</v>
      </c>
      <c r="AE7" s="11"/>
      <c r="AF7" s="11" t="n">
        <v>117</v>
      </c>
      <c r="AG7" s="11"/>
      <c r="AH7" s="11" t="n">
        <v>182</v>
      </c>
      <c r="AI7" s="11"/>
      <c r="AJ7" s="11" t="n">
        <v>90</v>
      </c>
      <c r="AK7" s="11" t="n">
        <v>73</v>
      </c>
      <c r="AL7" s="11" t="n">
        <v>25</v>
      </c>
    </row>
    <row r="8" ht="30" customHeight="1">
      <c r="B8" s="12" t="s">
        <v>20</v>
      </c>
      <c r="C8" s="12" t="n">
        <v>190</v>
      </c>
      <c r="D8" s="12" t="n">
        <v>101</v>
      </c>
      <c r="E8" s="12" t="n">
        <v>90</v>
      </c>
      <c r="F8" s="12"/>
      <c r="G8" s="12" t="n">
        <v>14</v>
      </c>
      <c r="H8" s="12" t="n">
        <v>36</v>
      </c>
      <c r="I8" s="12" t="n">
        <v>31</v>
      </c>
      <c r="J8" s="12" t="n">
        <v>33</v>
      </c>
      <c r="K8" s="12" t="n">
        <v>28</v>
      </c>
      <c r="L8" s="12" t="n">
        <v>48</v>
      </c>
      <c r="M8" s="12"/>
      <c r="N8" s="12" t="n">
        <v>21</v>
      </c>
      <c r="O8" s="12" t="n">
        <v>53</v>
      </c>
      <c r="P8" s="12" t="n">
        <v>49</v>
      </c>
      <c r="Q8" s="12" t="n">
        <v>33</v>
      </c>
      <c r="R8" s="12" t="n">
        <v>35</v>
      </c>
      <c r="S8" s="12"/>
      <c r="T8" s="12" t="n">
        <v>23</v>
      </c>
      <c r="U8" s="12" t="n">
        <v>57</v>
      </c>
      <c r="V8" s="12" t="n">
        <v>34</v>
      </c>
      <c r="W8" s="12" t="n">
        <v>39</v>
      </c>
      <c r="X8" s="12"/>
      <c r="Y8" s="12" t="n">
        <v>87</v>
      </c>
      <c r="Z8" s="12" t="n">
        <v>7</v>
      </c>
      <c r="AA8" s="12" t="n">
        <v>48</v>
      </c>
      <c r="AB8" s="12" t="n">
        <v>25</v>
      </c>
      <c r="AC8" s="12" t="n">
        <v>13</v>
      </c>
      <c r="AD8" s="12" t="n">
        <v>10</v>
      </c>
      <c r="AE8" s="12"/>
      <c r="AF8" s="12" t="n">
        <v>113</v>
      </c>
      <c r="AG8" s="12"/>
      <c r="AH8" s="12" t="n">
        <v>183</v>
      </c>
      <c r="AI8" s="12"/>
      <c r="AJ8" s="12" t="n">
        <v>68</v>
      </c>
      <c r="AK8" s="12" t="n">
        <v>107</v>
      </c>
      <c r="AL8" s="12" t="n">
        <v>16</v>
      </c>
    </row>
    <row r="9">
      <c r="B9" s="20" t="s">
        <v>354</v>
      </c>
      <c r="C9" s="19" t="n">
        <v>0.257082358208659</v>
      </c>
      <c r="D9" s="19" t="n">
        <v>0.294276448065003</v>
      </c>
      <c r="E9" s="19" t="n">
        <v>0.215208967680888</v>
      </c>
      <c r="F9" s="19"/>
      <c r="G9" s="19" t="n">
        <v>0.266997926142605</v>
      </c>
      <c r="H9" s="19" t="n">
        <v>0.289614428063304</v>
      </c>
      <c r="I9" s="19" t="n">
        <v>0.460590356415648</v>
      </c>
      <c r="J9" s="19" t="n">
        <v>0.252961884896437</v>
      </c>
      <c r="K9" s="19" t="n">
        <v>0.11475326184749</v>
      </c>
      <c r="L9" s="19" t="n">
        <v>0.182692736669555</v>
      </c>
      <c r="M9" s="19"/>
      <c r="N9" s="19" t="n">
        <v>0.139144098199904</v>
      </c>
      <c r="O9" s="19" t="n">
        <v>0.210839543442099</v>
      </c>
      <c r="P9" s="19" t="n">
        <v>0.329876044900369</v>
      </c>
      <c r="Q9" s="19" t="n">
        <v>0.27742059307566</v>
      </c>
      <c r="R9" s="19" t="n">
        <v>0.277840601261054</v>
      </c>
      <c r="S9" s="19"/>
      <c r="T9" s="19" t="n">
        <v>0.0424117455669787</v>
      </c>
      <c r="U9" s="19" t="n">
        <v>0.262515243376625</v>
      </c>
      <c r="V9" s="19" t="n">
        <v>0.20848536011981</v>
      </c>
      <c r="W9" s="19" t="n">
        <v>0.516810190847143</v>
      </c>
      <c r="X9" s="19"/>
      <c r="Y9" s="19" t="n">
        <v>0.312146778315618</v>
      </c>
      <c r="Z9" s="19" t="n">
        <v>0.590052608233703</v>
      </c>
      <c r="AA9" s="19" t="n">
        <v>0.1951136669039</v>
      </c>
      <c r="AB9" s="19" t="n">
        <v>0.155946702646214</v>
      </c>
      <c r="AC9" s="19" t="n">
        <v>0.145277014771463</v>
      </c>
      <c r="AD9" s="19" t="n">
        <v>0.273088179214957</v>
      </c>
      <c r="AE9" s="19"/>
      <c r="AF9" s="19" t="n">
        <v>0.275208378464576</v>
      </c>
      <c r="AG9" s="19"/>
      <c r="AH9" s="19" t="n">
        <v>0.250680857302282</v>
      </c>
      <c r="AI9" s="19"/>
      <c r="AJ9" s="19" t="n">
        <v>0.159575040445464</v>
      </c>
      <c r="AK9" s="19" t="n">
        <v>0.305534554914148</v>
      </c>
      <c r="AL9" s="19" t="n">
        <v>0.346758473101854</v>
      </c>
    </row>
    <row r="10">
      <c r="B10" s="20" t="s">
        <v>345</v>
      </c>
      <c r="C10" s="19" t="n">
        <v>0.566249519163921</v>
      </c>
      <c r="D10" s="19" t="n">
        <v>0.619227287793452</v>
      </c>
      <c r="E10" s="19" t="n">
        <v>0.506606742484015</v>
      </c>
      <c r="F10" s="19"/>
      <c r="G10" s="19" t="n">
        <v>0.650917409798894</v>
      </c>
      <c r="H10" s="19" t="n">
        <v>0.638011982250227</v>
      </c>
      <c r="I10" s="19" t="n">
        <v>0.469411642899885</v>
      </c>
      <c r="J10" s="19" t="n">
        <v>0.64829084168541</v>
      </c>
      <c r="K10" s="19" t="n">
        <v>0.706743806869773</v>
      </c>
      <c r="L10" s="19" t="n">
        <v>0.411602355119101</v>
      </c>
      <c r="M10" s="19"/>
      <c r="N10" s="19" t="n">
        <v>0.670246596993809</v>
      </c>
      <c r="O10" s="19" t="n">
        <v>0.539667330309791</v>
      </c>
      <c r="P10" s="19" t="n">
        <v>0.52768784990662</v>
      </c>
      <c r="Q10" s="19" t="n">
        <v>0.533181820337899</v>
      </c>
      <c r="R10" s="19" t="n">
        <v>0.62834932255075</v>
      </c>
      <c r="S10" s="19"/>
      <c r="T10" s="19" t="n">
        <v>0.547507034516315</v>
      </c>
      <c r="U10" s="19" t="n">
        <v>0.616172374744633</v>
      </c>
      <c r="V10" s="19" t="n">
        <v>0.74417953879749</v>
      </c>
      <c r="W10" s="19" t="n">
        <v>0.461949214145336</v>
      </c>
      <c r="X10" s="19"/>
      <c r="Y10" s="19" t="n">
        <v>0.637177527408521</v>
      </c>
      <c r="Z10" s="19" t="n">
        <v>0.409947391766297</v>
      </c>
      <c r="AA10" s="19" t="n">
        <v>0.364222858823764</v>
      </c>
      <c r="AB10" s="19" t="n">
        <v>0.706404929574726</v>
      </c>
      <c r="AC10" s="19" t="n">
        <v>0.762713548252262</v>
      </c>
      <c r="AD10" s="19" t="n">
        <v>0.445245914182081</v>
      </c>
      <c r="AE10" s="19"/>
      <c r="AF10" s="19" t="n">
        <v>0.572804326145041</v>
      </c>
      <c r="AG10" s="19"/>
      <c r="AH10" s="19" t="n">
        <v>0.588318063582361</v>
      </c>
      <c r="AI10" s="19"/>
      <c r="AJ10" s="19" t="n">
        <v>0.64524793840461</v>
      </c>
      <c r="AK10" s="19" t="n">
        <v>0.5144384720535</v>
      </c>
      <c r="AL10" s="19" t="n">
        <v>0.578252483491107</v>
      </c>
    </row>
    <row r="11">
      <c r="B11" s="20" t="s">
        <v>87</v>
      </c>
      <c r="C11" s="21" t="n">
        <v>0.17666812262742</v>
      </c>
      <c r="D11" s="21" t="n">
        <v>0.0864962641415446</v>
      </c>
      <c r="E11" s="21" t="n">
        <v>0.278184289835097</v>
      </c>
      <c r="F11" s="21"/>
      <c r="G11" s="21" t="n">
        <v>0.0820846640585008</v>
      </c>
      <c r="H11" s="21" t="n">
        <v>0.0723735896864696</v>
      </c>
      <c r="I11" s="21" t="n">
        <v>0.0699980006844672</v>
      </c>
      <c r="J11" s="21" t="n">
        <v>0.0987472734181537</v>
      </c>
      <c r="K11" s="21" t="n">
        <v>0.178502931282737</v>
      </c>
      <c r="L11" s="21" t="n">
        <v>0.405704908211343</v>
      </c>
      <c r="M11" s="21"/>
      <c r="N11" s="21" t="n">
        <v>0.190609304806286</v>
      </c>
      <c r="O11" s="21" t="n">
        <v>0.24949312624811</v>
      </c>
      <c r="P11" s="21" t="n">
        <v>0.142436105193011</v>
      </c>
      <c r="Q11" s="21" t="n">
        <v>0.189397586586441</v>
      </c>
      <c r="R11" s="21" t="n">
        <v>0.0938100761881957</v>
      </c>
      <c r="S11" s="21"/>
      <c r="T11" s="21" t="n">
        <v>0.410081219916706</v>
      </c>
      <c r="U11" s="21" t="n">
        <v>0.121312381878743</v>
      </c>
      <c r="V11" s="21" t="n">
        <v>0.0473351010826998</v>
      </c>
      <c r="W11" s="21" t="n">
        <v>0.0212405950075205</v>
      </c>
      <c r="X11" s="21"/>
      <c r="Y11" s="21" t="n">
        <v>0.050675694275861</v>
      </c>
      <c r="Z11" s="21" t="n">
        <v>0</v>
      </c>
      <c r="AA11" s="21" t="n">
        <v>0.440663474272336</v>
      </c>
      <c r="AB11" s="21" t="n">
        <v>0.13764836777906</v>
      </c>
      <c r="AC11" s="21" t="n">
        <v>0.0920094369762752</v>
      </c>
      <c r="AD11" s="21" t="n">
        <v>0.281665906602962</v>
      </c>
      <c r="AE11" s="21"/>
      <c r="AF11" s="21" t="n">
        <v>0.151987295390383</v>
      </c>
      <c r="AG11" s="21"/>
      <c r="AH11" s="21" t="n">
        <v>0.161001079115356</v>
      </c>
      <c r="AI11" s="21"/>
      <c r="AJ11" s="21" t="n">
        <v>0.195177021149925</v>
      </c>
      <c r="AK11" s="21" t="n">
        <v>0.180026973032351</v>
      </c>
      <c r="AL11" s="21" t="n">
        <v>0.0749890434070387</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357</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224</v>
      </c>
      <c r="D7" s="11" t="n">
        <v>96</v>
      </c>
      <c r="E7" s="11" t="n">
        <v>128</v>
      </c>
      <c r="F7" s="11"/>
      <c r="G7" s="11" t="n">
        <v>20</v>
      </c>
      <c r="H7" s="11" t="n">
        <v>36</v>
      </c>
      <c r="I7" s="11" t="n">
        <v>52</v>
      </c>
      <c r="J7" s="11" t="n">
        <v>29</v>
      </c>
      <c r="K7" s="11" t="n">
        <v>40</v>
      </c>
      <c r="L7" s="11" t="n">
        <v>47</v>
      </c>
      <c r="M7" s="11"/>
      <c r="N7" s="11" t="n">
        <v>11</v>
      </c>
      <c r="O7" s="11" t="n">
        <v>48</v>
      </c>
      <c r="P7" s="11" t="n">
        <v>49</v>
      </c>
      <c r="Q7" s="11" t="n">
        <v>71</v>
      </c>
      <c r="R7" s="11" t="n">
        <v>45</v>
      </c>
      <c r="S7" s="11"/>
      <c r="T7" s="11" t="n">
        <v>29</v>
      </c>
      <c r="U7" s="11" t="n">
        <v>60</v>
      </c>
      <c r="V7" s="11" t="n">
        <v>34</v>
      </c>
      <c r="W7" s="11" t="n">
        <v>63</v>
      </c>
      <c r="X7" s="11"/>
      <c r="Y7" s="11" t="n">
        <v>112</v>
      </c>
      <c r="Z7" s="11" t="n">
        <v>14</v>
      </c>
      <c r="AA7" s="11" t="n">
        <v>62</v>
      </c>
      <c r="AB7" s="11" t="n">
        <v>19</v>
      </c>
      <c r="AC7" s="11" t="n">
        <v>12</v>
      </c>
      <c r="AD7" s="11" t="n">
        <v>3</v>
      </c>
      <c r="AE7" s="11"/>
      <c r="AF7" s="11" t="n">
        <v>136</v>
      </c>
      <c r="AG7" s="11"/>
      <c r="AH7" s="11" t="n">
        <v>216</v>
      </c>
      <c r="AI7" s="11"/>
      <c r="AJ7" s="11" t="n">
        <v>82</v>
      </c>
      <c r="AK7" s="11" t="n">
        <v>93</v>
      </c>
      <c r="AL7" s="11" t="n">
        <v>49</v>
      </c>
    </row>
    <row r="8" ht="30" customHeight="1">
      <c r="B8" s="12" t="s">
        <v>20</v>
      </c>
      <c r="C8" s="12" t="n">
        <v>226</v>
      </c>
      <c r="D8" s="12" t="n">
        <v>106</v>
      </c>
      <c r="E8" s="12" t="n">
        <v>120</v>
      </c>
      <c r="F8" s="12"/>
      <c r="G8" s="12" t="n">
        <v>26</v>
      </c>
      <c r="H8" s="12" t="n">
        <v>44</v>
      </c>
      <c r="I8" s="12" t="n">
        <v>41</v>
      </c>
      <c r="J8" s="12" t="n">
        <v>28</v>
      </c>
      <c r="K8" s="12" t="n">
        <v>39</v>
      </c>
      <c r="L8" s="12" t="n">
        <v>48</v>
      </c>
      <c r="M8" s="12"/>
      <c r="N8" s="12" t="n">
        <v>15</v>
      </c>
      <c r="O8" s="12" t="n">
        <v>63</v>
      </c>
      <c r="P8" s="12" t="n">
        <v>68</v>
      </c>
      <c r="Q8" s="12" t="n">
        <v>49</v>
      </c>
      <c r="R8" s="12" t="n">
        <v>31</v>
      </c>
      <c r="S8" s="12"/>
      <c r="T8" s="12" t="n">
        <v>39</v>
      </c>
      <c r="U8" s="12" t="n">
        <v>53</v>
      </c>
      <c r="V8" s="12" t="n">
        <v>30</v>
      </c>
      <c r="W8" s="12" t="n">
        <v>64</v>
      </c>
      <c r="X8" s="12"/>
      <c r="Y8" s="12" t="n">
        <v>116</v>
      </c>
      <c r="Z8" s="12" t="n">
        <v>8</v>
      </c>
      <c r="AA8" s="12" t="n">
        <v>63</v>
      </c>
      <c r="AB8" s="12" t="n">
        <v>20</v>
      </c>
      <c r="AC8" s="12" t="n">
        <v>13</v>
      </c>
      <c r="AD8" s="12" t="n">
        <v>5</v>
      </c>
      <c r="AE8" s="12"/>
      <c r="AF8" s="12" t="n">
        <v>135</v>
      </c>
      <c r="AG8" s="12"/>
      <c r="AH8" s="12" t="n">
        <v>217</v>
      </c>
      <c r="AI8" s="12"/>
      <c r="AJ8" s="12" t="n">
        <v>64</v>
      </c>
      <c r="AK8" s="12" t="n">
        <v>133</v>
      </c>
      <c r="AL8" s="12" t="n">
        <v>29</v>
      </c>
    </row>
    <row r="9">
      <c r="B9" s="20" t="s">
        <v>356</v>
      </c>
      <c r="C9" s="19" t="n">
        <v>0.407803373716313</v>
      </c>
      <c r="D9" s="19" t="n">
        <v>0.420396401319639</v>
      </c>
      <c r="E9" s="19" t="n">
        <v>0.396632884960874</v>
      </c>
      <c r="F9" s="19"/>
      <c r="G9" s="19" t="n">
        <v>0.487681640287303</v>
      </c>
      <c r="H9" s="19" t="n">
        <v>0.53849736949683</v>
      </c>
      <c r="I9" s="19" t="n">
        <v>0.531319081821698</v>
      </c>
      <c r="J9" s="19" t="n">
        <v>0.447802869594932</v>
      </c>
      <c r="K9" s="19" t="n">
        <v>0.200938108979167</v>
      </c>
      <c r="L9" s="19" t="n">
        <v>0.286388910947973</v>
      </c>
      <c r="M9" s="19"/>
      <c r="N9" s="19" t="n">
        <v>0.561607508268557</v>
      </c>
      <c r="O9" s="19" t="n">
        <v>0.445519379734175</v>
      </c>
      <c r="P9" s="19" t="n">
        <v>0.427652827482024</v>
      </c>
      <c r="Q9" s="19" t="n">
        <v>0.234980952066926</v>
      </c>
      <c r="R9" s="19" t="n">
        <v>0.485004558661955</v>
      </c>
      <c r="S9" s="19"/>
      <c r="T9" s="19" t="n">
        <v>0.405650779825522</v>
      </c>
      <c r="U9" s="19" t="n">
        <v>0.328711391812594</v>
      </c>
      <c r="V9" s="19" t="n">
        <v>0.320589488805831</v>
      </c>
      <c r="W9" s="19" t="n">
        <v>0.583558214637575</v>
      </c>
      <c r="X9" s="19"/>
      <c r="Y9" s="19" t="n">
        <v>0.453359442006213</v>
      </c>
      <c r="Z9" s="19" t="n">
        <v>0.602490918352745</v>
      </c>
      <c r="AA9" s="19" t="n">
        <v>0.265684617912617</v>
      </c>
      <c r="AB9" s="19" t="n">
        <v>0.430397071890671</v>
      </c>
      <c r="AC9" s="19" t="n">
        <v>0.574019056539425</v>
      </c>
      <c r="AD9" s="19" t="n">
        <v>0.404068864539154</v>
      </c>
      <c r="AE9" s="19"/>
      <c r="AF9" s="19" t="n">
        <v>0.3864716108847</v>
      </c>
      <c r="AG9" s="19"/>
      <c r="AH9" s="19" t="n">
        <v>0.419864321282449</v>
      </c>
      <c r="AI9" s="19"/>
      <c r="AJ9" s="19" t="n">
        <v>0.249766210042574</v>
      </c>
      <c r="AK9" s="19" t="n">
        <v>0.494102986151578</v>
      </c>
      <c r="AL9" s="19" t="n">
        <v>0.357920740728893</v>
      </c>
    </row>
    <row r="10">
      <c r="B10" s="20" t="s">
        <v>345</v>
      </c>
      <c r="C10" s="19" t="n">
        <v>0.44659107128909</v>
      </c>
      <c r="D10" s="19" t="n">
        <v>0.482853310786733</v>
      </c>
      <c r="E10" s="19" t="n">
        <v>0.414425102046831</v>
      </c>
      <c r="F10" s="19"/>
      <c r="G10" s="19" t="n">
        <v>0.467383578699979</v>
      </c>
      <c r="H10" s="19" t="n">
        <v>0.393642889270309</v>
      </c>
      <c r="I10" s="19" t="n">
        <v>0.35972697095394</v>
      </c>
      <c r="J10" s="19" t="n">
        <v>0.425191661431078</v>
      </c>
      <c r="K10" s="19" t="n">
        <v>0.595951986191519</v>
      </c>
      <c r="L10" s="19" t="n">
        <v>0.447255430262041</v>
      </c>
      <c r="M10" s="19"/>
      <c r="N10" s="19" t="n">
        <v>0.438392491731443</v>
      </c>
      <c r="O10" s="19" t="n">
        <v>0.386846218076543</v>
      </c>
      <c r="P10" s="19" t="n">
        <v>0.378208428181723</v>
      </c>
      <c r="Q10" s="19" t="n">
        <v>0.586982210057667</v>
      </c>
      <c r="R10" s="19" t="n">
        <v>0.500706713750693</v>
      </c>
      <c r="S10" s="19"/>
      <c r="T10" s="19" t="n">
        <v>0.273522105503804</v>
      </c>
      <c r="U10" s="19" t="n">
        <v>0.522795527377194</v>
      </c>
      <c r="V10" s="19" t="n">
        <v>0.608209247802338</v>
      </c>
      <c r="W10" s="19" t="n">
        <v>0.38971381361606</v>
      </c>
      <c r="X10" s="19"/>
      <c r="Y10" s="19" t="n">
        <v>0.459644259963858</v>
      </c>
      <c r="Z10" s="19" t="n">
        <v>0.366000053703694</v>
      </c>
      <c r="AA10" s="19" t="n">
        <v>0.475428386122372</v>
      </c>
      <c r="AB10" s="19" t="n">
        <v>0.432025052035885</v>
      </c>
      <c r="AC10" s="19" t="n">
        <v>0.294593742728961</v>
      </c>
      <c r="AD10" s="19" t="n">
        <v>0.359881502343467</v>
      </c>
      <c r="AE10" s="19"/>
      <c r="AF10" s="19" t="n">
        <v>0.471709782209424</v>
      </c>
      <c r="AG10" s="19"/>
      <c r="AH10" s="19" t="n">
        <v>0.453910259338749</v>
      </c>
      <c r="AI10" s="19"/>
      <c r="AJ10" s="19" t="n">
        <v>0.613426548125991</v>
      </c>
      <c r="AK10" s="19" t="n">
        <v>0.358821486237994</v>
      </c>
      <c r="AL10" s="19" t="n">
        <v>0.483997800642555</v>
      </c>
    </row>
    <row r="11">
      <c r="B11" s="20" t="s">
        <v>87</v>
      </c>
      <c r="C11" s="21" t="n">
        <v>0.145605554994597</v>
      </c>
      <c r="D11" s="21" t="n">
        <v>0.0967502878936284</v>
      </c>
      <c r="E11" s="21" t="n">
        <v>0.188942012992295</v>
      </c>
      <c r="F11" s="21"/>
      <c r="G11" s="21" t="n">
        <v>0.0449347810127182</v>
      </c>
      <c r="H11" s="21" t="n">
        <v>0.0678597412328608</v>
      </c>
      <c r="I11" s="21" t="n">
        <v>0.108953947224362</v>
      </c>
      <c r="J11" s="21" t="n">
        <v>0.12700546897399</v>
      </c>
      <c r="K11" s="21" t="n">
        <v>0.203109904829314</v>
      </c>
      <c r="L11" s="21" t="n">
        <v>0.266355658789986</v>
      </c>
      <c r="M11" s="21"/>
      <c r="N11" s="21" t="n">
        <v>0</v>
      </c>
      <c r="O11" s="21" t="n">
        <v>0.167634402189282</v>
      </c>
      <c r="P11" s="21" t="n">
        <v>0.194138744336254</v>
      </c>
      <c r="Q11" s="21" t="n">
        <v>0.178036837875407</v>
      </c>
      <c r="R11" s="21" t="n">
        <v>0.0142887275873519</v>
      </c>
      <c r="S11" s="21"/>
      <c r="T11" s="21" t="n">
        <v>0.320827114670674</v>
      </c>
      <c r="U11" s="21" t="n">
        <v>0.148493080810212</v>
      </c>
      <c r="V11" s="21" t="n">
        <v>0.0712012633918314</v>
      </c>
      <c r="W11" s="21" t="n">
        <v>0.0267279717463651</v>
      </c>
      <c r="X11" s="21"/>
      <c r="Y11" s="21" t="n">
        <v>0.0869962980299291</v>
      </c>
      <c r="Z11" s="21" t="n">
        <v>0.0315090279435614</v>
      </c>
      <c r="AA11" s="21" t="n">
        <v>0.258886995965011</v>
      </c>
      <c r="AB11" s="21" t="n">
        <v>0.137577876073444</v>
      </c>
      <c r="AC11" s="21" t="n">
        <v>0.131387200731614</v>
      </c>
      <c r="AD11" s="21" t="n">
        <v>0.236049633117379</v>
      </c>
      <c r="AE11" s="21"/>
      <c r="AF11" s="21" t="n">
        <v>0.141818606905876</v>
      </c>
      <c r="AG11" s="21"/>
      <c r="AH11" s="21" t="n">
        <v>0.126225419378802</v>
      </c>
      <c r="AI11" s="21"/>
      <c r="AJ11" s="21" t="n">
        <v>0.136807241831435</v>
      </c>
      <c r="AK11" s="21" t="n">
        <v>0.147075527610428</v>
      </c>
      <c r="AL11" s="21" t="n">
        <v>0.158081458628552</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359</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175</v>
      </c>
      <c r="D7" s="11" t="n">
        <v>86</v>
      </c>
      <c r="E7" s="11" t="n">
        <v>89</v>
      </c>
      <c r="F7" s="11"/>
      <c r="G7" s="11" t="n">
        <v>15</v>
      </c>
      <c r="H7" s="11" t="n">
        <v>24</v>
      </c>
      <c r="I7" s="11" t="n">
        <v>28</v>
      </c>
      <c r="J7" s="11" t="n">
        <v>30</v>
      </c>
      <c r="K7" s="11" t="n">
        <v>32</v>
      </c>
      <c r="L7" s="11" t="n">
        <v>46</v>
      </c>
      <c r="M7" s="11"/>
      <c r="N7" s="11" t="n">
        <v>9</v>
      </c>
      <c r="O7" s="11" t="n">
        <v>43</v>
      </c>
      <c r="P7" s="11" t="n">
        <v>38</v>
      </c>
      <c r="Q7" s="11" t="n">
        <v>43</v>
      </c>
      <c r="R7" s="11" t="n">
        <v>42</v>
      </c>
      <c r="S7" s="11"/>
      <c r="T7" s="11" t="n">
        <v>9</v>
      </c>
      <c r="U7" s="11" t="n">
        <v>50</v>
      </c>
      <c r="V7" s="11" t="n">
        <v>35</v>
      </c>
      <c r="W7" s="11" t="n">
        <v>50</v>
      </c>
      <c r="X7" s="11"/>
      <c r="Y7" s="11" t="n">
        <v>76</v>
      </c>
      <c r="Z7" s="11" t="n">
        <v>11</v>
      </c>
      <c r="AA7" s="11" t="n">
        <v>60</v>
      </c>
      <c r="AB7" s="11" t="n">
        <v>16</v>
      </c>
      <c r="AC7" s="11" t="n">
        <v>10</v>
      </c>
      <c r="AD7" s="11" t="n">
        <v>2</v>
      </c>
      <c r="AE7" s="11"/>
      <c r="AF7" s="11" t="n">
        <v>106</v>
      </c>
      <c r="AG7" s="11"/>
      <c r="AH7" s="11" t="n">
        <v>166</v>
      </c>
      <c r="AI7" s="11"/>
      <c r="AJ7" s="11" t="n">
        <v>69</v>
      </c>
      <c r="AK7" s="11" t="n">
        <v>80</v>
      </c>
      <c r="AL7" s="11" t="n">
        <v>26</v>
      </c>
    </row>
    <row r="8" ht="30" customHeight="1">
      <c r="B8" s="12" t="s">
        <v>20</v>
      </c>
      <c r="C8" s="12" t="n">
        <v>192</v>
      </c>
      <c r="D8" s="12" t="n">
        <v>96</v>
      </c>
      <c r="E8" s="12" t="n">
        <v>97</v>
      </c>
      <c r="F8" s="12"/>
      <c r="G8" s="12" t="n">
        <v>16</v>
      </c>
      <c r="H8" s="12" t="n">
        <v>33</v>
      </c>
      <c r="I8" s="12" t="n">
        <v>27</v>
      </c>
      <c r="J8" s="12" t="n">
        <v>34</v>
      </c>
      <c r="K8" s="12" t="n">
        <v>30</v>
      </c>
      <c r="L8" s="12" t="n">
        <v>53</v>
      </c>
      <c r="M8" s="12"/>
      <c r="N8" s="12" t="n">
        <v>13</v>
      </c>
      <c r="O8" s="12" t="n">
        <v>59</v>
      </c>
      <c r="P8" s="12" t="n">
        <v>58</v>
      </c>
      <c r="Q8" s="12" t="n">
        <v>30</v>
      </c>
      <c r="R8" s="12" t="n">
        <v>32</v>
      </c>
      <c r="S8" s="12"/>
      <c r="T8" s="12" t="n">
        <v>14</v>
      </c>
      <c r="U8" s="12" t="n">
        <v>53</v>
      </c>
      <c r="V8" s="12" t="n">
        <v>33</v>
      </c>
      <c r="W8" s="12" t="n">
        <v>57</v>
      </c>
      <c r="X8" s="12"/>
      <c r="Y8" s="12" t="n">
        <v>86</v>
      </c>
      <c r="Z8" s="12" t="n">
        <v>8</v>
      </c>
      <c r="AA8" s="12" t="n">
        <v>66</v>
      </c>
      <c r="AB8" s="12" t="n">
        <v>22</v>
      </c>
      <c r="AC8" s="12" t="n">
        <v>8</v>
      </c>
      <c r="AD8" s="12" t="n">
        <v>1</v>
      </c>
      <c r="AE8" s="12"/>
      <c r="AF8" s="12" t="n">
        <v>114</v>
      </c>
      <c r="AG8" s="12"/>
      <c r="AH8" s="12" t="n">
        <v>184</v>
      </c>
      <c r="AI8" s="12"/>
      <c r="AJ8" s="12" t="n">
        <v>52</v>
      </c>
      <c r="AK8" s="12" t="n">
        <v>124</v>
      </c>
      <c r="AL8" s="12" t="n">
        <v>16</v>
      </c>
    </row>
    <row r="9">
      <c r="B9" s="20" t="s">
        <v>358</v>
      </c>
      <c r="C9" s="19" t="n">
        <v>0.41983115597553</v>
      </c>
      <c r="D9" s="19" t="n">
        <v>0.52564323645431</v>
      </c>
      <c r="E9" s="19" t="n">
        <v>0.315193001170364</v>
      </c>
      <c r="F9" s="19"/>
      <c r="G9" s="19" t="n">
        <v>0.663416379793129</v>
      </c>
      <c r="H9" s="19" t="n">
        <v>0.489140970708792</v>
      </c>
      <c r="I9" s="19" t="n">
        <v>0.655475005741743</v>
      </c>
      <c r="J9" s="19" t="n">
        <v>0.493224262077851</v>
      </c>
      <c r="K9" s="19" t="n">
        <v>0.269606218727409</v>
      </c>
      <c r="L9" s="19" t="n">
        <v>0.220182661338773</v>
      </c>
      <c r="M9" s="19"/>
      <c r="N9" s="19" t="n">
        <v>0.591451383396292</v>
      </c>
      <c r="O9" s="19" t="n">
        <v>0.313925916515138</v>
      </c>
      <c r="P9" s="19" t="n">
        <v>0.417606929054509</v>
      </c>
      <c r="Q9" s="19" t="n">
        <v>0.35591142312325</v>
      </c>
      <c r="R9" s="19" t="n">
        <v>0.611857922967452</v>
      </c>
      <c r="S9" s="19"/>
      <c r="T9" s="19" t="n">
        <v>0.329387813142182</v>
      </c>
      <c r="U9" s="19" t="n">
        <v>0.383807975003746</v>
      </c>
      <c r="V9" s="19" t="n">
        <v>0.464302514221192</v>
      </c>
      <c r="W9" s="19" t="n">
        <v>0.510223826660026</v>
      </c>
      <c r="X9" s="19"/>
      <c r="Y9" s="19" t="n">
        <v>0.5272778694062</v>
      </c>
      <c r="Z9" s="19" t="n">
        <v>0.521168970640895</v>
      </c>
      <c r="AA9" s="19" t="n">
        <v>0.228845464109611</v>
      </c>
      <c r="AB9" s="19" t="n">
        <v>0.500532350463392</v>
      </c>
      <c r="AC9" s="19" t="n">
        <v>0.539630945176385</v>
      </c>
      <c r="AD9" s="19" t="n">
        <v>0.325155428653257</v>
      </c>
      <c r="AE9" s="19"/>
      <c r="AF9" s="19" t="n">
        <v>0.39999357917336</v>
      </c>
      <c r="AG9" s="19"/>
      <c r="AH9" s="19" t="n">
        <v>0.424292138776426</v>
      </c>
      <c r="AI9" s="19"/>
      <c r="AJ9" s="19" t="n">
        <v>0.176728241059236</v>
      </c>
      <c r="AK9" s="19" t="n">
        <v>0.524646837561959</v>
      </c>
      <c r="AL9" s="19" t="n">
        <v>0.401311130863376</v>
      </c>
    </row>
    <row r="10">
      <c r="B10" s="20" t="s">
        <v>345</v>
      </c>
      <c r="C10" s="19" t="n">
        <v>0.458123624295121</v>
      </c>
      <c r="D10" s="19" t="n">
        <v>0.442734248653406</v>
      </c>
      <c r="E10" s="19" t="n">
        <v>0.473342263447344</v>
      </c>
      <c r="F10" s="19"/>
      <c r="G10" s="19" t="n">
        <v>0.336583620206871</v>
      </c>
      <c r="H10" s="19" t="n">
        <v>0.352303247327733</v>
      </c>
      <c r="I10" s="19" t="n">
        <v>0.294783216887554</v>
      </c>
      <c r="J10" s="19" t="n">
        <v>0.392551517631631</v>
      </c>
      <c r="K10" s="19" t="n">
        <v>0.599965916210996</v>
      </c>
      <c r="L10" s="19" t="n">
        <v>0.606352391206836</v>
      </c>
      <c r="M10" s="19"/>
      <c r="N10" s="19" t="n">
        <v>0.0742379240031749</v>
      </c>
      <c r="O10" s="19" t="n">
        <v>0.591147409411882</v>
      </c>
      <c r="P10" s="19" t="n">
        <v>0.473990825838139</v>
      </c>
      <c r="Q10" s="19" t="n">
        <v>0.474903273444576</v>
      </c>
      <c r="R10" s="19" t="n">
        <v>0.321128253027343</v>
      </c>
      <c r="S10" s="19"/>
      <c r="T10" s="19" t="n">
        <v>0.356488863055748</v>
      </c>
      <c r="U10" s="19" t="n">
        <v>0.490623277594133</v>
      </c>
      <c r="V10" s="19" t="n">
        <v>0.478909670533373</v>
      </c>
      <c r="W10" s="19" t="n">
        <v>0.43909453048078</v>
      </c>
      <c r="X10" s="19"/>
      <c r="Y10" s="19" t="n">
        <v>0.36324739128129</v>
      </c>
      <c r="Z10" s="19" t="n">
        <v>0.34708259103426</v>
      </c>
      <c r="AA10" s="19" t="n">
        <v>0.614699472594232</v>
      </c>
      <c r="AB10" s="19" t="n">
        <v>0.383353857328591</v>
      </c>
      <c r="AC10" s="19" t="n">
        <v>0.460369054823615</v>
      </c>
      <c r="AD10" s="19" t="n">
        <v>0.674844571346743</v>
      </c>
      <c r="AE10" s="19"/>
      <c r="AF10" s="19" t="n">
        <v>0.496894557717925</v>
      </c>
      <c r="AG10" s="19"/>
      <c r="AH10" s="19" t="n">
        <v>0.459227296371972</v>
      </c>
      <c r="AI10" s="19"/>
      <c r="AJ10" s="19" t="n">
        <v>0.666644907687277</v>
      </c>
      <c r="AK10" s="19" t="n">
        <v>0.362085472379247</v>
      </c>
      <c r="AL10" s="19" t="n">
        <v>0.523097913165436</v>
      </c>
    </row>
    <row r="11">
      <c r="B11" s="20" t="s">
        <v>87</v>
      </c>
      <c r="C11" s="21" t="n">
        <v>0.122045219729349</v>
      </c>
      <c r="D11" s="21" t="n">
        <v>0.0316225148922836</v>
      </c>
      <c r="E11" s="21" t="n">
        <v>0.211464735382292</v>
      </c>
      <c r="F11" s="21"/>
      <c r="G11" s="21" t="n">
        <v>0</v>
      </c>
      <c r="H11" s="21" t="n">
        <v>0.158555781963475</v>
      </c>
      <c r="I11" s="21" t="n">
        <v>0.0497417773707028</v>
      </c>
      <c r="J11" s="21" t="n">
        <v>0.114224220290517</v>
      </c>
      <c r="K11" s="21" t="n">
        <v>0.130427865061595</v>
      </c>
      <c r="L11" s="21" t="n">
        <v>0.173464947454391</v>
      </c>
      <c r="M11" s="21"/>
      <c r="N11" s="21" t="n">
        <v>0.334310692600533</v>
      </c>
      <c r="O11" s="21" t="n">
        <v>0.0949266740729801</v>
      </c>
      <c r="P11" s="21" t="n">
        <v>0.108402245107352</v>
      </c>
      <c r="Q11" s="21" t="n">
        <v>0.169185303432174</v>
      </c>
      <c r="R11" s="21" t="n">
        <v>0.0670138240052049</v>
      </c>
      <c r="S11" s="21"/>
      <c r="T11" s="21" t="n">
        <v>0.31412332380207</v>
      </c>
      <c r="U11" s="21" t="n">
        <v>0.125568747402122</v>
      </c>
      <c r="V11" s="21" t="n">
        <v>0.0567878152454349</v>
      </c>
      <c r="W11" s="21" t="n">
        <v>0.0506816428591942</v>
      </c>
      <c r="X11" s="21"/>
      <c r="Y11" s="21" t="n">
        <v>0.10947473931251</v>
      </c>
      <c r="Z11" s="21" t="n">
        <v>0.131748438324845</v>
      </c>
      <c r="AA11" s="21" t="n">
        <v>0.156455063296157</v>
      </c>
      <c r="AB11" s="21" t="n">
        <v>0.116113792208017</v>
      </c>
      <c r="AC11" s="21" t="n">
        <v>0</v>
      </c>
      <c r="AD11" s="21" t="n">
        <v>0</v>
      </c>
      <c r="AE11" s="21"/>
      <c r="AF11" s="21" t="n">
        <v>0.103111863108715</v>
      </c>
      <c r="AG11" s="21"/>
      <c r="AH11" s="21" t="n">
        <v>0.116480564851602</v>
      </c>
      <c r="AI11" s="21"/>
      <c r="AJ11" s="21" t="n">
        <v>0.156626851253487</v>
      </c>
      <c r="AK11" s="21" t="n">
        <v>0.113267690058793</v>
      </c>
      <c r="AL11" s="21" t="n">
        <v>0.0755909559711879</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361</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195</v>
      </c>
      <c r="D7" s="11" t="n">
        <v>89</v>
      </c>
      <c r="E7" s="11" t="n">
        <v>106</v>
      </c>
      <c r="F7" s="11"/>
      <c r="G7" s="11" t="n">
        <v>20</v>
      </c>
      <c r="H7" s="11" t="n">
        <v>19</v>
      </c>
      <c r="I7" s="11" t="n">
        <v>48</v>
      </c>
      <c r="J7" s="11" t="n">
        <v>34</v>
      </c>
      <c r="K7" s="11" t="n">
        <v>31</v>
      </c>
      <c r="L7" s="11" t="n">
        <v>43</v>
      </c>
      <c r="M7" s="11"/>
      <c r="N7" s="11" t="n">
        <v>12</v>
      </c>
      <c r="O7" s="11" t="n">
        <v>49</v>
      </c>
      <c r="P7" s="11" t="n">
        <v>33</v>
      </c>
      <c r="Q7" s="11" t="n">
        <v>58</v>
      </c>
      <c r="R7" s="11" t="n">
        <v>43</v>
      </c>
      <c r="S7" s="11"/>
      <c r="T7" s="11" t="n">
        <v>15</v>
      </c>
      <c r="U7" s="11" t="n">
        <v>55</v>
      </c>
      <c r="V7" s="11" t="n">
        <v>36</v>
      </c>
      <c r="W7" s="11" t="n">
        <v>55</v>
      </c>
      <c r="X7" s="11"/>
      <c r="Y7" s="11" t="n">
        <v>88</v>
      </c>
      <c r="Z7" s="11" t="n">
        <v>14</v>
      </c>
      <c r="AA7" s="11" t="n">
        <v>49</v>
      </c>
      <c r="AB7" s="11" t="n">
        <v>21</v>
      </c>
      <c r="AC7" s="11" t="n">
        <v>15</v>
      </c>
      <c r="AD7" s="11" t="n">
        <v>4</v>
      </c>
      <c r="AE7" s="11"/>
      <c r="AF7" s="11" t="n">
        <v>130</v>
      </c>
      <c r="AG7" s="11"/>
      <c r="AH7" s="11" t="n">
        <v>187</v>
      </c>
      <c r="AI7" s="11"/>
      <c r="AJ7" s="11" t="n">
        <v>89</v>
      </c>
      <c r="AK7" s="11" t="n">
        <v>76</v>
      </c>
      <c r="AL7" s="11" t="n">
        <v>30</v>
      </c>
    </row>
    <row r="8" ht="30" customHeight="1">
      <c r="B8" s="12" t="s">
        <v>20</v>
      </c>
      <c r="C8" s="12" t="n">
        <v>190</v>
      </c>
      <c r="D8" s="12" t="n">
        <v>87</v>
      </c>
      <c r="E8" s="12" t="n">
        <v>103</v>
      </c>
      <c r="F8" s="12"/>
      <c r="G8" s="12" t="n">
        <v>22</v>
      </c>
      <c r="H8" s="12" t="n">
        <v>26</v>
      </c>
      <c r="I8" s="12" t="n">
        <v>35</v>
      </c>
      <c r="J8" s="12" t="n">
        <v>34</v>
      </c>
      <c r="K8" s="12" t="n">
        <v>31</v>
      </c>
      <c r="L8" s="12" t="n">
        <v>42</v>
      </c>
      <c r="M8" s="12"/>
      <c r="N8" s="12" t="n">
        <v>13</v>
      </c>
      <c r="O8" s="12" t="n">
        <v>64</v>
      </c>
      <c r="P8" s="12" t="n">
        <v>45</v>
      </c>
      <c r="Q8" s="12" t="n">
        <v>35</v>
      </c>
      <c r="R8" s="12" t="n">
        <v>33</v>
      </c>
      <c r="S8" s="12"/>
      <c r="T8" s="12" t="n">
        <v>16</v>
      </c>
      <c r="U8" s="12" t="n">
        <v>55</v>
      </c>
      <c r="V8" s="12" t="n">
        <v>33</v>
      </c>
      <c r="W8" s="12" t="n">
        <v>59</v>
      </c>
      <c r="X8" s="12"/>
      <c r="Y8" s="12" t="n">
        <v>86</v>
      </c>
      <c r="Z8" s="12" t="n">
        <v>11</v>
      </c>
      <c r="AA8" s="12" t="n">
        <v>48</v>
      </c>
      <c r="AB8" s="12" t="n">
        <v>23</v>
      </c>
      <c r="AC8" s="12" t="n">
        <v>17</v>
      </c>
      <c r="AD8" s="12" t="n">
        <v>3</v>
      </c>
      <c r="AE8" s="12"/>
      <c r="AF8" s="12" t="n">
        <v>127</v>
      </c>
      <c r="AG8" s="12"/>
      <c r="AH8" s="12" t="n">
        <v>181</v>
      </c>
      <c r="AI8" s="12"/>
      <c r="AJ8" s="12" t="n">
        <v>65</v>
      </c>
      <c r="AK8" s="12" t="n">
        <v>106</v>
      </c>
      <c r="AL8" s="12" t="n">
        <v>18</v>
      </c>
    </row>
    <row r="9">
      <c r="B9" s="20" t="s">
        <v>360</v>
      </c>
      <c r="C9" s="19" t="n">
        <v>0.464386942913732</v>
      </c>
      <c r="D9" s="19" t="n">
        <v>0.48618552543161</v>
      </c>
      <c r="E9" s="19" t="n">
        <v>0.446017113861622</v>
      </c>
      <c r="F9" s="19"/>
      <c r="G9" s="19" t="n">
        <v>0.571209680412515</v>
      </c>
      <c r="H9" s="19" t="n">
        <v>0.508372743018475</v>
      </c>
      <c r="I9" s="19" t="n">
        <v>0.525381533653263</v>
      </c>
      <c r="J9" s="19" t="n">
        <v>0.590085472853771</v>
      </c>
      <c r="K9" s="19" t="n">
        <v>0.335681871194617</v>
      </c>
      <c r="L9" s="19" t="n">
        <v>0.32563397334715</v>
      </c>
      <c r="M9" s="19"/>
      <c r="N9" s="19" t="n">
        <v>0.67301543186005</v>
      </c>
      <c r="O9" s="19" t="n">
        <v>0.519371963512158</v>
      </c>
      <c r="P9" s="19" t="n">
        <v>0.322561872531088</v>
      </c>
      <c r="Q9" s="19" t="n">
        <v>0.401416782703114</v>
      </c>
      <c r="R9" s="19" t="n">
        <v>0.537315185114547</v>
      </c>
      <c r="S9" s="19"/>
      <c r="T9" s="19" t="n">
        <v>0.492377116989336</v>
      </c>
      <c r="U9" s="19" t="n">
        <v>0.421383030253034</v>
      </c>
      <c r="V9" s="19" t="n">
        <v>0.438115096907843</v>
      </c>
      <c r="W9" s="19" t="n">
        <v>0.543786468699055</v>
      </c>
      <c r="X9" s="19"/>
      <c r="Y9" s="19" t="n">
        <v>0.571608350543167</v>
      </c>
      <c r="Z9" s="19" t="n">
        <v>0.35611635084366</v>
      </c>
      <c r="AA9" s="19" t="n">
        <v>0.304083842308817</v>
      </c>
      <c r="AB9" s="19" t="n">
        <v>0.399369152394466</v>
      </c>
      <c r="AC9" s="19" t="n">
        <v>0.550756436519572</v>
      </c>
      <c r="AD9" s="19" t="n">
        <v>0.719249773577588</v>
      </c>
      <c r="AE9" s="19"/>
      <c r="AF9" s="19" t="n">
        <v>0.43358187246441</v>
      </c>
      <c r="AG9" s="19"/>
      <c r="AH9" s="19" t="n">
        <v>0.462764185195411</v>
      </c>
      <c r="AI9" s="19"/>
      <c r="AJ9" s="19" t="n">
        <v>0.360568248722992</v>
      </c>
      <c r="AK9" s="19" t="n">
        <v>0.533615512958498</v>
      </c>
      <c r="AL9" s="19" t="n">
        <v>0.431553849539895</v>
      </c>
    </row>
    <row r="10">
      <c r="B10" s="20" t="s">
        <v>345</v>
      </c>
      <c r="C10" s="19" t="n">
        <v>0.421437519222515</v>
      </c>
      <c r="D10" s="19" t="n">
        <v>0.381455326025051</v>
      </c>
      <c r="E10" s="19" t="n">
        <v>0.455130813433893</v>
      </c>
      <c r="F10" s="19"/>
      <c r="G10" s="19" t="n">
        <v>0.315377559230825</v>
      </c>
      <c r="H10" s="19" t="n">
        <v>0.468451154332813</v>
      </c>
      <c r="I10" s="19" t="n">
        <v>0.449515575175063</v>
      </c>
      <c r="J10" s="19" t="n">
        <v>0.327922639972119</v>
      </c>
      <c r="K10" s="19" t="n">
        <v>0.451678114860474</v>
      </c>
      <c r="L10" s="19" t="n">
        <v>0.475927101935859</v>
      </c>
      <c r="M10" s="19"/>
      <c r="N10" s="19" t="n">
        <v>0.256882978448183</v>
      </c>
      <c r="O10" s="19" t="n">
        <v>0.400607492199254</v>
      </c>
      <c r="P10" s="19" t="n">
        <v>0.473037310188481</v>
      </c>
      <c r="Q10" s="19" t="n">
        <v>0.426615167504279</v>
      </c>
      <c r="R10" s="19" t="n">
        <v>0.449694473373817</v>
      </c>
      <c r="S10" s="19"/>
      <c r="T10" s="19" t="n">
        <v>0.317859444289572</v>
      </c>
      <c r="U10" s="19" t="n">
        <v>0.414997628772858</v>
      </c>
      <c r="V10" s="19" t="n">
        <v>0.492012132817366</v>
      </c>
      <c r="W10" s="19" t="n">
        <v>0.410043903309826</v>
      </c>
      <c r="X10" s="19"/>
      <c r="Y10" s="19" t="n">
        <v>0.379873748749102</v>
      </c>
      <c r="Z10" s="19" t="n">
        <v>0.557847044890108</v>
      </c>
      <c r="AA10" s="19" t="n">
        <v>0.490725377774118</v>
      </c>
      <c r="AB10" s="19" t="n">
        <v>0.435484032105764</v>
      </c>
      <c r="AC10" s="19" t="n">
        <v>0.301531239200538</v>
      </c>
      <c r="AD10" s="19" t="n">
        <v>0.280750226422412</v>
      </c>
      <c r="AE10" s="19"/>
      <c r="AF10" s="19" t="n">
        <v>0.43000457798638</v>
      </c>
      <c r="AG10" s="19"/>
      <c r="AH10" s="19" t="n">
        <v>0.434929936005675</v>
      </c>
      <c r="AI10" s="19"/>
      <c r="AJ10" s="19" t="n">
        <v>0.517764522984052</v>
      </c>
      <c r="AK10" s="19" t="n">
        <v>0.380833913425611</v>
      </c>
      <c r="AL10" s="19" t="n">
        <v>0.315591139078666</v>
      </c>
    </row>
    <row r="11">
      <c r="B11" s="20" t="s">
        <v>87</v>
      </c>
      <c r="C11" s="21" t="n">
        <v>0.114175537863753</v>
      </c>
      <c r="D11" s="21" t="n">
        <v>0.132359148543339</v>
      </c>
      <c r="E11" s="21" t="n">
        <v>0.0988520727044846</v>
      </c>
      <c r="F11" s="21"/>
      <c r="G11" s="21" t="n">
        <v>0.11341276035666</v>
      </c>
      <c r="H11" s="21" t="n">
        <v>0.0231761026487125</v>
      </c>
      <c r="I11" s="21" t="n">
        <v>0.0251028911716733</v>
      </c>
      <c r="J11" s="21" t="n">
        <v>0.0819918871741106</v>
      </c>
      <c r="K11" s="21" t="n">
        <v>0.212640013944909</v>
      </c>
      <c r="L11" s="21" t="n">
        <v>0.198438924716991</v>
      </c>
      <c r="M11" s="21"/>
      <c r="N11" s="21" t="n">
        <v>0.0701015896917669</v>
      </c>
      <c r="O11" s="21" t="n">
        <v>0.0800205442885888</v>
      </c>
      <c r="P11" s="21" t="n">
        <v>0.204400817280431</v>
      </c>
      <c r="Q11" s="21" t="n">
        <v>0.171968049792607</v>
      </c>
      <c r="R11" s="21" t="n">
        <v>0.0129903415116352</v>
      </c>
      <c r="S11" s="21"/>
      <c r="T11" s="21" t="n">
        <v>0.189763438721092</v>
      </c>
      <c r="U11" s="21" t="n">
        <v>0.163619340974108</v>
      </c>
      <c r="V11" s="21" t="n">
        <v>0.0698727702747912</v>
      </c>
      <c r="W11" s="21" t="n">
        <v>0.0461696279911188</v>
      </c>
      <c r="X11" s="21"/>
      <c r="Y11" s="21" t="n">
        <v>0.0485179007077315</v>
      </c>
      <c r="Z11" s="21" t="n">
        <v>0.0860366042662327</v>
      </c>
      <c r="AA11" s="21" t="n">
        <v>0.205190779917064</v>
      </c>
      <c r="AB11" s="21" t="n">
        <v>0.16514681549977</v>
      </c>
      <c r="AC11" s="21" t="n">
        <v>0.147712324279889</v>
      </c>
      <c r="AD11" s="21" t="n">
        <v>0</v>
      </c>
      <c r="AE11" s="21"/>
      <c r="AF11" s="21" t="n">
        <v>0.13641354954921</v>
      </c>
      <c r="AG11" s="21"/>
      <c r="AH11" s="21" t="n">
        <v>0.102305878798914</v>
      </c>
      <c r="AI11" s="21"/>
      <c r="AJ11" s="21" t="n">
        <v>0.121667228292956</v>
      </c>
      <c r="AK11" s="21" t="n">
        <v>0.0855505736158912</v>
      </c>
      <c r="AL11" s="21" t="n">
        <v>0.252855011381439</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363</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207</v>
      </c>
      <c r="D7" s="11" t="n">
        <v>99</v>
      </c>
      <c r="E7" s="11" t="n">
        <v>107</v>
      </c>
      <c r="F7" s="11"/>
      <c r="G7" s="11" t="n">
        <v>19</v>
      </c>
      <c r="H7" s="11" t="n">
        <v>27</v>
      </c>
      <c r="I7" s="11" t="n">
        <v>48</v>
      </c>
      <c r="J7" s="11" t="n">
        <v>30</v>
      </c>
      <c r="K7" s="11" t="n">
        <v>37</v>
      </c>
      <c r="L7" s="11" t="n">
        <v>46</v>
      </c>
      <c r="M7" s="11"/>
      <c r="N7" s="11" t="n">
        <v>15</v>
      </c>
      <c r="O7" s="11" t="n">
        <v>45</v>
      </c>
      <c r="P7" s="11" t="n">
        <v>29</v>
      </c>
      <c r="Q7" s="11" t="n">
        <v>65</v>
      </c>
      <c r="R7" s="11" t="n">
        <v>53</v>
      </c>
      <c r="S7" s="11"/>
      <c r="T7" s="11" t="n">
        <v>18</v>
      </c>
      <c r="U7" s="11" t="n">
        <v>68</v>
      </c>
      <c r="V7" s="11" t="n">
        <v>31</v>
      </c>
      <c r="W7" s="11" t="n">
        <v>63</v>
      </c>
      <c r="X7" s="11"/>
      <c r="Y7" s="11" t="n">
        <v>95</v>
      </c>
      <c r="Z7" s="11" t="n">
        <v>22</v>
      </c>
      <c r="AA7" s="11" t="n">
        <v>51</v>
      </c>
      <c r="AB7" s="11" t="n">
        <v>21</v>
      </c>
      <c r="AC7" s="11" t="n">
        <v>11</v>
      </c>
      <c r="AD7" s="11" t="n">
        <v>7</v>
      </c>
      <c r="AE7" s="11"/>
      <c r="AF7" s="11" t="n">
        <v>139</v>
      </c>
      <c r="AG7" s="11"/>
      <c r="AH7" s="11" t="n">
        <v>196</v>
      </c>
      <c r="AI7" s="11"/>
      <c r="AJ7" s="11" t="n">
        <v>87</v>
      </c>
      <c r="AK7" s="11" t="n">
        <v>81</v>
      </c>
      <c r="AL7" s="11" t="n">
        <v>39</v>
      </c>
    </row>
    <row r="8" ht="30" customHeight="1">
      <c r="B8" s="12" t="s">
        <v>20</v>
      </c>
      <c r="C8" s="12" t="n">
        <v>203</v>
      </c>
      <c r="D8" s="12" t="n">
        <v>104</v>
      </c>
      <c r="E8" s="12" t="n">
        <v>98</v>
      </c>
      <c r="F8" s="12"/>
      <c r="G8" s="12" t="n">
        <v>19</v>
      </c>
      <c r="H8" s="12" t="n">
        <v>38</v>
      </c>
      <c r="I8" s="12" t="n">
        <v>34</v>
      </c>
      <c r="J8" s="12" t="n">
        <v>26</v>
      </c>
      <c r="K8" s="12" t="n">
        <v>34</v>
      </c>
      <c r="L8" s="12" t="n">
        <v>53</v>
      </c>
      <c r="M8" s="12"/>
      <c r="N8" s="12" t="n">
        <v>21</v>
      </c>
      <c r="O8" s="12" t="n">
        <v>60</v>
      </c>
      <c r="P8" s="12" t="n">
        <v>44</v>
      </c>
      <c r="Q8" s="12" t="n">
        <v>36</v>
      </c>
      <c r="R8" s="12" t="n">
        <v>43</v>
      </c>
      <c r="S8" s="12"/>
      <c r="T8" s="12" t="n">
        <v>20</v>
      </c>
      <c r="U8" s="12" t="n">
        <v>73</v>
      </c>
      <c r="V8" s="12" t="n">
        <v>27</v>
      </c>
      <c r="W8" s="12" t="n">
        <v>58</v>
      </c>
      <c r="X8" s="12"/>
      <c r="Y8" s="12" t="n">
        <v>90</v>
      </c>
      <c r="Z8" s="12" t="n">
        <v>15</v>
      </c>
      <c r="AA8" s="12" t="n">
        <v>57</v>
      </c>
      <c r="AB8" s="12" t="n">
        <v>23</v>
      </c>
      <c r="AC8" s="12" t="n">
        <v>10</v>
      </c>
      <c r="AD8" s="12" t="n">
        <v>9</v>
      </c>
      <c r="AE8" s="12"/>
      <c r="AF8" s="12" t="n">
        <v>138</v>
      </c>
      <c r="AG8" s="12"/>
      <c r="AH8" s="12" t="n">
        <v>193</v>
      </c>
      <c r="AI8" s="12"/>
      <c r="AJ8" s="12" t="n">
        <v>63</v>
      </c>
      <c r="AK8" s="12" t="n">
        <v>119</v>
      </c>
      <c r="AL8" s="12" t="n">
        <v>22</v>
      </c>
    </row>
    <row r="9">
      <c r="B9" s="20" t="s">
        <v>362</v>
      </c>
      <c r="C9" s="19" t="n">
        <v>0.540662744647999</v>
      </c>
      <c r="D9" s="19" t="n">
        <v>0.644001127611798</v>
      </c>
      <c r="E9" s="19" t="n">
        <v>0.436989473162143</v>
      </c>
      <c r="F9" s="19"/>
      <c r="G9" s="19" t="n">
        <v>0.509131875337941</v>
      </c>
      <c r="H9" s="19" t="n">
        <v>0.715201188905187</v>
      </c>
      <c r="I9" s="19" t="n">
        <v>0.675935514290703</v>
      </c>
      <c r="J9" s="19" t="n">
        <v>0.683465732106239</v>
      </c>
      <c r="K9" s="19" t="n">
        <v>0.392723044679193</v>
      </c>
      <c r="L9" s="19" t="n">
        <v>0.364841528764097</v>
      </c>
      <c r="M9" s="19"/>
      <c r="N9" s="19" t="n">
        <v>0.616125126695436</v>
      </c>
      <c r="O9" s="19" t="n">
        <v>0.569270842021116</v>
      </c>
      <c r="P9" s="19" t="n">
        <v>0.403279304739133</v>
      </c>
      <c r="Q9" s="19" t="n">
        <v>0.626723471483321</v>
      </c>
      <c r="R9" s="19" t="n">
        <v>0.532637429892138</v>
      </c>
      <c r="S9" s="19"/>
      <c r="T9" s="19" t="n">
        <v>0.462074063012682</v>
      </c>
      <c r="U9" s="19" t="n">
        <v>0.497920071950233</v>
      </c>
      <c r="V9" s="19" t="n">
        <v>0.57470997860345</v>
      </c>
      <c r="W9" s="19" t="n">
        <v>0.596637588954828</v>
      </c>
      <c r="X9" s="19"/>
      <c r="Y9" s="19" t="n">
        <v>0.650617528739197</v>
      </c>
      <c r="Z9" s="19" t="n">
        <v>0.336747870690492</v>
      </c>
      <c r="AA9" s="19" t="n">
        <v>0.35354993534087</v>
      </c>
      <c r="AB9" s="19" t="n">
        <v>0.561391207922198</v>
      </c>
      <c r="AC9" s="19" t="n">
        <v>0.6275767222367</v>
      </c>
      <c r="AD9" s="19" t="n">
        <v>0.825320071798466</v>
      </c>
      <c r="AE9" s="19"/>
      <c r="AF9" s="19" t="n">
        <v>0.552121156357037</v>
      </c>
      <c r="AG9" s="19"/>
      <c r="AH9" s="19" t="n">
        <v>0.548426610519118</v>
      </c>
      <c r="AI9" s="19"/>
      <c r="AJ9" s="19" t="n">
        <v>0.491658080163006</v>
      </c>
      <c r="AK9" s="19" t="n">
        <v>0.591199787079686</v>
      </c>
      <c r="AL9" s="19" t="n">
        <v>0.406224457126165</v>
      </c>
    </row>
    <row r="10">
      <c r="B10" s="20" t="s">
        <v>345</v>
      </c>
      <c r="C10" s="19" t="n">
        <v>0.302265402819279</v>
      </c>
      <c r="D10" s="19" t="n">
        <v>0.204852176654423</v>
      </c>
      <c r="E10" s="19" t="n">
        <v>0.408138851222705</v>
      </c>
      <c r="F10" s="19"/>
      <c r="G10" s="19" t="n">
        <v>0.349581096924152</v>
      </c>
      <c r="H10" s="19" t="n">
        <v>0.200060638368118</v>
      </c>
      <c r="I10" s="19" t="n">
        <v>0.244381756175433</v>
      </c>
      <c r="J10" s="19" t="n">
        <v>0.278606177374837</v>
      </c>
      <c r="K10" s="19" t="n">
        <v>0.381343436455547</v>
      </c>
      <c r="L10" s="19" t="n">
        <v>0.35674558167173</v>
      </c>
      <c r="M10" s="19"/>
      <c r="N10" s="19" t="n">
        <v>0.105731718910661</v>
      </c>
      <c r="O10" s="19" t="n">
        <v>0.243422063002477</v>
      </c>
      <c r="P10" s="19" t="n">
        <v>0.414754405522086</v>
      </c>
      <c r="Q10" s="19" t="n">
        <v>0.28551961465962</v>
      </c>
      <c r="R10" s="19" t="n">
        <v>0.378354640732107</v>
      </c>
      <c r="S10" s="19"/>
      <c r="T10" s="19" t="n">
        <v>0.214250319420382</v>
      </c>
      <c r="U10" s="19" t="n">
        <v>0.28762412633749</v>
      </c>
      <c r="V10" s="19" t="n">
        <v>0.274590524124816</v>
      </c>
      <c r="W10" s="19" t="n">
        <v>0.362627738187244</v>
      </c>
      <c r="X10" s="19"/>
      <c r="Y10" s="19" t="n">
        <v>0.302387361603211</v>
      </c>
      <c r="Z10" s="19" t="n">
        <v>0.303487688669237</v>
      </c>
      <c r="AA10" s="19" t="n">
        <v>0.353377595832379</v>
      </c>
      <c r="AB10" s="19" t="n">
        <v>0.287906664618126</v>
      </c>
      <c r="AC10" s="19" t="n">
        <v>0.241760646489423</v>
      </c>
      <c r="AD10" s="19" t="n">
        <v>0.0763070220271482</v>
      </c>
      <c r="AE10" s="19"/>
      <c r="AF10" s="19" t="n">
        <v>0.305156594054519</v>
      </c>
      <c r="AG10" s="19"/>
      <c r="AH10" s="19" t="n">
        <v>0.302194487495135</v>
      </c>
      <c r="AI10" s="19"/>
      <c r="AJ10" s="19" t="n">
        <v>0.375866909053336</v>
      </c>
      <c r="AK10" s="19" t="n">
        <v>0.257952914279634</v>
      </c>
      <c r="AL10" s="19" t="n">
        <v>0.332077848131558</v>
      </c>
    </row>
    <row r="11">
      <c r="B11" s="20" t="s">
        <v>87</v>
      </c>
      <c r="C11" s="21" t="n">
        <v>0.157071852532722</v>
      </c>
      <c r="D11" s="21" t="n">
        <v>0.151146695733779</v>
      </c>
      <c r="E11" s="21" t="n">
        <v>0.154871675615152</v>
      </c>
      <c r="F11" s="21"/>
      <c r="G11" s="21" t="n">
        <v>0.141287027737907</v>
      </c>
      <c r="H11" s="21" t="n">
        <v>0.084738172726695</v>
      </c>
      <c r="I11" s="21" t="n">
        <v>0.0796827295338641</v>
      </c>
      <c r="J11" s="21" t="n">
        <v>0.0379280905189246</v>
      </c>
      <c r="K11" s="21" t="n">
        <v>0.22593351886526</v>
      </c>
      <c r="L11" s="21" t="n">
        <v>0.278412889564173</v>
      </c>
      <c r="M11" s="21"/>
      <c r="N11" s="21" t="n">
        <v>0.278143154393903</v>
      </c>
      <c r="O11" s="21" t="n">
        <v>0.187307094976408</v>
      </c>
      <c r="P11" s="21" t="n">
        <v>0.181966289738781</v>
      </c>
      <c r="Q11" s="21" t="n">
        <v>0.0877569138570592</v>
      </c>
      <c r="R11" s="21" t="n">
        <v>0.0890079293757554</v>
      </c>
      <c r="S11" s="21"/>
      <c r="T11" s="21" t="n">
        <v>0.323675617566936</v>
      </c>
      <c r="U11" s="21" t="n">
        <v>0.214455801712277</v>
      </c>
      <c r="V11" s="21" t="n">
        <v>0.150699497271734</v>
      </c>
      <c r="W11" s="21" t="n">
        <v>0.0407346728579282</v>
      </c>
      <c r="X11" s="21"/>
      <c r="Y11" s="21" t="n">
        <v>0.0469951096575924</v>
      </c>
      <c r="Z11" s="21" t="n">
        <v>0.359764440640272</v>
      </c>
      <c r="AA11" s="21" t="n">
        <v>0.293072468826751</v>
      </c>
      <c r="AB11" s="21" t="n">
        <v>0.150702127459677</v>
      </c>
      <c r="AC11" s="21" t="n">
        <v>0.130662631273877</v>
      </c>
      <c r="AD11" s="21" t="n">
        <v>0.0983729061743858</v>
      </c>
      <c r="AE11" s="21"/>
      <c r="AF11" s="21" t="n">
        <v>0.142722249588445</v>
      </c>
      <c r="AG11" s="21"/>
      <c r="AH11" s="21" t="n">
        <v>0.149378901985747</v>
      </c>
      <c r="AI11" s="21"/>
      <c r="AJ11" s="21" t="n">
        <v>0.132475010783658</v>
      </c>
      <c r="AK11" s="21" t="n">
        <v>0.15084729864068</v>
      </c>
      <c r="AL11" s="21" t="n">
        <v>0.261697694742277</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365</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201</v>
      </c>
      <c r="D7" s="11" t="n">
        <v>97</v>
      </c>
      <c r="E7" s="11" t="n">
        <v>104</v>
      </c>
      <c r="F7" s="11"/>
      <c r="G7" s="11" t="n">
        <v>9</v>
      </c>
      <c r="H7" s="11" t="n">
        <v>28</v>
      </c>
      <c r="I7" s="11" t="n">
        <v>47</v>
      </c>
      <c r="J7" s="11" t="n">
        <v>33</v>
      </c>
      <c r="K7" s="11" t="n">
        <v>37</v>
      </c>
      <c r="L7" s="11" t="n">
        <v>47</v>
      </c>
      <c r="M7" s="11"/>
      <c r="N7" s="11" t="n">
        <v>11</v>
      </c>
      <c r="O7" s="11" t="n">
        <v>40</v>
      </c>
      <c r="P7" s="11" t="n">
        <v>43</v>
      </c>
      <c r="Q7" s="11" t="n">
        <v>57</v>
      </c>
      <c r="R7" s="11" t="n">
        <v>50</v>
      </c>
      <c r="S7" s="11"/>
      <c r="T7" s="11" t="n">
        <v>17</v>
      </c>
      <c r="U7" s="11" t="n">
        <v>60</v>
      </c>
      <c r="V7" s="11" t="n">
        <v>38</v>
      </c>
      <c r="W7" s="11" t="n">
        <v>51</v>
      </c>
      <c r="X7" s="11"/>
      <c r="Y7" s="11" t="n">
        <v>85</v>
      </c>
      <c r="Z7" s="11" t="n">
        <v>21</v>
      </c>
      <c r="AA7" s="11" t="n">
        <v>59</v>
      </c>
      <c r="AB7" s="11" t="n">
        <v>22</v>
      </c>
      <c r="AC7" s="11" t="n">
        <v>5</v>
      </c>
      <c r="AD7" s="11" t="n">
        <v>9</v>
      </c>
      <c r="AE7" s="11"/>
      <c r="AF7" s="11" t="n">
        <v>126</v>
      </c>
      <c r="AG7" s="11"/>
      <c r="AH7" s="11" t="n">
        <v>195</v>
      </c>
      <c r="AI7" s="11"/>
      <c r="AJ7" s="11" t="n">
        <v>91</v>
      </c>
      <c r="AK7" s="11" t="n">
        <v>77</v>
      </c>
      <c r="AL7" s="11" t="n">
        <v>33</v>
      </c>
    </row>
    <row r="8" ht="30" customHeight="1">
      <c r="B8" s="12" t="s">
        <v>20</v>
      </c>
      <c r="C8" s="12" t="n">
        <v>197</v>
      </c>
      <c r="D8" s="12" t="n">
        <v>112</v>
      </c>
      <c r="E8" s="12" t="n">
        <v>85</v>
      </c>
      <c r="F8" s="12"/>
      <c r="G8" s="12" t="n">
        <v>15</v>
      </c>
      <c r="H8" s="12" t="n">
        <v>32</v>
      </c>
      <c r="I8" s="12" t="n">
        <v>33</v>
      </c>
      <c r="J8" s="12" t="n">
        <v>32</v>
      </c>
      <c r="K8" s="12" t="n">
        <v>34</v>
      </c>
      <c r="L8" s="12" t="n">
        <v>51</v>
      </c>
      <c r="M8" s="12"/>
      <c r="N8" s="12" t="n">
        <v>14</v>
      </c>
      <c r="O8" s="12" t="n">
        <v>55</v>
      </c>
      <c r="P8" s="12" t="n">
        <v>62</v>
      </c>
      <c r="Q8" s="12" t="n">
        <v>31</v>
      </c>
      <c r="R8" s="12" t="n">
        <v>35</v>
      </c>
      <c r="S8" s="12"/>
      <c r="T8" s="12" t="n">
        <v>22</v>
      </c>
      <c r="U8" s="12" t="n">
        <v>63</v>
      </c>
      <c r="V8" s="12" t="n">
        <v>36</v>
      </c>
      <c r="W8" s="12" t="n">
        <v>41</v>
      </c>
      <c r="X8" s="12"/>
      <c r="Y8" s="12" t="n">
        <v>73</v>
      </c>
      <c r="Z8" s="12" t="n">
        <v>21</v>
      </c>
      <c r="AA8" s="12" t="n">
        <v>61</v>
      </c>
      <c r="AB8" s="12" t="n">
        <v>26</v>
      </c>
      <c r="AC8" s="12" t="n">
        <v>5</v>
      </c>
      <c r="AD8" s="12" t="n">
        <v>12</v>
      </c>
      <c r="AE8" s="12"/>
      <c r="AF8" s="12" t="n">
        <v>126</v>
      </c>
      <c r="AG8" s="12"/>
      <c r="AH8" s="12" t="n">
        <v>188</v>
      </c>
      <c r="AI8" s="12"/>
      <c r="AJ8" s="12" t="n">
        <v>67</v>
      </c>
      <c r="AK8" s="12" t="n">
        <v>114</v>
      </c>
      <c r="AL8" s="12" t="n">
        <v>16</v>
      </c>
    </row>
    <row r="9">
      <c r="B9" s="20" t="s">
        <v>364</v>
      </c>
      <c r="C9" s="19" t="n">
        <v>0.621463070201809</v>
      </c>
      <c r="D9" s="19" t="n">
        <v>0.634443725173425</v>
      </c>
      <c r="E9" s="19" t="n">
        <v>0.604277815228368</v>
      </c>
      <c r="F9" s="19"/>
      <c r="G9" s="19" t="n">
        <v>0.700597217526553</v>
      </c>
      <c r="H9" s="19" t="n">
        <v>0.657792192743937</v>
      </c>
      <c r="I9" s="19" t="n">
        <v>0.644563287385554</v>
      </c>
      <c r="J9" s="19" t="n">
        <v>0.524731418848704</v>
      </c>
      <c r="K9" s="19" t="n">
        <v>0.671450638643653</v>
      </c>
      <c r="L9" s="19" t="n">
        <v>0.586661759050344</v>
      </c>
      <c r="M9" s="19"/>
      <c r="N9" s="19" t="n">
        <v>0.573275204183545</v>
      </c>
      <c r="O9" s="19" t="n">
        <v>0.617626059434394</v>
      </c>
      <c r="P9" s="19" t="n">
        <v>0.556972087543686</v>
      </c>
      <c r="Q9" s="19" t="n">
        <v>0.67913518988202</v>
      </c>
      <c r="R9" s="19" t="n">
        <v>0.710650143488123</v>
      </c>
      <c r="S9" s="19"/>
      <c r="T9" s="19" t="n">
        <v>0.720870847719747</v>
      </c>
      <c r="U9" s="19" t="n">
        <v>0.696911173432169</v>
      </c>
      <c r="V9" s="19" t="n">
        <v>0.621617928296167</v>
      </c>
      <c r="W9" s="19" t="n">
        <v>0.591392187110971</v>
      </c>
      <c r="X9" s="19"/>
      <c r="Y9" s="19" t="n">
        <v>0.620164542286374</v>
      </c>
      <c r="Z9" s="19" t="n">
        <v>0.658333735770803</v>
      </c>
      <c r="AA9" s="19" t="n">
        <v>0.627254185676962</v>
      </c>
      <c r="AB9" s="19" t="n">
        <v>0.493248352388973</v>
      </c>
      <c r="AC9" s="19" t="n">
        <v>0.541027418816023</v>
      </c>
      <c r="AD9" s="19" t="n">
        <v>0.850082570953687</v>
      </c>
      <c r="AE9" s="19"/>
      <c r="AF9" s="19" t="n">
        <v>0.608213510956074</v>
      </c>
      <c r="AG9" s="19"/>
      <c r="AH9" s="19" t="n">
        <v>0.641337681442027</v>
      </c>
      <c r="AI9" s="19"/>
      <c r="AJ9" s="19" t="n">
        <v>0.573384751985678</v>
      </c>
      <c r="AK9" s="19" t="n">
        <v>0.638931915233624</v>
      </c>
      <c r="AL9" s="19" t="n">
        <v>0.699530535276355</v>
      </c>
    </row>
    <row r="10">
      <c r="B10" s="20" t="s">
        <v>345</v>
      </c>
      <c r="C10" s="19" t="n">
        <v>0.241746377208604</v>
      </c>
      <c r="D10" s="19" t="n">
        <v>0.187701839918392</v>
      </c>
      <c r="E10" s="19" t="n">
        <v>0.313296630665373</v>
      </c>
      <c r="F10" s="19"/>
      <c r="G10" s="19" t="n">
        <v>0.207241710931747</v>
      </c>
      <c r="H10" s="19" t="n">
        <v>0.186138860803411</v>
      </c>
      <c r="I10" s="19" t="n">
        <v>0.206856936188375</v>
      </c>
      <c r="J10" s="19" t="n">
        <v>0.388612921526973</v>
      </c>
      <c r="K10" s="19" t="n">
        <v>0.271965977307881</v>
      </c>
      <c r="L10" s="19" t="n">
        <v>0.198831837188717</v>
      </c>
      <c r="M10" s="19"/>
      <c r="N10" s="19" t="n">
        <v>0.237921434394754</v>
      </c>
      <c r="O10" s="19" t="n">
        <v>0.255714123025828</v>
      </c>
      <c r="P10" s="19" t="n">
        <v>0.208474165346434</v>
      </c>
      <c r="Q10" s="19" t="n">
        <v>0.286986691711586</v>
      </c>
      <c r="R10" s="19" t="n">
        <v>0.240488067682129</v>
      </c>
      <c r="S10" s="19"/>
      <c r="T10" s="19" t="n">
        <v>0.196898631045263</v>
      </c>
      <c r="U10" s="19" t="n">
        <v>0.203744808808876</v>
      </c>
      <c r="V10" s="19" t="n">
        <v>0.235797033179547</v>
      </c>
      <c r="W10" s="19" t="n">
        <v>0.296151134525284</v>
      </c>
      <c r="X10" s="19"/>
      <c r="Y10" s="19" t="n">
        <v>0.276265729740359</v>
      </c>
      <c r="Z10" s="19" t="n">
        <v>0.314215345062321</v>
      </c>
      <c r="AA10" s="19" t="n">
        <v>0.195188939234431</v>
      </c>
      <c r="AB10" s="19" t="n">
        <v>0.274325945893548</v>
      </c>
      <c r="AC10" s="19" t="n">
        <v>0.406200332273005</v>
      </c>
      <c r="AD10" s="19" t="n">
        <v>0</v>
      </c>
      <c r="AE10" s="19"/>
      <c r="AF10" s="19" t="n">
        <v>0.249780274388456</v>
      </c>
      <c r="AG10" s="19"/>
      <c r="AH10" s="19" t="n">
        <v>0.247198291915451</v>
      </c>
      <c r="AI10" s="19"/>
      <c r="AJ10" s="19" t="n">
        <v>0.292025413421725</v>
      </c>
      <c r="AK10" s="19" t="n">
        <v>0.206013321685573</v>
      </c>
      <c r="AL10" s="19" t="n">
        <v>0.28437965594449</v>
      </c>
    </row>
    <row r="11">
      <c r="B11" s="20" t="s">
        <v>87</v>
      </c>
      <c r="C11" s="21" t="n">
        <v>0.136790552589587</v>
      </c>
      <c r="D11" s="21" t="n">
        <v>0.177854434908183</v>
      </c>
      <c r="E11" s="21" t="n">
        <v>0.0824255541062591</v>
      </c>
      <c r="F11" s="21"/>
      <c r="G11" s="21" t="n">
        <v>0.0921610715417003</v>
      </c>
      <c r="H11" s="21" t="n">
        <v>0.156068946452652</v>
      </c>
      <c r="I11" s="21" t="n">
        <v>0.148579776426071</v>
      </c>
      <c r="J11" s="21" t="n">
        <v>0.0866556596243226</v>
      </c>
      <c r="K11" s="21" t="n">
        <v>0.056583384048466</v>
      </c>
      <c r="L11" s="21" t="n">
        <v>0.214506403760939</v>
      </c>
      <c r="M11" s="21"/>
      <c r="N11" s="21" t="n">
        <v>0.188803361421701</v>
      </c>
      <c r="O11" s="21" t="n">
        <v>0.126659817539779</v>
      </c>
      <c r="P11" s="21" t="n">
        <v>0.23455374710988</v>
      </c>
      <c r="Q11" s="21" t="n">
        <v>0.0338781184063938</v>
      </c>
      <c r="R11" s="21" t="n">
        <v>0.0488617888297483</v>
      </c>
      <c r="S11" s="21"/>
      <c r="T11" s="21" t="n">
        <v>0.0822305212349908</v>
      </c>
      <c r="U11" s="21" t="n">
        <v>0.099344017758955</v>
      </c>
      <c r="V11" s="21" t="n">
        <v>0.142585038524286</v>
      </c>
      <c r="W11" s="21" t="n">
        <v>0.112456678363744</v>
      </c>
      <c r="X11" s="21"/>
      <c r="Y11" s="21" t="n">
        <v>0.103569727973267</v>
      </c>
      <c r="Z11" s="21" t="n">
        <v>0.027450919166876</v>
      </c>
      <c r="AA11" s="21" t="n">
        <v>0.177556875088607</v>
      </c>
      <c r="AB11" s="21" t="n">
        <v>0.232425701717479</v>
      </c>
      <c r="AC11" s="21" t="n">
        <v>0.0527722489109721</v>
      </c>
      <c r="AD11" s="21" t="n">
        <v>0.149917429046313</v>
      </c>
      <c r="AE11" s="21"/>
      <c r="AF11" s="21" t="n">
        <v>0.14200621465547</v>
      </c>
      <c r="AG11" s="21"/>
      <c r="AH11" s="21" t="n">
        <v>0.111464026642522</v>
      </c>
      <c r="AI11" s="21"/>
      <c r="AJ11" s="21" t="n">
        <v>0.134589834592597</v>
      </c>
      <c r="AK11" s="21" t="n">
        <v>0.155054763080803</v>
      </c>
      <c r="AL11" s="21" t="n">
        <v>0.0160898087791551</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368</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188</v>
      </c>
      <c r="D7" s="11" t="n">
        <v>89</v>
      </c>
      <c r="E7" s="11" t="n">
        <v>98</v>
      </c>
      <c r="F7" s="11"/>
      <c r="G7" s="11" t="n">
        <v>20</v>
      </c>
      <c r="H7" s="11" t="n">
        <v>31</v>
      </c>
      <c r="I7" s="11" t="n">
        <v>40</v>
      </c>
      <c r="J7" s="11" t="n">
        <v>30</v>
      </c>
      <c r="K7" s="11" t="n">
        <v>25</v>
      </c>
      <c r="L7" s="11" t="n">
        <v>42</v>
      </c>
      <c r="M7" s="11"/>
      <c r="N7" s="11" t="n">
        <v>17</v>
      </c>
      <c r="O7" s="11" t="n">
        <v>41</v>
      </c>
      <c r="P7" s="11" t="n">
        <v>32</v>
      </c>
      <c r="Q7" s="11" t="n">
        <v>55</v>
      </c>
      <c r="R7" s="11" t="n">
        <v>43</v>
      </c>
      <c r="S7" s="11"/>
      <c r="T7" s="11" t="n">
        <v>16</v>
      </c>
      <c r="U7" s="11" t="n">
        <v>65</v>
      </c>
      <c r="V7" s="11" t="n">
        <v>26</v>
      </c>
      <c r="W7" s="11" t="n">
        <v>56</v>
      </c>
      <c r="X7" s="11"/>
      <c r="Y7" s="11" t="n">
        <v>90</v>
      </c>
      <c r="Z7" s="11" t="n">
        <v>16</v>
      </c>
      <c r="AA7" s="11" t="n">
        <v>47</v>
      </c>
      <c r="AB7" s="11" t="n">
        <v>17</v>
      </c>
      <c r="AC7" s="11" t="n">
        <v>15</v>
      </c>
      <c r="AD7" s="11" t="n">
        <v>2</v>
      </c>
      <c r="AE7" s="11"/>
      <c r="AF7" s="11" t="n">
        <v>113</v>
      </c>
      <c r="AG7" s="11"/>
      <c r="AH7" s="11" t="n">
        <v>176</v>
      </c>
      <c r="AI7" s="11"/>
      <c r="AJ7" s="11" t="n">
        <v>88</v>
      </c>
      <c r="AK7" s="11" t="n">
        <v>70</v>
      </c>
      <c r="AL7" s="11" t="n">
        <v>30</v>
      </c>
    </row>
    <row r="8" ht="30" customHeight="1">
      <c r="B8" s="12" t="s">
        <v>20</v>
      </c>
      <c r="C8" s="12" t="n">
        <v>185</v>
      </c>
      <c r="D8" s="12" t="n">
        <v>96</v>
      </c>
      <c r="E8" s="12" t="n">
        <v>88</v>
      </c>
      <c r="F8" s="12"/>
      <c r="G8" s="12" t="n">
        <v>20</v>
      </c>
      <c r="H8" s="12" t="n">
        <v>38</v>
      </c>
      <c r="I8" s="12" t="n">
        <v>34</v>
      </c>
      <c r="J8" s="12" t="n">
        <v>29</v>
      </c>
      <c r="K8" s="12" t="n">
        <v>21</v>
      </c>
      <c r="L8" s="12" t="n">
        <v>43</v>
      </c>
      <c r="M8" s="12"/>
      <c r="N8" s="12" t="n">
        <v>21</v>
      </c>
      <c r="O8" s="12" t="n">
        <v>52</v>
      </c>
      <c r="P8" s="12" t="n">
        <v>42</v>
      </c>
      <c r="Q8" s="12" t="n">
        <v>35</v>
      </c>
      <c r="R8" s="12" t="n">
        <v>34</v>
      </c>
      <c r="S8" s="12"/>
      <c r="T8" s="12" t="n">
        <v>15</v>
      </c>
      <c r="U8" s="12" t="n">
        <v>64</v>
      </c>
      <c r="V8" s="12" t="n">
        <v>19</v>
      </c>
      <c r="W8" s="12" t="n">
        <v>56</v>
      </c>
      <c r="X8" s="12"/>
      <c r="Y8" s="12" t="n">
        <v>89</v>
      </c>
      <c r="Z8" s="12" t="n">
        <v>12</v>
      </c>
      <c r="AA8" s="12" t="n">
        <v>47</v>
      </c>
      <c r="AB8" s="12" t="n">
        <v>18</v>
      </c>
      <c r="AC8" s="12" t="n">
        <v>16</v>
      </c>
      <c r="AD8" s="12" t="n">
        <v>2</v>
      </c>
      <c r="AE8" s="12"/>
      <c r="AF8" s="12" t="n">
        <v>114</v>
      </c>
      <c r="AG8" s="12"/>
      <c r="AH8" s="12" t="n">
        <v>172</v>
      </c>
      <c r="AI8" s="12"/>
      <c r="AJ8" s="12" t="n">
        <v>70</v>
      </c>
      <c r="AK8" s="12" t="n">
        <v>97</v>
      </c>
      <c r="AL8" s="12" t="n">
        <v>19</v>
      </c>
    </row>
    <row r="9">
      <c r="B9" s="20" t="s">
        <v>366</v>
      </c>
      <c r="C9" s="19" t="n">
        <v>0.233537019469837</v>
      </c>
      <c r="D9" s="19" t="n">
        <v>0.268440329746874</v>
      </c>
      <c r="E9" s="19" t="n">
        <v>0.198011098212806</v>
      </c>
      <c r="F9" s="19"/>
      <c r="G9" s="19" t="n">
        <v>0.114750622638184</v>
      </c>
      <c r="H9" s="19" t="n">
        <v>0.479531148672822</v>
      </c>
      <c r="I9" s="19" t="n">
        <v>0.274214450972035</v>
      </c>
      <c r="J9" s="19" t="n">
        <v>0.142393086271299</v>
      </c>
      <c r="K9" s="19" t="n">
        <v>0.168081718044163</v>
      </c>
      <c r="L9" s="19" t="n">
        <v>0.129459490723838</v>
      </c>
      <c r="M9" s="19"/>
      <c r="N9" s="19" t="n">
        <v>0.264339304706741</v>
      </c>
      <c r="O9" s="19" t="n">
        <v>0.301264182093832</v>
      </c>
      <c r="P9" s="19" t="n">
        <v>0.134558730619782</v>
      </c>
      <c r="Q9" s="19" t="n">
        <v>0.118143563667477</v>
      </c>
      <c r="R9" s="19" t="n">
        <v>0.348273553095969</v>
      </c>
      <c r="S9" s="19"/>
      <c r="T9" s="19" t="n">
        <v>0.103832023308267</v>
      </c>
      <c r="U9" s="19" t="n">
        <v>0.228331164002012</v>
      </c>
      <c r="V9" s="19" t="n">
        <v>0.225524882313604</v>
      </c>
      <c r="W9" s="19" t="n">
        <v>0.356006974077389</v>
      </c>
      <c r="X9" s="19"/>
      <c r="Y9" s="19" t="n">
        <v>0.376348586869676</v>
      </c>
      <c r="Z9" s="19" t="n">
        <v>0</v>
      </c>
      <c r="AA9" s="19" t="n">
        <v>0.132640636070492</v>
      </c>
      <c r="AB9" s="19" t="n">
        <v>0.132517049711501</v>
      </c>
      <c r="AC9" s="19" t="n">
        <v>0.0696636109357049</v>
      </c>
      <c r="AD9" s="19" t="n">
        <v>0</v>
      </c>
      <c r="AE9" s="19"/>
      <c r="AF9" s="19" t="n">
        <v>0.212913429511954</v>
      </c>
      <c r="AG9" s="19"/>
      <c r="AH9" s="19" t="n">
        <v>0.22272269942789</v>
      </c>
      <c r="AI9" s="19"/>
      <c r="AJ9" s="19" t="n">
        <v>0.108977076907858</v>
      </c>
      <c r="AK9" s="19" t="n">
        <v>0.282072016058363</v>
      </c>
      <c r="AL9" s="19" t="n">
        <v>0.449178252453399</v>
      </c>
    </row>
    <row r="10">
      <c r="B10" s="20" t="s">
        <v>367</v>
      </c>
      <c r="C10" s="19" t="n">
        <v>0.667877748821753</v>
      </c>
      <c r="D10" s="19" t="n">
        <v>0.647424059713144</v>
      </c>
      <c r="E10" s="19" t="n">
        <v>0.686508467313237</v>
      </c>
      <c r="F10" s="19"/>
      <c r="G10" s="19" t="n">
        <v>0.850185075742091</v>
      </c>
      <c r="H10" s="19" t="n">
        <v>0.451607791014688</v>
      </c>
      <c r="I10" s="19" t="n">
        <v>0.638138408693255</v>
      </c>
      <c r="J10" s="19" t="n">
        <v>0.797652150854903</v>
      </c>
      <c r="K10" s="19" t="n">
        <v>0.59605579284068</v>
      </c>
      <c r="L10" s="19" t="n">
        <v>0.750052741117686</v>
      </c>
      <c r="M10" s="19"/>
      <c r="N10" s="19" t="n">
        <v>0.682570140039479</v>
      </c>
      <c r="O10" s="19" t="n">
        <v>0.645223497012383</v>
      </c>
      <c r="P10" s="19" t="n">
        <v>0.677545976059194</v>
      </c>
      <c r="Q10" s="19" t="n">
        <v>0.717485018958371</v>
      </c>
      <c r="R10" s="19" t="n">
        <v>0.631649668263771</v>
      </c>
      <c r="S10" s="19"/>
      <c r="T10" s="19" t="n">
        <v>0.839158791882461</v>
      </c>
      <c r="U10" s="19" t="n">
        <v>0.718655562288323</v>
      </c>
      <c r="V10" s="19" t="n">
        <v>0.544740512817839</v>
      </c>
      <c r="W10" s="19" t="n">
        <v>0.614036573264884</v>
      </c>
      <c r="X10" s="19"/>
      <c r="Y10" s="19" t="n">
        <v>0.517024975776363</v>
      </c>
      <c r="Z10" s="19" t="n">
        <v>0.927608273083544</v>
      </c>
      <c r="AA10" s="19" t="n">
        <v>0.739272384815163</v>
      </c>
      <c r="AB10" s="19" t="n">
        <v>0.768058747435375</v>
      </c>
      <c r="AC10" s="19" t="n">
        <v>0.930336389064295</v>
      </c>
      <c r="AD10" s="19" t="n">
        <v>1</v>
      </c>
      <c r="AE10" s="19"/>
      <c r="AF10" s="19" t="n">
        <v>0.6864624731132</v>
      </c>
      <c r="AG10" s="19"/>
      <c r="AH10" s="19" t="n">
        <v>0.705504292637959</v>
      </c>
      <c r="AI10" s="19"/>
      <c r="AJ10" s="19" t="n">
        <v>0.75208110527399</v>
      </c>
      <c r="AK10" s="19" t="n">
        <v>0.629539156095513</v>
      </c>
      <c r="AL10" s="19" t="n">
        <v>0.550821747546601</v>
      </c>
    </row>
    <row r="11">
      <c r="B11" s="20" t="s">
        <v>87</v>
      </c>
      <c r="C11" s="21" t="n">
        <v>0.0985852317084098</v>
      </c>
      <c r="D11" s="21" t="n">
        <v>0.0841356105399817</v>
      </c>
      <c r="E11" s="21" t="n">
        <v>0.115480434473956</v>
      </c>
      <c r="F11" s="21"/>
      <c r="G11" s="21" t="n">
        <v>0.0350643016197247</v>
      </c>
      <c r="H11" s="21" t="n">
        <v>0.0688610603124894</v>
      </c>
      <c r="I11" s="21" t="n">
        <v>0.0876471403347101</v>
      </c>
      <c r="J11" s="21" t="n">
        <v>0.0599547628737986</v>
      </c>
      <c r="K11" s="21" t="n">
        <v>0.235862489115157</v>
      </c>
      <c r="L11" s="21" t="n">
        <v>0.120487768158476</v>
      </c>
      <c r="M11" s="21"/>
      <c r="N11" s="21" t="n">
        <v>0.0530905552537802</v>
      </c>
      <c r="O11" s="21" t="n">
        <v>0.053512320893785</v>
      </c>
      <c r="P11" s="21" t="n">
        <v>0.187895293321024</v>
      </c>
      <c r="Q11" s="21" t="n">
        <v>0.164371417374152</v>
      </c>
      <c r="R11" s="21" t="n">
        <v>0.0200767786402602</v>
      </c>
      <c r="S11" s="21"/>
      <c r="T11" s="21" t="n">
        <v>0.057009184809272</v>
      </c>
      <c r="U11" s="21" t="n">
        <v>0.0530132737096646</v>
      </c>
      <c r="V11" s="21" t="n">
        <v>0.229734604868557</v>
      </c>
      <c r="W11" s="21" t="n">
        <v>0.0299564526577269</v>
      </c>
      <c r="X11" s="21"/>
      <c r="Y11" s="21" t="n">
        <v>0.106626437353961</v>
      </c>
      <c r="Z11" s="21" t="n">
        <v>0.0723917269164565</v>
      </c>
      <c r="AA11" s="21" t="n">
        <v>0.128086979114344</v>
      </c>
      <c r="AB11" s="21" t="n">
        <v>0.0994242028531231</v>
      </c>
      <c r="AC11" s="21" t="n">
        <v>0</v>
      </c>
      <c r="AD11" s="21" t="n">
        <v>0</v>
      </c>
      <c r="AE11" s="21"/>
      <c r="AF11" s="21" t="n">
        <v>0.100624097374846</v>
      </c>
      <c r="AG11" s="21"/>
      <c r="AH11" s="21" t="n">
        <v>0.0717730079341516</v>
      </c>
      <c r="AI11" s="21"/>
      <c r="AJ11" s="21" t="n">
        <v>0.138941817818151</v>
      </c>
      <c r="AK11" s="21" t="n">
        <v>0.0883888278461242</v>
      </c>
      <c r="AL11" s="21" t="n">
        <v>0</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370</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189</v>
      </c>
      <c r="D7" s="11" t="n">
        <v>94</v>
      </c>
      <c r="E7" s="11" t="n">
        <v>95</v>
      </c>
      <c r="F7" s="11"/>
      <c r="G7" s="11" t="n">
        <v>12</v>
      </c>
      <c r="H7" s="11" t="n">
        <v>21</v>
      </c>
      <c r="I7" s="11" t="n">
        <v>39</v>
      </c>
      <c r="J7" s="11" t="n">
        <v>31</v>
      </c>
      <c r="K7" s="11" t="n">
        <v>42</v>
      </c>
      <c r="L7" s="11" t="n">
        <v>44</v>
      </c>
      <c r="M7" s="11"/>
      <c r="N7" s="11" t="n">
        <v>15</v>
      </c>
      <c r="O7" s="11" t="n">
        <v>41</v>
      </c>
      <c r="P7" s="11" t="n">
        <v>33</v>
      </c>
      <c r="Q7" s="11" t="n">
        <v>66</v>
      </c>
      <c r="R7" s="11" t="n">
        <v>34</v>
      </c>
      <c r="S7" s="11"/>
      <c r="T7" s="11" t="n">
        <v>17</v>
      </c>
      <c r="U7" s="11" t="n">
        <v>52</v>
      </c>
      <c r="V7" s="11" t="n">
        <v>40</v>
      </c>
      <c r="W7" s="11" t="n">
        <v>46</v>
      </c>
      <c r="X7" s="11"/>
      <c r="Y7" s="11" t="n">
        <v>73</v>
      </c>
      <c r="Z7" s="11" t="n">
        <v>20</v>
      </c>
      <c r="AA7" s="11" t="n">
        <v>57</v>
      </c>
      <c r="AB7" s="11" t="n">
        <v>23</v>
      </c>
      <c r="AC7" s="11" t="n">
        <v>9</v>
      </c>
      <c r="AD7" s="11" t="n">
        <v>6</v>
      </c>
      <c r="AE7" s="11"/>
      <c r="AF7" s="11" t="n">
        <v>122</v>
      </c>
      <c r="AG7" s="11"/>
      <c r="AH7" s="11" t="n">
        <v>183</v>
      </c>
      <c r="AI7" s="11"/>
      <c r="AJ7" s="11" t="n">
        <v>80</v>
      </c>
      <c r="AK7" s="11" t="n">
        <v>79</v>
      </c>
      <c r="AL7" s="11" t="n">
        <v>30</v>
      </c>
    </row>
    <row r="8" ht="30" customHeight="1">
      <c r="B8" s="12" t="s">
        <v>20</v>
      </c>
      <c r="C8" s="12" t="n">
        <v>188</v>
      </c>
      <c r="D8" s="12" t="n">
        <v>100</v>
      </c>
      <c r="E8" s="12" t="n">
        <v>88</v>
      </c>
      <c r="F8" s="12"/>
      <c r="G8" s="12" t="n">
        <v>15</v>
      </c>
      <c r="H8" s="12" t="n">
        <v>29</v>
      </c>
      <c r="I8" s="12" t="n">
        <v>26</v>
      </c>
      <c r="J8" s="12" t="n">
        <v>29</v>
      </c>
      <c r="K8" s="12" t="n">
        <v>40</v>
      </c>
      <c r="L8" s="12" t="n">
        <v>49</v>
      </c>
      <c r="M8" s="12"/>
      <c r="N8" s="12" t="n">
        <v>21</v>
      </c>
      <c r="O8" s="12" t="n">
        <v>48</v>
      </c>
      <c r="P8" s="12" t="n">
        <v>51</v>
      </c>
      <c r="Q8" s="12" t="n">
        <v>43</v>
      </c>
      <c r="R8" s="12" t="n">
        <v>25</v>
      </c>
      <c r="S8" s="12"/>
      <c r="T8" s="12" t="n">
        <v>21</v>
      </c>
      <c r="U8" s="12" t="n">
        <v>49</v>
      </c>
      <c r="V8" s="12" t="n">
        <v>32</v>
      </c>
      <c r="W8" s="12" t="n">
        <v>54</v>
      </c>
      <c r="X8" s="12"/>
      <c r="Y8" s="12" t="n">
        <v>72</v>
      </c>
      <c r="Z8" s="12" t="n">
        <v>16</v>
      </c>
      <c r="AA8" s="12" t="n">
        <v>59</v>
      </c>
      <c r="AB8" s="12" t="n">
        <v>24</v>
      </c>
      <c r="AC8" s="12" t="n">
        <v>10</v>
      </c>
      <c r="AD8" s="12" t="n">
        <v>6</v>
      </c>
      <c r="AE8" s="12"/>
      <c r="AF8" s="12" t="n">
        <v>117</v>
      </c>
      <c r="AG8" s="12"/>
      <c r="AH8" s="12" t="n">
        <v>180</v>
      </c>
      <c r="AI8" s="12"/>
      <c r="AJ8" s="12" t="n">
        <v>58</v>
      </c>
      <c r="AK8" s="12" t="n">
        <v>113</v>
      </c>
      <c r="AL8" s="12" t="n">
        <v>17</v>
      </c>
    </row>
    <row r="9">
      <c r="B9" s="20" t="s">
        <v>369</v>
      </c>
      <c r="C9" s="19" t="n">
        <v>0.168257450676643</v>
      </c>
      <c r="D9" s="19" t="n">
        <v>0.23442463162969</v>
      </c>
      <c r="E9" s="19" t="n">
        <v>0.0928721856672622</v>
      </c>
      <c r="F9" s="19"/>
      <c r="G9" s="19" t="n">
        <v>0.232519702257486</v>
      </c>
      <c r="H9" s="19" t="n">
        <v>0.172223702202551</v>
      </c>
      <c r="I9" s="19" t="n">
        <v>0.331628590088612</v>
      </c>
      <c r="J9" s="19" t="n">
        <v>0.169991149210043</v>
      </c>
      <c r="K9" s="19" t="n">
        <v>0.161580114270972</v>
      </c>
      <c r="L9" s="19" t="n">
        <v>0.062228594479833</v>
      </c>
      <c r="M9" s="19"/>
      <c r="N9" s="19" t="n">
        <v>0.357094307298323</v>
      </c>
      <c r="O9" s="19" t="n">
        <v>0.16496204563274</v>
      </c>
      <c r="P9" s="19" t="n">
        <v>0.155411743703971</v>
      </c>
      <c r="Q9" s="19" t="n">
        <v>0.152046429337077</v>
      </c>
      <c r="R9" s="19" t="n">
        <v>0.0731154451542896</v>
      </c>
      <c r="S9" s="19"/>
      <c r="T9" s="19" t="n">
        <v>0.0547287725605244</v>
      </c>
      <c r="U9" s="19" t="n">
        <v>0.116941444253785</v>
      </c>
      <c r="V9" s="19" t="n">
        <v>0.128513826765503</v>
      </c>
      <c r="W9" s="19" t="n">
        <v>0.365475145300531</v>
      </c>
      <c r="X9" s="19"/>
      <c r="Y9" s="19" t="n">
        <v>0.30419035569749</v>
      </c>
      <c r="Z9" s="19" t="n">
        <v>0.0604641472927958</v>
      </c>
      <c r="AA9" s="19" t="n">
        <v>0.104800556655693</v>
      </c>
      <c r="AB9" s="19" t="n">
        <v>0.1050733430991</v>
      </c>
      <c r="AC9" s="19" t="n">
        <v>0</v>
      </c>
      <c r="AD9" s="19" t="n">
        <v>0</v>
      </c>
      <c r="AE9" s="19"/>
      <c r="AF9" s="19" t="n">
        <v>0.144497818931138</v>
      </c>
      <c r="AG9" s="19"/>
      <c r="AH9" s="19" t="n">
        <v>0.163328519446828</v>
      </c>
      <c r="AI9" s="19"/>
      <c r="AJ9" s="19" t="n">
        <v>0.130791661251588</v>
      </c>
      <c r="AK9" s="19" t="n">
        <v>0.200302659186899</v>
      </c>
      <c r="AL9" s="19" t="n">
        <v>0.0808181087190899</v>
      </c>
    </row>
    <row r="10">
      <c r="B10" s="20" t="s">
        <v>367</v>
      </c>
      <c r="C10" s="19" t="n">
        <v>0.693212074489114</v>
      </c>
      <c r="D10" s="19" t="n">
        <v>0.65213005925137</v>
      </c>
      <c r="E10" s="19" t="n">
        <v>0.740017432692516</v>
      </c>
      <c r="F10" s="19"/>
      <c r="G10" s="19" t="n">
        <v>0.529404871049199</v>
      </c>
      <c r="H10" s="19" t="n">
        <v>0.757569409204371</v>
      </c>
      <c r="I10" s="19" t="n">
        <v>0.6138579465485</v>
      </c>
      <c r="J10" s="19" t="n">
        <v>0.782384709333465</v>
      </c>
      <c r="K10" s="19" t="n">
        <v>0.623310662264234</v>
      </c>
      <c r="L10" s="19" t="n">
        <v>0.753715367896403</v>
      </c>
      <c r="M10" s="19"/>
      <c r="N10" s="19" t="n">
        <v>0.600011996608141</v>
      </c>
      <c r="O10" s="19" t="n">
        <v>0.72636957430544</v>
      </c>
      <c r="P10" s="19" t="n">
        <v>0.60318641986793</v>
      </c>
      <c r="Q10" s="19" t="n">
        <v>0.733342393624731</v>
      </c>
      <c r="R10" s="19" t="n">
        <v>0.822651655683661</v>
      </c>
      <c r="S10" s="19"/>
      <c r="T10" s="19" t="n">
        <v>0.668476148544756</v>
      </c>
      <c r="U10" s="19" t="n">
        <v>0.73833063212672</v>
      </c>
      <c r="V10" s="19" t="n">
        <v>0.826270357871891</v>
      </c>
      <c r="W10" s="19" t="n">
        <v>0.534699254812426</v>
      </c>
      <c r="X10" s="19"/>
      <c r="Y10" s="19" t="n">
        <v>0.616537497833031</v>
      </c>
      <c r="Z10" s="19" t="n">
        <v>0.939535852707204</v>
      </c>
      <c r="AA10" s="19" t="n">
        <v>0.706097495851735</v>
      </c>
      <c r="AB10" s="19" t="n">
        <v>0.667787050812772</v>
      </c>
      <c r="AC10" s="19" t="n">
        <v>0.627321846740777</v>
      </c>
      <c r="AD10" s="19" t="n">
        <v>1</v>
      </c>
      <c r="AE10" s="19"/>
      <c r="AF10" s="19" t="n">
        <v>0.721669163768547</v>
      </c>
      <c r="AG10" s="19"/>
      <c r="AH10" s="19" t="n">
        <v>0.714864072246357</v>
      </c>
      <c r="AI10" s="19"/>
      <c r="AJ10" s="19" t="n">
        <v>0.695607605707871</v>
      </c>
      <c r="AK10" s="19" t="n">
        <v>0.684949333189113</v>
      </c>
      <c r="AL10" s="19" t="n">
        <v>0.741005696513143</v>
      </c>
    </row>
    <row r="11">
      <c r="B11" s="20" t="s">
        <v>87</v>
      </c>
      <c r="C11" s="21" t="n">
        <v>0.138530474834243</v>
      </c>
      <c r="D11" s="21" t="n">
        <v>0.11344530911894</v>
      </c>
      <c r="E11" s="21" t="n">
        <v>0.167110381640222</v>
      </c>
      <c r="F11" s="21"/>
      <c r="G11" s="21" t="n">
        <v>0.238075426693315</v>
      </c>
      <c r="H11" s="21" t="n">
        <v>0.0702068885930776</v>
      </c>
      <c r="I11" s="21" t="n">
        <v>0.0545134633628871</v>
      </c>
      <c r="J11" s="21" t="n">
        <v>0.0476241414564922</v>
      </c>
      <c r="K11" s="21" t="n">
        <v>0.215109223464794</v>
      </c>
      <c r="L11" s="21" t="n">
        <v>0.184056037623764</v>
      </c>
      <c r="M11" s="21"/>
      <c r="N11" s="21" t="n">
        <v>0.0428936960935355</v>
      </c>
      <c r="O11" s="21" t="n">
        <v>0.108668380061821</v>
      </c>
      <c r="P11" s="21" t="n">
        <v>0.241401836428099</v>
      </c>
      <c r="Q11" s="21" t="n">
        <v>0.114611177038192</v>
      </c>
      <c r="R11" s="21" t="n">
        <v>0.104232899162049</v>
      </c>
      <c r="S11" s="21"/>
      <c r="T11" s="21" t="n">
        <v>0.27679507889472</v>
      </c>
      <c r="U11" s="21" t="n">
        <v>0.144727923619495</v>
      </c>
      <c r="V11" s="21" t="n">
        <v>0.0452158153626061</v>
      </c>
      <c r="W11" s="21" t="n">
        <v>0.099825599887043</v>
      </c>
      <c r="X11" s="21"/>
      <c r="Y11" s="21" t="n">
        <v>0.0792721464694785</v>
      </c>
      <c r="Z11" s="21" t="n">
        <v>0</v>
      </c>
      <c r="AA11" s="21" t="n">
        <v>0.189101947492572</v>
      </c>
      <c r="AB11" s="21" t="n">
        <v>0.227139606088127</v>
      </c>
      <c r="AC11" s="21" t="n">
        <v>0.372678153259223</v>
      </c>
      <c r="AD11" s="21" t="n">
        <v>0</v>
      </c>
      <c r="AE11" s="21"/>
      <c r="AF11" s="21" t="n">
        <v>0.133833017300314</v>
      </c>
      <c r="AG11" s="21"/>
      <c r="AH11" s="21" t="n">
        <v>0.121807408306814</v>
      </c>
      <c r="AI11" s="21"/>
      <c r="AJ11" s="21" t="n">
        <v>0.173600733040541</v>
      </c>
      <c r="AK11" s="21" t="n">
        <v>0.114748007623988</v>
      </c>
      <c r="AL11" s="21" t="n">
        <v>0.178176194767767</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372</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212</v>
      </c>
      <c r="D7" s="11" t="n">
        <v>85</v>
      </c>
      <c r="E7" s="11" t="n">
        <v>127</v>
      </c>
      <c r="F7" s="11"/>
      <c r="G7" s="11" t="n">
        <v>23</v>
      </c>
      <c r="H7" s="11" t="n">
        <v>26</v>
      </c>
      <c r="I7" s="11" t="n">
        <v>40</v>
      </c>
      <c r="J7" s="11" t="n">
        <v>38</v>
      </c>
      <c r="K7" s="11" t="n">
        <v>40</v>
      </c>
      <c r="L7" s="11" t="n">
        <v>45</v>
      </c>
      <c r="M7" s="11"/>
      <c r="N7" s="11" t="n">
        <v>9</v>
      </c>
      <c r="O7" s="11" t="n">
        <v>48</v>
      </c>
      <c r="P7" s="11" t="n">
        <v>38</v>
      </c>
      <c r="Q7" s="11" t="n">
        <v>65</v>
      </c>
      <c r="R7" s="11" t="n">
        <v>52</v>
      </c>
      <c r="S7" s="11"/>
      <c r="T7" s="11" t="n">
        <v>18</v>
      </c>
      <c r="U7" s="11" t="n">
        <v>52</v>
      </c>
      <c r="V7" s="11" t="n">
        <v>33</v>
      </c>
      <c r="W7" s="11" t="n">
        <v>66</v>
      </c>
      <c r="X7" s="11"/>
      <c r="Y7" s="11" t="n">
        <v>96</v>
      </c>
      <c r="Z7" s="11" t="n">
        <v>17</v>
      </c>
      <c r="AA7" s="11" t="n">
        <v>56</v>
      </c>
      <c r="AB7" s="11" t="n">
        <v>24</v>
      </c>
      <c r="AC7" s="11" t="n">
        <v>17</v>
      </c>
      <c r="AD7" s="11" t="n">
        <v>2</v>
      </c>
      <c r="AE7" s="11"/>
      <c r="AF7" s="11" t="n">
        <v>133</v>
      </c>
      <c r="AG7" s="11"/>
      <c r="AH7" s="11" t="n">
        <v>199</v>
      </c>
      <c r="AI7" s="11"/>
      <c r="AJ7" s="11" t="n">
        <v>96</v>
      </c>
      <c r="AK7" s="11" t="n">
        <v>76</v>
      </c>
      <c r="AL7" s="11" t="n">
        <v>40</v>
      </c>
    </row>
    <row r="8" ht="30" customHeight="1">
      <c r="B8" s="12" t="s">
        <v>20</v>
      </c>
      <c r="C8" s="12" t="n">
        <v>201</v>
      </c>
      <c r="D8" s="12" t="n">
        <v>86</v>
      </c>
      <c r="E8" s="12" t="n">
        <v>115</v>
      </c>
      <c r="F8" s="12"/>
      <c r="G8" s="12" t="n">
        <v>24</v>
      </c>
      <c r="H8" s="12" t="n">
        <v>30</v>
      </c>
      <c r="I8" s="12" t="n">
        <v>27</v>
      </c>
      <c r="J8" s="12" t="n">
        <v>38</v>
      </c>
      <c r="K8" s="12" t="n">
        <v>34</v>
      </c>
      <c r="L8" s="12" t="n">
        <v>49</v>
      </c>
      <c r="M8" s="12"/>
      <c r="N8" s="12" t="n">
        <v>14</v>
      </c>
      <c r="O8" s="12" t="n">
        <v>64</v>
      </c>
      <c r="P8" s="12" t="n">
        <v>48</v>
      </c>
      <c r="Q8" s="12" t="n">
        <v>40</v>
      </c>
      <c r="R8" s="12" t="n">
        <v>37</v>
      </c>
      <c r="S8" s="12"/>
      <c r="T8" s="12" t="n">
        <v>22</v>
      </c>
      <c r="U8" s="12" t="n">
        <v>50</v>
      </c>
      <c r="V8" s="12" t="n">
        <v>31</v>
      </c>
      <c r="W8" s="12" t="n">
        <v>60</v>
      </c>
      <c r="X8" s="12"/>
      <c r="Y8" s="12" t="n">
        <v>88</v>
      </c>
      <c r="Z8" s="12" t="n">
        <v>13</v>
      </c>
      <c r="AA8" s="12" t="n">
        <v>57</v>
      </c>
      <c r="AB8" s="12" t="n">
        <v>27</v>
      </c>
      <c r="AC8" s="12" t="n">
        <v>15</v>
      </c>
      <c r="AD8" s="12" t="n">
        <v>1</v>
      </c>
      <c r="AE8" s="12"/>
      <c r="AF8" s="12" t="n">
        <v>123</v>
      </c>
      <c r="AG8" s="12"/>
      <c r="AH8" s="12" t="n">
        <v>187</v>
      </c>
      <c r="AI8" s="12"/>
      <c r="AJ8" s="12" t="n">
        <v>70</v>
      </c>
      <c r="AK8" s="12" t="n">
        <v>109</v>
      </c>
      <c r="AL8" s="12" t="n">
        <v>23</v>
      </c>
    </row>
    <row r="9">
      <c r="B9" s="20" t="s">
        <v>371</v>
      </c>
      <c r="C9" s="19" t="n">
        <v>0.228315156961808</v>
      </c>
      <c r="D9" s="19" t="n">
        <v>0.249918493475373</v>
      </c>
      <c r="E9" s="19" t="n">
        <v>0.212071082019757</v>
      </c>
      <c r="F9" s="19"/>
      <c r="G9" s="19" t="n">
        <v>0.221547786400783</v>
      </c>
      <c r="H9" s="19" t="n">
        <v>0.284104788216883</v>
      </c>
      <c r="I9" s="19" t="n">
        <v>0.364269415320783</v>
      </c>
      <c r="J9" s="19" t="n">
        <v>0.334159559174947</v>
      </c>
      <c r="K9" s="19" t="n">
        <v>0.102356179088301</v>
      </c>
      <c r="L9" s="19" t="n">
        <v>0.13027409429984</v>
      </c>
      <c r="M9" s="19"/>
      <c r="N9" s="19" t="n">
        <v>0.266396462893361</v>
      </c>
      <c r="O9" s="19" t="n">
        <v>0.251510624512981</v>
      </c>
      <c r="P9" s="19" t="n">
        <v>0.192408503421049</v>
      </c>
      <c r="Q9" s="19" t="n">
        <v>0.099170845457806</v>
      </c>
      <c r="R9" s="19" t="n">
        <v>0.360321552812355</v>
      </c>
      <c r="S9" s="19"/>
      <c r="T9" s="19" t="n">
        <v>0.145728047445527</v>
      </c>
      <c r="U9" s="19" t="n">
        <v>0.148359169688264</v>
      </c>
      <c r="V9" s="19" t="n">
        <v>0.207493054380484</v>
      </c>
      <c r="W9" s="19" t="n">
        <v>0.419723779349158</v>
      </c>
      <c r="X9" s="19"/>
      <c r="Y9" s="19" t="n">
        <v>0.356813300753874</v>
      </c>
      <c r="Z9" s="19" t="n">
        <v>0.211269339758044</v>
      </c>
      <c r="AA9" s="19" t="n">
        <v>0.119453702059854</v>
      </c>
      <c r="AB9" s="19" t="n">
        <v>0.110302641721876</v>
      </c>
      <c r="AC9" s="19" t="n">
        <v>0.0807869108131233</v>
      </c>
      <c r="AD9" s="19" t="n">
        <v>0.615612796683202</v>
      </c>
      <c r="AE9" s="19"/>
      <c r="AF9" s="19" t="n">
        <v>0.221022322505527</v>
      </c>
      <c r="AG9" s="19"/>
      <c r="AH9" s="19" t="n">
        <v>0.235943455737392</v>
      </c>
      <c r="AI9" s="19"/>
      <c r="AJ9" s="19" t="n">
        <v>0.123580422297811</v>
      </c>
      <c r="AK9" s="19" t="n">
        <v>0.299080786294411</v>
      </c>
      <c r="AL9" s="19" t="n">
        <v>0.210170862136993</v>
      </c>
    </row>
    <row r="10">
      <c r="B10" s="20" t="s">
        <v>367</v>
      </c>
      <c r="C10" s="19" t="n">
        <v>0.667936897097841</v>
      </c>
      <c r="D10" s="19" t="n">
        <v>0.680945034295877</v>
      </c>
      <c r="E10" s="19" t="n">
        <v>0.658155761884365</v>
      </c>
      <c r="F10" s="19"/>
      <c r="G10" s="19" t="n">
        <v>0.702239103287121</v>
      </c>
      <c r="H10" s="19" t="n">
        <v>0.695733485971394</v>
      </c>
      <c r="I10" s="19" t="n">
        <v>0.582436205605792</v>
      </c>
      <c r="J10" s="19" t="n">
        <v>0.628820731329727</v>
      </c>
      <c r="K10" s="19" t="n">
        <v>0.726596832934439</v>
      </c>
      <c r="L10" s="19" t="n">
        <v>0.67026818161707</v>
      </c>
      <c r="M10" s="19"/>
      <c r="N10" s="19" t="n">
        <v>0.668571386737572</v>
      </c>
      <c r="O10" s="19" t="n">
        <v>0.619374875449284</v>
      </c>
      <c r="P10" s="19" t="n">
        <v>0.653981674371343</v>
      </c>
      <c r="Q10" s="19" t="n">
        <v>0.834091336822404</v>
      </c>
      <c r="R10" s="19" t="n">
        <v>0.590092820252132</v>
      </c>
      <c r="S10" s="19"/>
      <c r="T10" s="19" t="n">
        <v>0.854271952554473</v>
      </c>
      <c r="U10" s="19" t="n">
        <v>0.715730520551523</v>
      </c>
      <c r="V10" s="19" t="n">
        <v>0.729507271657406</v>
      </c>
      <c r="W10" s="19" t="n">
        <v>0.565458646271547</v>
      </c>
      <c r="X10" s="19"/>
      <c r="Y10" s="19" t="n">
        <v>0.587334403253716</v>
      </c>
      <c r="Z10" s="19" t="n">
        <v>0.744818726709154</v>
      </c>
      <c r="AA10" s="19" t="n">
        <v>0.653720144299013</v>
      </c>
      <c r="AB10" s="19" t="n">
        <v>0.889697358278124</v>
      </c>
      <c r="AC10" s="19" t="n">
        <v>0.793907703116337</v>
      </c>
      <c r="AD10" s="19" t="n">
        <v>0</v>
      </c>
      <c r="AE10" s="19"/>
      <c r="AF10" s="19" t="n">
        <v>0.702096948618972</v>
      </c>
      <c r="AG10" s="19"/>
      <c r="AH10" s="19" t="n">
        <v>0.683439571565345</v>
      </c>
      <c r="AI10" s="19"/>
      <c r="AJ10" s="19" t="n">
        <v>0.752759072078814</v>
      </c>
      <c r="AK10" s="19" t="n">
        <v>0.617821486035714</v>
      </c>
      <c r="AL10" s="19" t="n">
        <v>0.648192452835923</v>
      </c>
    </row>
    <row r="11">
      <c r="B11" s="20" t="s">
        <v>87</v>
      </c>
      <c r="C11" s="21" t="n">
        <v>0.103747945940351</v>
      </c>
      <c r="D11" s="21" t="n">
        <v>0.0691364722287496</v>
      </c>
      <c r="E11" s="21" t="n">
        <v>0.129773156095879</v>
      </c>
      <c r="F11" s="21"/>
      <c r="G11" s="21" t="n">
        <v>0.0762131103120957</v>
      </c>
      <c r="H11" s="21" t="n">
        <v>0.0201617258117232</v>
      </c>
      <c r="I11" s="21" t="n">
        <v>0.0532943790734248</v>
      </c>
      <c r="J11" s="21" t="n">
        <v>0.0370197094953261</v>
      </c>
      <c r="K11" s="21" t="n">
        <v>0.17104698797726</v>
      </c>
      <c r="L11" s="21" t="n">
        <v>0.19945772408309</v>
      </c>
      <c r="M11" s="21"/>
      <c r="N11" s="21" t="n">
        <v>0.0650321503690675</v>
      </c>
      <c r="O11" s="21" t="n">
        <v>0.129114500037735</v>
      </c>
      <c r="P11" s="21" t="n">
        <v>0.153609822207608</v>
      </c>
      <c r="Q11" s="21" t="n">
        <v>0.0667378177197896</v>
      </c>
      <c r="R11" s="21" t="n">
        <v>0.0495856269355133</v>
      </c>
      <c r="S11" s="21"/>
      <c r="T11" s="21" t="n">
        <v>0</v>
      </c>
      <c r="U11" s="21" t="n">
        <v>0.135910309760213</v>
      </c>
      <c r="V11" s="21" t="n">
        <v>0.0629996739621091</v>
      </c>
      <c r="W11" s="21" t="n">
        <v>0.0148175743792946</v>
      </c>
      <c r="X11" s="21"/>
      <c r="Y11" s="21" t="n">
        <v>0.0558522959924098</v>
      </c>
      <c r="Z11" s="21" t="n">
        <v>0.0439119335328024</v>
      </c>
      <c r="AA11" s="21" t="n">
        <v>0.226826153641133</v>
      </c>
      <c r="AB11" s="21" t="n">
        <v>0</v>
      </c>
      <c r="AC11" s="21" t="n">
        <v>0.12530538607054</v>
      </c>
      <c r="AD11" s="21" t="n">
        <v>0.384387203316798</v>
      </c>
      <c r="AE11" s="21"/>
      <c r="AF11" s="21" t="n">
        <v>0.0768807288755013</v>
      </c>
      <c r="AG11" s="21"/>
      <c r="AH11" s="21" t="n">
        <v>0.0806169726972627</v>
      </c>
      <c r="AI11" s="21"/>
      <c r="AJ11" s="21" t="n">
        <v>0.123660505623375</v>
      </c>
      <c r="AK11" s="21" t="n">
        <v>0.0830977276698747</v>
      </c>
      <c r="AL11" s="21" t="n">
        <v>0.141636685027084</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374</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203</v>
      </c>
      <c r="D7" s="11" t="n">
        <v>90</v>
      </c>
      <c r="E7" s="11" t="n">
        <v>113</v>
      </c>
      <c r="F7" s="11"/>
      <c r="G7" s="11" t="n">
        <v>10</v>
      </c>
      <c r="H7" s="11" t="n">
        <v>30</v>
      </c>
      <c r="I7" s="11" t="n">
        <v>47</v>
      </c>
      <c r="J7" s="11" t="n">
        <v>31</v>
      </c>
      <c r="K7" s="11" t="n">
        <v>37</v>
      </c>
      <c r="L7" s="11" t="n">
        <v>48</v>
      </c>
      <c r="M7" s="11"/>
      <c r="N7" s="11" t="n">
        <v>9</v>
      </c>
      <c r="O7" s="11" t="n">
        <v>48</v>
      </c>
      <c r="P7" s="11" t="n">
        <v>39</v>
      </c>
      <c r="Q7" s="11" t="n">
        <v>59</v>
      </c>
      <c r="R7" s="11" t="n">
        <v>48</v>
      </c>
      <c r="S7" s="11"/>
      <c r="T7" s="11" t="n">
        <v>21</v>
      </c>
      <c r="U7" s="11" t="n">
        <v>57</v>
      </c>
      <c r="V7" s="11" t="n">
        <v>38</v>
      </c>
      <c r="W7" s="11" t="n">
        <v>51</v>
      </c>
      <c r="X7" s="11"/>
      <c r="Y7" s="11" t="n">
        <v>92</v>
      </c>
      <c r="Z7" s="11" t="n">
        <v>19</v>
      </c>
      <c r="AA7" s="11" t="n">
        <v>59</v>
      </c>
      <c r="AB7" s="11" t="n">
        <v>18</v>
      </c>
      <c r="AC7" s="11" t="n">
        <v>6</v>
      </c>
      <c r="AD7" s="11" t="n">
        <v>6</v>
      </c>
      <c r="AE7" s="11"/>
      <c r="AF7" s="11" t="n">
        <v>120</v>
      </c>
      <c r="AG7" s="11"/>
      <c r="AH7" s="11" t="n">
        <v>189</v>
      </c>
      <c r="AI7" s="11"/>
      <c r="AJ7" s="11" t="n">
        <v>90</v>
      </c>
      <c r="AK7" s="11" t="n">
        <v>85</v>
      </c>
      <c r="AL7" s="11" t="n">
        <v>28</v>
      </c>
    </row>
    <row r="8" ht="30" customHeight="1">
      <c r="B8" s="12" t="s">
        <v>20</v>
      </c>
      <c r="C8" s="12" t="n">
        <v>203</v>
      </c>
      <c r="D8" s="12" t="n">
        <v>92</v>
      </c>
      <c r="E8" s="12" t="n">
        <v>111</v>
      </c>
      <c r="F8" s="12"/>
      <c r="G8" s="12" t="n">
        <v>8</v>
      </c>
      <c r="H8" s="12" t="n">
        <v>33</v>
      </c>
      <c r="I8" s="12" t="n">
        <v>37</v>
      </c>
      <c r="J8" s="12" t="n">
        <v>32</v>
      </c>
      <c r="K8" s="12" t="n">
        <v>33</v>
      </c>
      <c r="L8" s="12" t="n">
        <v>60</v>
      </c>
      <c r="M8" s="12"/>
      <c r="N8" s="12" t="n">
        <v>13</v>
      </c>
      <c r="O8" s="12" t="n">
        <v>67</v>
      </c>
      <c r="P8" s="12" t="n">
        <v>50</v>
      </c>
      <c r="Q8" s="12" t="n">
        <v>33</v>
      </c>
      <c r="R8" s="12" t="n">
        <v>40</v>
      </c>
      <c r="S8" s="12"/>
      <c r="T8" s="12" t="n">
        <v>27</v>
      </c>
      <c r="U8" s="12" t="n">
        <v>58</v>
      </c>
      <c r="V8" s="12" t="n">
        <v>34</v>
      </c>
      <c r="W8" s="12" t="n">
        <v>50</v>
      </c>
      <c r="X8" s="12"/>
      <c r="Y8" s="12" t="n">
        <v>87</v>
      </c>
      <c r="Z8" s="12" t="n">
        <v>12</v>
      </c>
      <c r="AA8" s="12" t="n">
        <v>71</v>
      </c>
      <c r="AB8" s="12" t="n">
        <v>19</v>
      </c>
      <c r="AC8" s="12" t="n">
        <v>5</v>
      </c>
      <c r="AD8" s="12" t="n">
        <v>8</v>
      </c>
      <c r="AE8" s="12"/>
      <c r="AF8" s="12" t="n">
        <v>121</v>
      </c>
      <c r="AG8" s="12"/>
      <c r="AH8" s="12" t="n">
        <v>189</v>
      </c>
      <c r="AI8" s="12"/>
      <c r="AJ8" s="12" t="n">
        <v>65</v>
      </c>
      <c r="AK8" s="12" t="n">
        <v>121</v>
      </c>
      <c r="AL8" s="12" t="n">
        <v>17</v>
      </c>
    </row>
    <row r="9">
      <c r="B9" s="20" t="s">
        <v>373</v>
      </c>
      <c r="C9" s="19" t="n">
        <v>0.292028894600726</v>
      </c>
      <c r="D9" s="19" t="n">
        <v>0.312324639537092</v>
      </c>
      <c r="E9" s="19" t="n">
        <v>0.275131747037489</v>
      </c>
      <c r="F9" s="19"/>
      <c r="G9" s="19" t="n">
        <v>0.22137619812404</v>
      </c>
      <c r="H9" s="19" t="n">
        <v>0.404272901552238</v>
      </c>
      <c r="I9" s="19" t="n">
        <v>0.341529814985223</v>
      </c>
      <c r="J9" s="19" t="n">
        <v>0.386485850253529</v>
      </c>
      <c r="K9" s="19" t="n">
        <v>0.177998678565479</v>
      </c>
      <c r="L9" s="19" t="n">
        <v>0.220442302857299</v>
      </c>
      <c r="M9" s="19"/>
      <c r="N9" s="19" t="n">
        <v>0.371465794607161</v>
      </c>
      <c r="O9" s="19" t="n">
        <v>0.309437620593301</v>
      </c>
      <c r="P9" s="19" t="n">
        <v>0.191703814078364</v>
      </c>
      <c r="Q9" s="19" t="n">
        <v>0.245969309887685</v>
      </c>
      <c r="R9" s="19" t="n">
        <v>0.399027212781608</v>
      </c>
      <c r="S9" s="19"/>
      <c r="T9" s="19" t="n">
        <v>0.225585910592257</v>
      </c>
      <c r="U9" s="19" t="n">
        <v>0.228201130888638</v>
      </c>
      <c r="V9" s="19" t="n">
        <v>0.276587441660032</v>
      </c>
      <c r="W9" s="19" t="n">
        <v>0.482102848298048</v>
      </c>
      <c r="X9" s="19"/>
      <c r="Y9" s="19" t="n">
        <v>0.334243048861247</v>
      </c>
      <c r="Z9" s="19" t="n">
        <v>0.214923487946578</v>
      </c>
      <c r="AA9" s="19" t="n">
        <v>0.227899905290991</v>
      </c>
      <c r="AB9" s="19" t="n">
        <v>0.32606338946752</v>
      </c>
      <c r="AC9" s="19" t="n">
        <v>0.230956058982087</v>
      </c>
      <c r="AD9" s="19" t="n">
        <v>0.522385046233944</v>
      </c>
      <c r="AE9" s="19"/>
      <c r="AF9" s="19" t="n">
        <v>0.300306234485223</v>
      </c>
      <c r="AG9" s="19"/>
      <c r="AH9" s="19" t="n">
        <v>0.28361598265294</v>
      </c>
      <c r="AI9" s="19"/>
      <c r="AJ9" s="19" t="n">
        <v>0.265828824279053</v>
      </c>
      <c r="AK9" s="19" t="n">
        <v>0.307494153814801</v>
      </c>
      <c r="AL9" s="19" t="n">
        <v>0.281854660853353</v>
      </c>
    </row>
    <row r="10">
      <c r="B10" s="20" t="s">
        <v>367</v>
      </c>
      <c r="C10" s="19" t="n">
        <v>0.566987044345273</v>
      </c>
      <c r="D10" s="19" t="n">
        <v>0.607226412529108</v>
      </c>
      <c r="E10" s="19" t="n">
        <v>0.533485906831699</v>
      </c>
      <c r="F10" s="19"/>
      <c r="G10" s="19" t="n">
        <v>0.77862380187596</v>
      </c>
      <c r="H10" s="19" t="n">
        <v>0.477257016696002</v>
      </c>
      <c r="I10" s="19" t="n">
        <v>0.57414366599349</v>
      </c>
      <c r="J10" s="19" t="n">
        <v>0.527001460479875</v>
      </c>
      <c r="K10" s="19" t="n">
        <v>0.756922904040749</v>
      </c>
      <c r="L10" s="19" t="n">
        <v>0.499690105021071</v>
      </c>
      <c r="M10" s="19"/>
      <c r="N10" s="19" t="n">
        <v>0.462817366370767</v>
      </c>
      <c r="O10" s="19" t="n">
        <v>0.530980929764722</v>
      </c>
      <c r="P10" s="19" t="n">
        <v>0.659220164738931</v>
      </c>
      <c r="Q10" s="19" t="n">
        <v>0.560188295730465</v>
      </c>
      <c r="R10" s="19" t="n">
        <v>0.551899648898602</v>
      </c>
      <c r="S10" s="19"/>
      <c r="T10" s="19" t="n">
        <v>0.524548568682616</v>
      </c>
      <c r="U10" s="19" t="n">
        <v>0.633160617974135</v>
      </c>
      <c r="V10" s="19" t="n">
        <v>0.607037387850527</v>
      </c>
      <c r="W10" s="19" t="n">
        <v>0.437368810943426</v>
      </c>
      <c r="X10" s="19"/>
      <c r="Y10" s="19" t="n">
        <v>0.592354967523473</v>
      </c>
      <c r="Z10" s="19" t="n">
        <v>0.614309354249072</v>
      </c>
      <c r="AA10" s="19" t="n">
        <v>0.546246915252375</v>
      </c>
      <c r="AB10" s="19" t="n">
        <v>0.565807223337818</v>
      </c>
      <c r="AC10" s="19" t="n">
        <v>0.769043941017913</v>
      </c>
      <c r="AD10" s="19" t="n">
        <v>0.334294042928195</v>
      </c>
      <c r="AE10" s="19"/>
      <c r="AF10" s="19" t="n">
        <v>0.599927771155004</v>
      </c>
      <c r="AG10" s="19"/>
      <c r="AH10" s="19" t="n">
        <v>0.593184257580756</v>
      </c>
      <c r="AI10" s="19"/>
      <c r="AJ10" s="19" t="n">
        <v>0.550591564626605</v>
      </c>
      <c r="AK10" s="19" t="n">
        <v>0.578765433034805</v>
      </c>
      <c r="AL10" s="19" t="n">
        <v>0.545490518155644</v>
      </c>
    </row>
    <row r="11">
      <c r="B11" s="20" t="s">
        <v>87</v>
      </c>
      <c r="C11" s="21" t="n">
        <v>0.140984061054001</v>
      </c>
      <c r="D11" s="21" t="n">
        <v>0.0804489479338002</v>
      </c>
      <c r="E11" s="21" t="n">
        <v>0.191382346130812</v>
      </c>
      <c r="F11" s="21"/>
      <c r="G11" s="21" t="n">
        <v>0</v>
      </c>
      <c r="H11" s="21" t="n">
        <v>0.11847008175176</v>
      </c>
      <c r="I11" s="21" t="n">
        <v>0.084326519021287</v>
      </c>
      <c r="J11" s="21" t="n">
        <v>0.0865126892665962</v>
      </c>
      <c r="K11" s="21" t="n">
        <v>0.0650784173937721</v>
      </c>
      <c r="L11" s="21" t="n">
        <v>0.27986759212163</v>
      </c>
      <c r="M11" s="21"/>
      <c r="N11" s="21" t="n">
        <v>0.165716839022072</v>
      </c>
      <c r="O11" s="21" t="n">
        <v>0.159581449641977</v>
      </c>
      <c r="P11" s="21" t="n">
        <v>0.149076021182705</v>
      </c>
      <c r="Q11" s="21" t="n">
        <v>0.19384239438185</v>
      </c>
      <c r="R11" s="21" t="n">
        <v>0.04907313831979</v>
      </c>
      <c r="S11" s="21"/>
      <c r="T11" s="21" t="n">
        <v>0.249865520725126</v>
      </c>
      <c r="U11" s="21" t="n">
        <v>0.138638251137227</v>
      </c>
      <c r="V11" s="21" t="n">
        <v>0.116375170489442</v>
      </c>
      <c r="W11" s="21" t="n">
        <v>0.0805283407585256</v>
      </c>
      <c r="X11" s="21"/>
      <c r="Y11" s="21" t="n">
        <v>0.0734019836152801</v>
      </c>
      <c r="Z11" s="21" t="n">
        <v>0.170767157804349</v>
      </c>
      <c r="AA11" s="21" t="n">
        <v>0.225853179456634</v>
      </c>
      <c r="AB11" s="21" t="n">
        <v>0.108129387194662</v>
      </c>
      <c r="AC11" s="21" t="n">
        <v>0</v>
      </c>
      <c r="AD11" s="21" t="n">
        <v>0.143320910837861</v>
      </c>
      <c r="AE11" s="21"/>
      <c r="AF11" s="21" t="n">
        <v>0.0997659943597726</v>
      </c>
      <c r="AG11" s="21"/>
      <c r="AH11" s="21" t="n">
        <v>0.123199759766305</v>
      </c>
      <c r="AI11" s="21"/>
      <c r="AJ11" s="21" t="n">
        <v>0.183579611094342</v>
      </c>
      <c r="AK11" s="21" t="n">
        <v>0.113740413150394</v>
      </c>
      <c r="AL11" s="21" t="n">
        <v>0.172654820991003</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376</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197</v>
      </c>
      <c r="D7" s="11" t="n">
        <v>91</v>
      </c>
      <c r="E7" s="11" t="n">
        <v>106</v>
      </c>
      <c r="F7" s="11"/>
      <c r="G7" s="11" t="n">
        <v>14</v>
      </c>
      <c r="H7" s="11" t="n">
        <v>21</v>
      </c>
      <c r="I7" s="11" t="n">
        <v>47</v>
      </c>
      <c r="J7" s="11" t="n">
        <v>31</v>
      </c>
      <c r="K7" s="11" t="n">
        <v>40</v>
      </c>
      <c r="L7" s="11" t="n">
        <v>44</v>
      </c>
      <c r="M7" s="11"/>
      <c r="N7" s="11" t="n">
        <v>15</v>
      </c>
      <c r="O7" s="11" t="n">
        <v>41</v>
      </c>
      <c r="P7" s="11" t="n">
        <v>40</v>
      </c>
      <c r="Q7" s="11" t="n">
        <v>61</v>
      </c>
      <c r="R7" s="11" t="n">
        <v>40</v>
      </c>
      <c r="S7" s="11"/>
      <c r="T7" s="11" t="n">
        <v>23</v>
      </c>
      <c r="U7" s="11" t="n">
        <v>73</v>
      </c>
      <c r="V7" s="11" t="n">
        <v>25</v>
      </c>
      <c r="W7" s="11" t="n">
        <v>44</v>
      </c>
      <c r="X7" s="11"/>
      <c r="Y7" s="11" t="n">
        <v>89</v>
      </c>
      <c r="Z7" s="11" t="n">
        <v>16</v>
      </c>
      <c r="AA7" s="11" t="n">
        <v>55</v>
      </c>
      <c r="AB7" s="11" t="n">
        <v>22</v>
      </c>
      <c r="AC7" s="11" t="n">
        <v>9</v>
      </c>
      <c r="AD7" s="11" t="n">
        <v>6</v>
      </c>
      <c r="AE7" s="11"/>
      <c r="AF7" s="11" t="n">
        <v>132</v>
      </c>
      <c r="AG7" s="11"/>
      <c r="AH7" s="11" t="n">
        <v>188</v>
      </c>
      <c r="AI7" s="11"/>
      <c r="AJ7" s="11" t="n">
        <v>92</v>
      </c>
      <c r="AK7" s="11" t="n">
        <v>71</v>
      </c>
      <c r="AL7" s="11" t="n">
        <v>34</v>
      </c>
    </row>
    <row r="8" ht="30" customHeight="1">
      <c r="B8" s="12" t="s">
        <v>20</v>
      </c>
      <c r="C8" s="12" t="n">
        <v>190</v>
      </c>
      <c r="D8" s="12" t="n">
        <v>87</v>
      </c>
      <c r="E8" s="12" t="n">
        <v>103</v>
      </c>
      <c r="F8" s="12"/>
      <c r="G8" s="12" t="n">
        <v>17</v>
      </c>
      <c r="H8" s="12" t="n">
        <v>26</v>
      </c>
      <c r="I8" s="12" t="n">
        <v>33</v>
      </c>
      <c r="J8" s="12" t="n">
        <v>28</v>
      </c>
      <c r="K8" s="12" t="n">
        <v>39</v>
      </c>
      <c r="L8" s="12" t="n">
        <v>47</v>
      </c>
      <c r="M8" s="12"/>
      <c r="N8" s="12" t="n">
        <v>22</v>
      </c>
      <c r="O8" s="12" t="n">
        <v>53</v>
      </c>
      <c r="P8" s="12" t="n">
        <v>51</v>
      </c>
      <c r="Q8" s="12" t="n">
        <v>37</v>
      </c>
      <c r="R8" s="12" t="n">
        <v>27</v>
      </c>
      <c r="S8" s="12"/>
      <c r="T8" s="12" t="n">
        <v>26</v>
      </c>
      <c r="U8" s="12" t="n">
        <v>77</v>
      </c>
      <c r="V8" s="12" t="n">
        <v>21</v>
      </c>
      <c r="W8" s="12" t="n">
        <v>37</v>
      </c>
      <c r="X8" s="12"/>
      <c r="Y8" s="12" t="n">
        <v>81</v>
      </c>
      <c r="Z8" s="12" t="n">
        <v>11</v>
      </c>
      <c r="AA8" s="12" t="n">
        <v>57</v>
      </c>
      <c r="AB8" s="12" t="n">
        <v>25</v>
      </c>
      <c r="AC8" s="12" t="n">
        <v>8</v>
      </c>
      <c r="AD8" s="12" t="n">
        <v>8</v>
      </c>
      <c r="AE8" s="12"/>
      <c r="AF8" s="12" t="n">
        <v>124</v>
      </c>
      <c r="AG8" s="12"/>
      <c r="AH8" s="12" t="n">
        <v>180</v>
      </c>
      <c r="AI8" s="12"/>
      <c r="AJ8" s="12" t="n">
        <v>65</v>
      </c>
      <c r="AK8" s="12" t="n">
        <v>104</v>
      </c>
      <c r="AL8" s="12" t="n">
        <v>21</v>
      </c>
    </row>
    <row r="9">
      <c r="B9" s="20" t="s">
        <v>375</v>
      </c>
      <c r="C9" s="19" t="n">
        <v>0.298465919992341</v>
      </c>
      <c r="D9" s="19" t="n">
        <v>0.356292896696753</v>
      </c>
      <c r="E9" s="19" t="n">
        <v>0.249497887144815</v>
      </c>
      <c r="F9" s="19"/>
      <c r="G9" s="19" t="n">
        <v>0.4063896579219</v>
      </c>
      <c r="H9" s="19" t="n">
        <v>0.290883779286893</v>
      </c>
      <c r="I9" s="19" t="n">
        <v>0.376397032151893</v>
      </c>
      <c r="J9" s="19" t="n">
        <v>0.330479165250061</v>
      </c>
      <c r="K9" s="19" t="n">
        <v>0.29864165015103</v>
      </c>
      <c r="L9" s="19" t="n">
        <v>0.190110081744072</v>
      </c>
      <c r="M9" s="19"/>
      <c r="N9" s="19" t="n">
        <v>0.31238618647015</v>
      </c>
      <c r="O9" s="19" t="n">
        <v>0.282840396565957</v>
      </c>
      <c r="P9" s="19" t="n">
        <v>0.330666283580823</v>
      </c>
      <c r="Q9" s="19" t="n">
        <v>0.349407325745673</v>
      </c>
      <c r="R9" s="19" t="n">
        <v>0.187401511135583</v>
      </c>
      <c r="S9" s="19"/>
      <c r="T9" s="19" t="n">
        <v>0.270578967506036</v>
      </c>
      <c r="U9" s="19" t="n">
        <v>0.320656226549712</v>
      </c>
      <c r="V9" s="19" t="n">
        <v>0.342768080738221</v>
      </c>
      <c r="W9" s="19" t="n">
        <v>0.381808311770762</v>
      </c>
      <c r="X9" s="19"/>
      <c r="Y9" s="19" t="n">
        <v>0.32053662594355</v>
      </c>
      <c r="Z9" s="19" t="n">
        <v>0.166062886860462</v>
      </c>
      <c r="AA9" s="19" t="n">
        <v>0.232783576476226</v>
      </c>
      <c r="AB9" s="19" t="n">
        <v>0.304959301424544</v>
      </c>
      <c r="AC9" s="19" t="n">
        <v>0.415525377269826</v>
      </c>
      <c r="AD9" s="19" t="n">
        <v>0.607422281460134</v>
      </c>
      <c r="AE9" s="19"/>
      <c r="AF9" s="19" t="n">
        <v>0.31408951621076</v>
      </c>
      <c r="AG9" s="19"/>
      <c r="AH9" s="19" t="n">
        <v>0.293673902774256</v>
      </c>
      <c r="AI9" s="19"/>
      <c r="AJ9" s="19" t="n">
        <v>0.267740893218504</v>
      </c>
      <c r="AK9" s="19" t="n">
        <v>0.318738182034882</v>
      </c>
      <c r="AL9" s="19" t="n">
        <v>0.293553823507373</v>
      </c>
    </row>
    <row r="10">
      <c r="B10" s="20" t="s">
        <v>367</v>
      </c>
      <c r="C10" s="19" t="n">
        <v>0.539338864701899</v>
      </c>
      <c r="D10" s="19" t="n">
        <v>0.491847073131677</v>
      </c>
      <c r="E10" s="19" t="n">
        <v>0.579555036152223</v>
      </c>
      <c r="F10" s="19"/>
      <c r="G10" s="19" t="n">
        <v>0.448988869928255</v>
      </c>
      <c r="H10" s="19" t="n">
        <v>0.633380739108981</v>
      </c>
      <c r="I10" s="19" t="n">
        <v>0.607753591804379</v>
      </c>
      <c r="J10" s="19" t="n">
        <v>0.5418282479925</v>
      </c>
      <c r="K10" s="19" t="n">
        <v>0.559443383744613</v>
      </c>
      <c r="L10" s="19" t="n">
        <v>0.455609527514229</v>
      </c>
      <c r="M10" s="19"/>
      <c r="N10" s="19" t="n">
        <v>0.447150736253062</v>
      </c>
      <c r="O10" s="19" t="n">
        <v>0.472665157823031</v>
      </c>
      <c r="P10" s="19" t="n">
        <v>0.541882209535719</v>
      </c>
      <c r="Q10" s="19" t="n">
        <v>0.548978390324853</v>
      </c>
      <c r="R10" s="19" t="n">
        <v>0.727959868599479</v>
      </c>
      <c r="S10" s="19"/>
      <c r="T10" s="19" t="n">
        <v>0.431400905771505</v>
      </c>
      <c r="U10" s="19" t="n">
        <v>0.550678561979867</v>
      </c>
      <c r="V10" s="19" t="n">
        <v>0.523357914512177</v>
      </c>
      <c r="W10" s="19" t="n">
        <v>0.447618326141269</v>
      </c>
      <c r="X10" s="19"/>
      <c r="Y10" s="19" t="n">
        <v>0.583340851932483</v>
      </c>
      <c r="Z10" s="19" t="n">
        <v>0.833937113139538</v>
      </c>
      <c r="AA10" s="19" t="n">
        <v>0.440324605514719</v>
      </c>
      <c r="AB10" s="19" t="n">
        <v>0.615925423316921</v>
      </c>
      <c r="AC10" s="19" t="n">
        <v>0.291013078411953</v>
      </c>
      <c r="AD10" s="19" t="n">
        <v>0.392577718539866</v>
      </c>
      <c r="AE10" s="19"/>
      <c r="AF10" s="19" t="n">
        <v>0.543251425429734</v>
      </c>
      <c r="AG10" s="19"/>
      <c r="AH10" s="19" t="n">
        <v>0.551615446682375</v>
      </c>
      <c r="AI10" s="19"/>
      <c r="AJ10" s="19" t="n">
        <v>0.592581093015292</v>
      </c>
      <c r="AK10" s="19" t="n">
        <v>0.513641696883014</v>
      </c>
      <c r="AL10" s="19" t="n">
        <v>0.500756996435983</v>
      </c>
    </row>
    <row r="11">
      <c r="B11" s="20" t="s">
        <v>87</v>
      </c>
      <c r="C11" s="21" t="n">
        <v>0.162195215305759</v>
      </c>
      <c r="D11" s="21" t="n">
        <v>0.15186003017157</v>
      </c>
      <c r="E11" s="21" t="n">
        <v>0.170947076702962</v>
      </c>
      <c r="F11" s="21"/>
      <c r="G11" s="21" t="n">
        <v>0.144621472149845</v>
      </c>
      <c r="H11" s="21" t="n">
        <v>0.0757354816041265</v>
      </c>
      <c r="I11" s="21" t="n">
        <v>0.0158493760437288</v>
      </c>
      <c r="J11" s="21" t="n">
        <v>0.127692586757439</v>
      </c>
      <c r="K11" s="21" t="n">
        <v>0.141914966104358</v>
      </c>
      <c r="L11" s="21" t="n">
        <v>0.3542803907417</v>
      </c>
      <c r="M11" s="21"/>
      <c r="N11" s="21" t="n">
        <v>0.240463077276787</v>
      </c>
      <c r="O11" s="21" t="n">
        <v>0.244494445611012</v>
      </c>
      <c r="P11" s="21" t="n">
        <v>0.127451506883458</v>
      </c>
      <c r="Q11" s="21" t="n">
        <v>0.101614283929474</v>
      </c>
      <c r="R11" s="21" t="n">
        <v>0.0846386202649373</v>
      </c>
      <c r="S11" s="21"/>
      <c r="T11" s="21" t="n">
        <v>0.298020126722459</v>
      </c>
      <c r="U11" s="21" t="n">
        <v>0.128665211470421</v>
      </c>
      <c r="V11" s="21" t="n">
        <v>0.133874004749602</v>
      </c>
      <c r="W11" s="21" t="n">
        <v>0.170573362087969</v>
      </c>
      <c r="X11" s="21"/>
      <c r="Y11" s="21" t="n">
        <v>0.0961225221239669</v>
      </c>
      <c r="Z11" s="21" t="n">
        <v>0</v>
      </c>
      <c r="AA11" s="21" t="n">
        <v>0.326891818009055</v>
      </c>
      <c r="AB11" s="21" t="n">
        <v>0.0791152752585351</v>
      </c>
      <c r="AC11" s="21" t="n">
        <v>0.293461544318221</v>
      </c>
      <c r="AD11" s="21" t="n">
        <v>0</v>
      </c>
      <c r="AE11" s="21"/>
      <c r="AF11" s="21" t="n">
        <v>0.142659058359506</v>
      </c>
      <c r="AG11" s="21"/>
      <c r="AH11" s="21" t="n">
        <v>0.154710650543369</v>
      </c>
      <c r="AI11" s="21"/>
      <c r="AJ11" s="21" t="n">
        <v>0.139678013766204</v>
      </c>
      <c r="AK11" s="21" t="n">
        <v>0.167620121082104</v>
      </c>
      <c r="AL11" s="21" t="n">
        <v>0.205689180056645</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378</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211</v>
      </c>
      <c r="D7" s="11" t="n">
        <v>101</v>
      </c>
      <c r="E7" s="11" t="n">
        <v>109</v>
      </c>
      <c r="F7" s="11"/>
      <c r="G7" s="11" t="n">
        <v>21</v>
      </c>
      <c r="H7" s="11" t="n">
        <v>25</v>
      </c>
      <c r="I7" s="11" t="n">
        <v>53</v>
      </c>
      <c r="J7" s="11" t="n">
        <v>38</v>
      </c>
      <c r="K7" s="11" t="n">
        <v>36</v>
      </c>
      <c r="L7" s="11" t="n">
        <v>38</v>
      </c>
      <c r="M7" s="11"/>
      <c r="N7" s="11" t="n">
        <v>12</v>
      </c>
      <c r="O7" s="11" t="n">
        <v>49</v>
      </c>
      <c r="P7" s="11" t="n">
        <v>47</v>
      </c>
      <c r="Q7" s="11" t="n">
        <v>52</v>
      </c>
      <c r="R7" s="11" t="n">
        <v>51</v>
      </c>
      <c r="S7" s="11"/>
      <c r="T7" s="11" t="n">
        <v>20</v>
      </c>
      <c r="U7" s="11" t="n">
        <v>49</v>
      </c>
      <c r="V7" s="11" t="n">
        <v>34</v>
      </c>
      <c r="W7" s="11" t="n">
        <v>62</v>
      </c>
      <c r="X7" s="11"/>
      <c r="Y7" s="11" t="n">
        <v>108</v>
      </c>
      <c r="Z7" s="11" t="n">
        <v>13</v>
      </c>
      <c r="AA7" s="11" t="n">
        <v>49</v>
      </c>
      <c r="AB7" s="11" t="n">
        <v>18</v>
      </c>
      <c r="AC7" s="11" t="n">
        <v>14</v>
      </c>
      <c r="AD7" s="11" t="n">
        <v>7</v>
      </c>
      <c r="AE7" s="11"/>
      <c r="AF7" s="11" t="n">
        <v>129</v>
      </c>
      <c r="AG7" s="11"/>
      <c r="AH7" s="11" t="n">
        <v>201</v>
      </c>
      <c r="AI7" s="11"/>
      <c r="AJ7" s="11" t="n">
        <v>81</v>
      </c>
      <c r="AK7" s="11" t="n">
        <v>85</v>
      </c>
      <c r="AL7" s="11" t="n">
        <v>45</v>
      </c>
    </row>
    <row r="8" ht="30" customHeight="1">
      <c r="B8" s="12" t="s">
        <v>20</v>
      </c>
      <c r="C8" s="12" t="n">
        <v>218</v>
      </c>
      <c r="D8" s="12" t="n">
        <v>116</v>
      </c>
      <c r="E8" s="12" t="n">
        <v>101</v>
      </c>
      <c r="F8" s="12"/>
      <c r="G8" s="12" t="n">
        <v>34</v>
      </c>
      <c r="H8" s="12" t="n">
        <v>33</v>
      </c>
      <c r="I8" s="12" t="n">
        <v>41</v>
      </c>
      <c r="J8" s="12" t="n">
        <v>37</v>
      </c>
      <c r="K8" s="12" t="n">
        <v>33</v>
      </c>
      <c r="L8" s="12" t="n">
        <v>39</v>
      </c>
      <c r="M8" s="12"/>
      <c r="N8" s="12" t="n">
        <v>17</v>
      </c>
      <c r="O8" s="12" t="n">
        <v>69</v>
      </c>
      <c r="P8" s="12" t="n">
        <v>66</v>
      </c>
      <c r="Q8" s="12" t="n">
        <v>28</v>
      </c>
      <c r="R8" s="12" t="n">
        <v>38</v>
      </c>
      <c r="S8" s="12"/>
      <c r="T8" s="12" t="n">
        <v>25</v>
      </c>
      <c r="U8" s="12" t="n">
        <v>45</v>
      </c>
      <c r="V8" s="12" t="n">
        <v>35</v>
      </c>
      <c r="W8" s="12" t="n">
        <v>68</v>
      </c>
      <c r="X8" s="12"/>
      <c r="Y8" s="12" t="n">
        <v>111</v>
      </c>
      <c r="Z8" s="12" t="n">
        <v>13</v>
      </c>
      <c r="AA8" s="12" t="n">
        <v>48</v>
      </c>
      <c r="AB8" s="12" t="n">
        <v>20</v>
      </c>
      <c r="AC8" s="12" t="n">
        <v>19</v>
      </c>
      <c r="AD8" s="12" t="n">
        <v>7</v>
      </c>
      <c r="AE8" s="12"/>
      <c r="AF8" s="12" t="n">
        <v>129</v>
      </c>
      <c r="AG8" s="12"/>
      <c r="AH8" s="12" t="n">
        <v>205</v>
      </c>
      <c r="AI8" s="12"/>
      <c r="AJ8" s="12" t="n">
        <v>63</v>
      </c>
      <c r="AK8" s="12" t="n">
        <v>128</v>
      </c>
      <c r="AL8" s="12" t="n">
        <v>26</v>
      </c>
    </row>
    <row r="9">
      <c r="B9" s="20" t="s">
        <v>377</v>
      </c>
      <c r="C9" s="19" t="n">
        <v>0.317967577422545</v>
      </c>
      <c r="D9" s="19" t="n">
        <v>0.383759875982288</v>
      </c>
      <c r="E9" s="19" t="n">
        <v>0.245903956772192</v>
      </c>
      <c r="F9" s="19"/>
      <c r="G9" s="19" t="n">
        <v>0.366221769706908</v>
      </c>
      <c r="H9" s="19" t="n">
        <v>0.14079994070396</v>
      </c>
      <c r="I9" s="19" t="n">
        <v>0.526250400179342</v>
      </c>
      <c r="J9" s="19" t="n">
        <v>0.388118312790709</v>
      </c>
      <c r="K9" s="19" t="n">
        <v>0.234020901802073</v>
      </c>
      <c r="L9" s="19" t="n">
        <v>0.21424031380507</v>
      </c>
      <c r="M9" s="19"/>
      <c r="N9" s="19" t="n">
        <v>0.415757475442797</v>
      </c>
      <c r="O9" s="19" t="n">
        <v>0.357443415207298</v>
      </c>
      <c r="P9" s="19" t="n">
        <v>0.18048593077048</v>
      </c>
      <c r="Q9" s="19" t="n">
        <v>0.420931402102474</v>
      </c>
      <c r="R9" s="19" t="n">
        <v>0.366410007011248</v>
      </c>
      <c r="S9" s="19"/>
      <c r="T9" s="19" t="n">
        <v>0.143490008280118</v>
      </c>
      <c r="U9" s="19" t="n">
        <v>0.232242547928677</v>
      </c>
      <c r="V9" s="19" t="n">
        <v>0.350272895572282</v>
      </c>
      <c r="W9" s="19" t="n">
        <v>0.428772130556931</v>
      </c>
      <c r="X9" s="19"/>
      <c r="Y9" s="19" t="n">
        <v>0.34046385225865</v>
      </c>
      <c r="Z9" s="19" t="n">
        <v>0.467354513538821</v>
      </c>
      <c r="AA9" s="19" t="n">
        <v>0.221985370006266</v>
      </c>
      <c r="AB9" s="19" t="n">
        <v>0.15469070246937</v>
      </c>
      <c r="AC9" s="19" t="n">
        <v>0.385864497703648</v>
      </c>
      <c r="AD9" s="19" t="n">
        <v>0.672630050190052</v>
      </c>
      <c r="AE9" s="19"/>
      <c r="AF9" s="19" t="n">
        <v>0.347240731510065</v>
      </c>
      <c r="AG9" s="19"/>
      <c r="AH9" s="19" t="n">
        <v>0.332035801779376</v>
      </c>
      <c r="AI9" s="19"/>
      <c r="AJ9" s="19" t="n">
        <v>0.289425650697859</v>
      </c>
      <c r="AK9" s="19" t="n">
        <v>0.301963624968285</v>
      </c>
      <c r="AL9" s="19" t="n">
        <v>0.464076793222577</v>
      </c>
    </row>
    <row r="10">
      <c r="B10" s="20" t="s">
        <v>367</v>
      </c>
      <c r="C10" s="19" t="n">
        <v>0.547869857338227</v>
      </c>
      <c r="D10" s="19" t="n">
        <v>0.482986596659052</v>
      </c>
      <c r="E10" s="19" t="n">
        <v>0.617588882966223</v>
      </c>
      <c r="F10" s="19"/>
      <c r="G10" s="19" t="n">
        <v>0.592788431230535</v>
      </c>
      <c r="H10" s="19" t="n">
        <v>0.78905191424505</v>
      </c>
      <c r="I10" s="19" t="n">
        <v>0.428750809156228</v>
      </c>
      <c r="J10" s="19" t="n">
        <v>0.508412931420923</v>
      </c>
      <c r="K10" s="19" t="n">
        <v>0.450286819043529</v>
      </c>
      <c r="L10" s="19" t="n">
        <v>0.546799611732154</v>
      </c>
      <c r="M10" s="19"/>
      <c r="N10" s="19" t="n">
        <v>0.412279854075109</v>
      </c>
      <c r="O10" s="19" t="n">
        <v>0.549292524307821</v>
      </c>
      <c r="P10" s="19" t="n">
        <v>0.60895202007699</v>
      </c>
      <c r="Q10" s="19" t="n">
        <v>0.409140621559554</v>
      </c>
      <c r="R10" s="19" t="n">
        <v>0.601873158007778</v>
      </c>
      <c r="S10" s="19"/>
      <c r="T10" s="19" t="n">
        <v>0.502576253854195</v>
      </c>
      <c r="U10" s="19" t="n">
        <v>0.625240033253571</v>
      </c>
      <c r="V10" s="19" t="n">
        <v>0.638611351298502</v>
      </c>
      <c r="W10" s="19" t="n">
        <v>0.52567386227937</v>
      </c>
      <c r="X10" s="19"/>
      <c r="Y10" s="19" t="n">
        <v>0.562276188244815</v>
      </c>
      <c r="Z10" s="19" t="n">
        <v>0.532645486461179</v>
      </c>
      <c r="AA10" s="19" t="n">
        <v>0.563248079359059</v>
      </c>
      <c r="AB10" s="19" t="n">
        <v>0.613387074588859</v>
      </c>
      <c r="AC10" s="19" t="n">
        <v>0.511526655308972</v>
      </c>
      <c r="AD10" s="19" t="n">
        <v>0.143585817803303</v>
      </c>
      <c r="AE10" s="19"/>
      <c r="AF10" s="19" t="n">
        <v>0.498531415534684</v>
      </c>
      <c r="AG10" s="19"/>
      <c r="AH10" s="19" t="n">
        <v>0.555419636028578</v>
      </c>
      <c r="AI10" s="19"/>
      <c r="AJ10" s="19" t="n">
        <v>0.560258823490901</v>
      </c>
      <c r="AK10" s="19" t="n">
        <v>0.567609306072684</v>
      </c>
      <c r="AL10" s="19" t="n">
        <v>0.422198487119234</v>
      </c>
    </row>
    <row r="11">
      <c r="B11" s="20" t="s">
        <v>87</v>
      </c>
      <c r="C11" s="21" t="n">
        <v>0.134162565239228</v>
      </c>
      <c r="D11" s="21" t="n">
        <v>0.13325352735866</v>
      </c>
      <c r="E11" s="21" t="n">
        <v>0.136507160261585</v>
      </c>
      <c r="F11" s="21"/>
      <c r="G11" s="21" t="n">
        <v>0.0409897990625575</v>
      </c>
      <c r="H11" s="21" t="n">
        <v>0.0701481450509899</v>
      </c>
      <c r="I11" s="21" t="n">
        <v>0.0449987906644293</v>
      </c>
      <c r="J11" s="21" t="n">
        <v>0.103468755788368</v>
      </c>
      <c r="K11" s="21" t="n">
        <v>0.315692279154398</v>
      </c>
      <c r="L11" s="21" t="n">
        <v>0.238960074462776</v>
      </c>
      <c r="M11" s="21"/>
      <c r="N11" s="21" t="n">
        <v>0.171962670482094</v>
      </c>
      <c r="O11" s="21" t="n">
        <v>0.093264060484881</v>
      </c>
      <c r="P11" s="21" t="n">
        <v>0.21056204915253</v>
      </c>
      <c r="Q11" s="21" t="n">
        <v>0.169927976337972</v>
      </c>
      <c r="R11" s="21" t="n">
        <v>0.0317168349809736</v>
      </c>
      <c r="S11" s="21"/>
      <c r="T11" s="21" t="n">
        <v>0.353933737865687</v>
      </c>
      <c r="U11" s="21" t="n">
        <v>0.142517418817752</v>
      </c>
      <c r="V11" s="21" t="n">
        <v>0.0111157531292162</v>
      </c>
      <c r="W11" s="21" t="n">
        <v>0.0455540071636985</v>
      </c>
      <c r="X11" s="21"/>
      <c r="Y11" s="21" t="n">
        <v>0.0972599594965355</v>
      </c>
      <c r="Z11" s="21" t="n">
        <v>0</v>
      </c>
      <c r="AA11" s="21" t="n">
        <v>0.214766550634675</v>
      </c>
      <c r="AB11" s="21" t="n">
        <v>0.231922222941772</v>
      </c>
      <c r="AC11" s="21" t="n">
        <v>0.102608846987381</v>
      </c>
      <c r="AD11" s="21" t="n">
        <v>0.183784132006646</v>
      </c>
      <c r="AE11" s="21"/>
      <c r="AF11" s="21" t="n">
        <v>0.15422785295525</v>
      </c>
      <c r="AG11" s="21"/>
      <c r="AH11" s="21" t="n">
        <v>0.112544562192046</v>
      </c>
      <c r="AI11" s="21"/>
      <c r="AJ11" s="21" t="n">
        <v>0.150315525811241</v>
      </c>
      <c r="AK11" s="21" t="n">
        <v>0.130427068959031</v>
      </c>
      <c r="AL11" s="21" t="n">
        <v>0.113724719658189</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380</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211</v>
      </c>
      <c r="D7" s="11" t="n">
        <v>98</v>
      </c>
      <c r="E7" s="11" t="n">
        <v>113</v>
      </c>
      <c r="F7" s="11"/>
      <c r="G7" s="11" t="n">
        <v>18</v>
      </c>
      <c r="H7" s="11" t="n">
        <v>26</v>
      </c>
      <c r="I7" s="11" t="n">
        <v>53</v>
      </c>
      <c r="J7" s="11" t="n">
        <v>30</v>
      </c>
      <c r="K7" s="11" t="n">
        <v>37</v>
      </c>
      <c r="L7" s="11" t="n">
        <v>47</v>
      </c>
      <c r="M7" s="11"/>
      <c r="N7" s="11" t="n">
        <v>14</v>
      </c>
      <c r="O7" s="11" t="n">
        <v>45</v>
      </c>
      <c r="P7" s="11" t="n">
        <v>44</v>
      </c>
      <c r="Q7" s="11" t="n">
        <v>55</v>
      </c>
      <c r="R7" s="11" t="n">
        <v>53</v>
      </c>
      <c r="S7" s="11"/>
      <c r="T7" s="11" t="n">
        <v>22</v>
      </c>
      <c r="U7" s="11" t="n">
        <v>63</v>
      </c>
      <c r="V7" s="11" t="n">
        <v>33</v>
      </c>
      <c r="W7" s="11" t="n">
        <v>61</v>
      </c>
      <c r="X7" s="11"/>
      <c r="Y7" s="11" t="n">
        <v>92</v>
      </c>
      <c r="Z7" s="11" t="n">
        <v>21</v>
      </c>
      <c r="AA7" s="11" t="n">
        <v>52</v>
      </c>
      <c r="AB7" s="11" t="n">
        <v>23</v>
      </c>
      <c r="AC7" s="11" t="n">
        <v>10</v>
      </c>
      <c r="AD7" s="11" t="n">
        <v>12</v>
      </c>
      <c r="AE7" s="11"/>
      <c r="AF7" s="11" t="n">
        <v>135</v>
      </c>
      <c r="AG7" s="11"/>
      <c r="AH7" s="11" t="n">
        <v>200</v>
      </c>
      <c r="AI7" s="11"/>
      <c r="AJ7" s="11" t="n">
        <v>86</v>
      </c>
      <c r="AK7" s="11" t="n">
        <v>97</v>
      </c>
      <c r="AL7" s="11" t="n">
        <v>28</v>
      </c>
    </row>
    <row r="8" ht="30" customHeight="1">
      <c r="B8" s="12" t="s">
        <v>20</v>
      </c>
      <c r="C8" s="12" t="n">
        <v>221</v>
      </c>
      <c r="D8" s="12" t="n">
        <v>122</v>
      </c>
      <c r="E8" s="12" t="n">
        <v>100</v>
      </c>
      <c r="F8" s="12"/>
      <c r="G8" s="12" t="n">
        <v>23</v>
      </c>
      <c r="H8" s="12" t="n">
        <v>35</v>
      </c>
      <c r="I8" s="12" t="n">
        <v>39</v>
      </c>
      <c r="J8" s="12" t="n">
        <v>34</v>
      </c>
      <c r="K8" s="12" t="n">
        <v>36</v>
      </c>
      <c r="L8" s="12" t="n">
        <v>53</v>
      </c>
      <c r="M8" s="12"/>
      <c r="N8" s="12" t="n">
        <v>18</v>
      </c>
      <c r="O8" s="12" t="n">
        <v>63</v>
      </c>
      <c r="P8" s="12" t="n">
        <v>61</v>
      </c>
      <c r="Q8" s="12" t="n">
        <v>37</v>
      </c>
      <c r="R8" s="12" t="n">
        <v>42</v>
      </c>
      <c r="S8" s="12"/>
      <c r="T8" s="12" t="n">
        <v>31</v>
      </c>
      <c r="U8" s="12" t="n">
        <v>65</v>
      </c>
      <c r="V8" s="12" t="n">
        <v>28</v>
      </c>
      <c r="W8" s="12" t="n">
        <v>65</v>
      </c>
      <c r="X8" s="12"/>
      <c r="Y8" s="12" t="n">
        <v>99</v>
      </c>
      <c r="Z8" s="12" t="n">
        <v>15</v>
      </c>
      <c r="AA8" s="12" t="n">
        <v>59</v>
      </c>
      <c r="AB8" s="12" t="n">
        <v>22</v>
      </c>
      <c r="AC8" s="12" t="n">
        <v>12</v>
      </c>
      <c r="AD8" s="12" t="n">
        <v>13</v>
      </c>
      <c r="AE8" s="12"/>
      <c r="AF8" s="12" t="n">
        <v>141</v>
      </c>
      <c r="AG8" s="12"/>
      <c r="AH8" s="12" t="n">
        <v>209</v>
      </c>
      <c r="AI8" s="12"/>
      <c r="AJ8" s="12" t="n">
        <v>63</v>
      </c>
      <c r="AK8" s="12" t="n">
        <v>143</v>
      </c>
      <c r="AL8" s="12" t="n">
        <v>16</v>
      </c>
    </row>
    <row r="9">
      <c r="B9" s="20" t="s">
        <v>379</v>
      </c>
      <c r="C9" s="19" t="n">
        <v>0.488718986877404</v>
      </c>
      <c r="D9" s="19" t="n">
        <v>0.544008934380516</v>
      </c>
      <c r="E9" s="19" t="n">
        <v>0.421091817385947</v>
      </c>
      <c r="F9" s="19"/>
      <c r="G9" s="19" t="n">
        <v>0.575538906452699</v>
      </c>
      <c r="H9" s="19" t="n">
        <v>0.499425302009385</v>
      </c>
      <c r="I9" s="19" t="n">
        <v>0.607262059511992</v>
      </c>
      <c r="J9" s="19" t="n">
        <v>0.475403326278917</v>
      </c>
      <c r="K9" s="19" t="n">
        <v>0.549647593928634</v>
      </c>
      <c r="L9" s="19" t="n">
        <v>0.323864445166346</v>
      </c>
      <c r="M9" s="19"/>
      <c r="N9" s="19" t="n">
        <v>0.536526770133793</v>
      </c>
      <c r="O9" s="19" t="n">
        <v>0.545918884231786</v>
      </c>
      <c r="P9" s="19" t="n">
        <v>0.44633970033371</v>
      </c>
      <c r="Q9" s="19" t="n">
        <v>0.456223962969065</v>
      </c>
      <c r="R9" s="19" t="n">
        <v>0.472127217479947</v>
      </c>
      <c r="S9" s="19"/>
      <c r="T9" s="19" t="n">
        <v>0.545632749097135</v>
      </c>
      <c r="U9" s="19" t="n">
        <v>0.466285862427545</v>
      </c>
      <c r="V9" s="19" t="n">
        <v>0.48600704537602</v>
      </c>
      <c r="W9" s="19" t="n">
        <v>0.464207930583128</v>
      </c>
      <c r="X9" s="19"/>
      <c r="Y9" s="19" t="n">
        <v>0.526937995522183</v>
      </c>
      <c r="Z9" s="19" t="n">
        <v>0.200082332245485</v>
      </c>
      <c r="AA9" s="19" t="n">
        <v>0.379711168685686</v>
      </c>
      <c r="AB9" s="19" t="n">
        <v>0.460209357611139</v>
      </c>
      <c r="AC9" s="19" t="n">
        <v>0.79146632512795</v>
      </c>
      <c r="AD9" s="19" t="n">
        <v>0.703725507597983</v>
      </c>
      <c r="AE9" s="19"/>
      <c r="AF9" s="19" t="n">
        <v>0.478349146449596</v>
      </c>
      <c r="AG9" s="19"/>
      <c r="AH9" s="19" t="n">
        <v>0.491923977479186</v>
      </c>
      <c r="AI9" s="19"/>
      <c r="AJ9" s="19" t="n">
        <v>0.48700189200685</v>
      </c>
      <c r="AK9" s="19" t="n">
        <v>0.477950355186473</v>
      </c>
      <c r="AL9" s="19" t="n">
        <v>0.591741581935246</v>
      </c>
    </row>
    <row r="10">
      <c r="B10" s="20" t="s">
        <v>367</v>
      </c>
      <c r="C10" s="19" t="n">
        <v>0.413535000958775</v>
      </c>
      <c r="D10" s="19" t="n">
        <v>0.380938456160772</v>
      </c>
      <c r="E10" s="19" t="n">
        <v>0.453405034471943</v>
      </c>
      <c r="F10" s="19"/>
      <c r="G10" s="19" t="n">
        <v>0.424461093547301</v>
      </c>
      <c r="H10" s="19" t="n">
        <v>0.45947524027909</v>
      </c>
      <c r="I10" s="19" t="n">
        <v>0.379535488036336</v>
      </c>
      <c r="J10" s="19" t="n">
        <v>0.326491675586032</v>
      </c>
      <c r="K10" s="19" t="n">
        <v>0.414673608412552</v>
      </c>
      <c r="L10" s="19" t="n">
        <v>0.457354757460644</v>
      </c>
      <c r="M10" s="19"/>
      <c r="N10" s="19" t="n">
        <v>0.463473229866207</v>
      </c>
      <c r="O10" s="19" t="n">
        <v>0.297086328967413</v>
      </c>
      <c r="P10" s="19" t="n">
        <v>0.460444797689272</v>
      </c>
      <c r="Q10" s="19" t="n">
        <v>0.455998255706194</v>
      </c>
      <c r="R10" s="19" t="n">
        <v>0.461520288851412</v>
      </c>
      <c r="S10" s="19"/>
      <c r="T10" s="19" t="n">
        <v>0.338950891974839</v>
      </c>
      <c r="U10" s="19" t="n">
        <v>0.382309224013327</v>
      </c>
      <c r="V10" s="19" t="n">
        <v>0.498711803441833</v>
      </c>
      <c r="W10" s="19" t="n">
        <v>0.503354699896647</v>
      </c>
      <c r="X10" s="19"/>
      <c r="Y10" s="19" t="n">
        <v>0.405481317684657</v>
      </c>
      <c r="Z10" s="19" t="n">
        <v>0.667057959154669</v>
      </c>
      <c r="AA10" s="19" t="n">
        <v>0.421770582102711</v>
      </c>
      <c r="AB10" s="19" t="n">
        <v>0.479271303555956</v>
      </c>
      <c r="AC10" s="19" t="n">
        <v>0.20853367487205</v>
      </c>
      <c r="AD10" s="19" t="n">
        <v>0.296274492402017</v>
      </c>
      <c r="AE10" s="19"/>
      <c r="AF10" s="19" t="n">
        <v>0.427521254894585</v>
      </c>
      <c r="AG10" s="19"/>
      <c r="AH10" s="19" t="n">
        <v>0.418783933540796</v>
      </c>
      <c r="AI10" s="19"/>
      <c r="AJ10" s="19" t="n">
        <v>0.434370886646722</v>
      </c>
      <c r="AK10" s="19" t="n">
        <v>0.408594255673162</v>
      </c>
      <c r="AL10" s="19" t="n">
        <v>0.375952330852375</v>
      </c>
    </row>
    <row r="11">
      <c r="B11" s="20" t="s">
        <v>87</v>
      </c>
      <c r="C11" s="21" t="n">
        <v>0.0977460121638208</v>
      </c>
      <c r="D11" s="21" t="n">
        <v>0.0750526094587113</v>
      </c>
      <c r="E11" s="21" t="n">
        <v>0.125503148142109</v>
      </c>
      <c r="F11" s="21"/>
      <c r="G11" s="21" t="n">
        <v>0</v>
      </c>
      <c r="H11" s="21" t="n">
        <v>0.0410994577115244</v>
      </c>
      <c r="I11" s="21" t="n">
        <v>0.0132024524516719</v>
      </c>
      <c r="J11" s="21" t="n">
        <v>0.198104998135052</v>
      </c>
      <c r="K11" s="21" t="n">
        <v>0.0356787976588139</v>
      </c>
      <c r="L11" s="21" t="n">
        <v>0.21878079737301</v>
      </c>
      <c r="M11" s="21"/>
      <c r="N11" s="21" t="n">
        <v>0</v>
      </c>
      <c r="O11" s="21" t="n">
        <v>0.156994786800801</v>
      </c>
      <c r="P11" s="21" t="n">
        <v>0.0932155019770177</v>
      </c>
      <c r="Q11" s="21" t="n">
        <v>0.0877777813247409</v>
      </c>
      <c r="R11" s="21" t="n">
        <v>0.0663524936686411</v>
      </c>
      <c r="S11" s="21"/>
      <c r="T11" s="21" t="n">
        <v>0.115416358928026</v>
      </c>
      <c r="U11" s="21" t="n">
        <v>0.151404913559129</v>
      </c>
      <c r="V11" s="21" t="n">
        <v>0.015281151182147</v>
      </c>
      <c r="W11" s="21" t="n">
        <v>0.0324373695202254</v>
      </c>
      <c r="X11" s="21"/>
      <c r="Y11" s="21" t="n">
        <v>0.06758068679316</v>
      </c>
      <c r="Z11" s="21" t="n">
        <v>0.132859708599846</v>
      </c>
      <c r="AA11" s="21" t="n">
        <v>0.198518249211604</v>
      </c>
      <c r="AB11" s="21" t="n">
        <v>0.0605193388329044</v>
      </c>
      <c r="AC11" s="21" t="n">
        <v>0</v>
      </c>
      <c r="AD11" s="21" t="n">
        <v>0</v>
      </c>
      <c r="AE11" s="21"/>
      <c r="AF11" s="21" t="n">
        <v>0.0941295986558191</v>
      </c>
      <c r="AG11" s="21"/>
      <c r="AH11" s="21" t="n">
        <v>0.0892920889800176</v>
      </c>
      <c r="AI11" s="21"/>
      <c r="AJ11" s="21" t="n">
        <v>0.0786272213464273</v>
      </c>
      <c r="AK11" s="21" t="n">
        <v>0.113455389140365</v>
      </c>
      <c r="AL11" s="21" t="n">
        <v>0.0323060872123791</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382</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181</v>
      </c>
      <c r="D7" s="11" t="n">
        <v>85</v>
      </c>
      <c r="E7" s="11" t="n">
        <v>96</v>
      </c>
      <c r="F7" s="11"/>
      <c r="G7" s="11" t="n">
        <v>16</v>
      </c>
      <c r="H7" s="11" t="n">
        <v>24</v>
      </c>
      <c r="I7" s="11" t="n">
        <v>34</v>
      </c>
      <c r="J7" s="11" t="n">
        <v>32</v>
      </c>
      <c r="K7" s="11" t="n">
        <v>42</v>
      </c>
      <c r="L7" s="11" t="n">
        <v>33</v>
      </c>
      <c r="M7" s="11"/>
      <c r="N7" s="11" t="n">
        <v>12</v>
      </c>
      <c r="O7" s="11" t="n">
        <v>34</v>
      </c>
      <c r="P7" s="11" t="n">
        <v>35</v>
      </c>
      <c r="Q7" s="11" t="n">
        <v>60</v>
      </c>
      <c r="R7" s="11" t="n">
        <v>40</v>
      </c>
      <c r="S7" s="11"/>
      <c r="T7" s="11" t="n">
        <v>19</v>
      </c>
      <c r="U7" s="11" t="n">
        <v>53</v>
      </c>
      <c r="V7" s="11" t="n">
        <v>25</v>
      </c>
      <c r="W7" s="11" t="n">
        <v>50</v>
      </c>
      <c r="X7" s="11"/>
      <c r="Y7" s="11" t="n">
        <v>78</v>
      </c>
      <c r="Z7" s="11" t="n">
        <v>17</v>
      </c>
      <c r="AA7" s="11" t="n">
        <v>50</v>
      </c>
      <c r="AB7" s="11" t="n">
        <v>23</v>
      </c>
      <c r="AC7" s="11" t="n">
        <v>10</v>
      </c>
      <c r="AD7" s="11" t="n">
        <v>1</v>
      </c>
      <c r="AE7" s="11"/>
      <c r="AF7" s="11" t="n">
        <v>120</v>
      </c>
      <c r="AG7" s="11"/>
      <c r="AH7" s="11" t="n">
        <v>172</v>
      </c>
      <c r="AI7" s="11"/>
      <c r="AJ7" s="11" t="n">
        <v>86</v>
      </c>
      <c r="AK7" s="11" t="n">
        <v>68</v>
      </c>
      <c r="AL7" s="11" t="n">
        <v>27</v>
      </c>
    </row>
    <row r="8" ht="30" customHeight="1">
      <c r="B8" s="12" t="s">
        <v>20</v>
      </c>
      <c r="C8" s="12" t="n">
        <v>178</v>
      </c>
      <c r="D8" s="12" t="n">
        <v>84</v>
      </c>
      <c r="E8" s="12" t="n">
        <v>94</v>
      </c>
      <c r="F8" s="12"/>
      <c r="G8" s="12" t="n">
        <v>21</v>
      </c>
      <c r="H8" s="12" t="n">
        <v>33</v>
      </c>
      <c r="I8" s="12" t="n">
        <v>24</v>
      </c>
      <c r="J8" s="12" t="n">
        <v>26</v>
      </c>
      <c r="K8" s="12" t="n">
        <v>41</v>
      </c>
      <c r="L8" s="12" t="n">
        <v>34</v>
      </c>
      <c r="M8" s="12"/>
      <c r="N8" s="12" t="n">
        <v>14</v>
      </c>
      <c r="O8" s="12" t="n">
        <v>44</v>
      </c>
      <c r="P8" s="12" t="n">
        <v>50</v>
      </c>
      <c r="Q8" s="12" t="n">
        <v>36</v>
      </c>
      <c r="R8" s="12" t="n">
        <v>34</v>
      </c>
      <c r="S8" s="12"/>
      <c r="T8" s="12" t="n">
        <v>25</v>
      </c>
      <c r="U8" s="12" t="n">
        <v>56</v>
      </c>
      <c r="V8" s="12" t="n">
        <v>20</v>
      </c>
      <c r="W8" s="12" t="n">
        <v>45</v>
      </c>
      <c r="X8" s="12"/>
      <c r="Y8" s="12" t="n">
        <v>77</v>
      </c>
      <c r="Z8" s="12" t="n">
        <v>11</v>
      </c>
      <c r="AA8" s="12" t="n">
        <v>50</v>
      </c>
      <c r="AB8" s="12" t="n">
        <v>25</v>
      </c>
      <c r="AC8" s="12" t="n">
        <v>12</v>
      </c>
      <c r="AD8" s="12" t="n">
        <v>1</v>
      </c>
      <c r="AE8" s="12"/>
      <c r="AF8" s="12" t="n">
        <v>116</v>
      </c>
      <c r="AG8" s="12"/>
      <c r="AH8" s="12" t="n">
        <v>166</v>
      </c>
      <c r="AI8" s="12"/>
      <c r="AJ8" s="12" t="n">
        <v>63</v>
      </c>
      <c r="AK8" s="12" t="n">
        <v>100</v>
      </c>
      <c r="AL8" s="12" t="n">
        <v>15</v>
      </c>
    </row>
    <row r="9">
      <c r="B9" s="20" t="s">
        <v>381</v>
      </c>
      <c r="C9" s="19" t="n">
        <v>0.495832160066557</v>
      </c>
      <c r="D9" s="19" t="n">
        <v>0.525544384389626</v>
      </c>
      <c r="E9" s="19" t="n">
        <v>0.469252892937487</v>
      </c>
      <c r="F9" s="19"/>
      <c r="G9" s="19" t="n">
        <v>0.706213832218434</v>
      </c>
      <c r="H9" s="19" t="n">
        <v>0.542565186475347</v>
      </c>
      <c r="I9" s="19" t="n">
        <v>0.517158876573544</v>
      </c>
      <c r="J9" s="19" t="n">
        <v>0.522446389282212</v>
      </c>
      <c r="K9" s="19" t="n">
        <v>0.386524740764931</v>
      </c>
      <c r="L9" s="19" t="n">
        <v>0.414825122093853</v>
      </c>
      <c r="M9" s="19"/>
      <c r="N9" s="19" t="n">
        <v>0.305175595722654</v>
      </c>
      <c r="O9" s="19" t="n">
        <v>0.402831524664868</v>
      </c>
      <c r="P9" s="19" t="n">
        <v>0.523648775790357</v>
      </c>
      <c r="Q9" s="19" t="n">
        <v>0.537653807464284</v>
      </c>
      <c r="R9" s="19" t="n">
        <v>0.611997609087678</v>
      </c>
      <c r="S9" s="19"/>
      <c r="T9" s="19" t="n">
        <v>0.640347752475209</v>
      </c>
      <c r="U9" s="19" t="n">
        <v>0.522855806533127</v>
      </c>
      <c r="V9" s="19" t="n">
        <v>0.508406549550522</v>
      </c>
      <c r="W9" s="19" t="n">
        <v>0.526195262956962</v>
      </c>
      <c r="X9" s="19"/>
      <c r="Y9" s="19" t="n">
        <v>0.568609826453114</v>
      </c>
      <c r="Z9" s="19" t="n">
        <v>0.390190228299144</v>
      </c>
      <c r="AA9" s="19" t="n">
        <v>0.361730216229513</v>
      </c>
      <c r="AB9" s="19" t="n">
        <v>0.506872276073878</v>
      </c>
      <c r="AC9" s="19" t="n">
        <v>0.626680527909296</v>
      </c>
      <c r="AD9" s="19" t="n">
        <v>0</v>
      </c>
      <c r="AE9" s="19"/>
      <c r="AF9" s="19" t="n">
        <v>0.467651828202951</v>
      </c>
      <c r="AG9" s="19"/>
      <c r="AH9" s="19" t="n">
        <v>0.488696607034152</v>
      </c>
      <c r="AI9" s="19"/>
      <c r="AJ9" s="19" t="n">
        <v>0.328958623934797</v>
      </c>
      <c r="AK9" s="19" t="n">
        <v>0.578420641142696</v>
      </c>
      <c r="AL9" s="19" t="n">
        <v>0.641866686446367</v>
      </c>
    </row>
    <row r="10">
      <c r="B10" s="20" t="s">
        <v>367</v>
      </c>
      <c r="C10" s="19" t="n">
        <v>0.353248308416805</v>
      </c>
      <c r="D10" s="19" t="n">
        <v>0.316273007808143</v>
      </c>
      <c r="E10" s="19" t="n">
        <v>0.386324808559283</v>
      </c>
      <c r="F10" s="19"/>
      <c r="G10" s="19" t="n">
        <v>0.205464334403969</v>
      </c>
      <c r="H10" s="19" t="n">
        <v>0.286830130804223</v>
      </c>
      <c r="I10" s="19" t="n">
        <v>0.3624794503265</v>
      </c>
      <c r="J10" s="19" t="n">
        <v>0.350519462381279</v>
      </c>
      <c r="K10" s="19" t="n">
        <v>0.532681603309673</v>
      </c>
      <c r="L10" s="19" t="n">
        <v>0.291347866293667</v>
      </c>
      <c r="M10" s="19"/>
      <c r="N10" s="19" t="n">
        <v>0.448315283830159</v>
      </c>
      <c r="O10" s="19" t="n">
        <v>0.434608454692092</v>
      </c>
      <c r="P10" s="19" t="n">
        <v>0.308768879089327</v>
      </c>
      <c r="Q10" s="19" t="n">
        <v>0.331586801176194</v>
      </c>
      <c r="R10" s="19" t="n">
        <v>0.29541796474966</v>
      </c>
      <c r="S10" s="19"/>
      <c r="T10" s="19" t="n">
        <v>0.0722284314315225</v>
      </c>
      <c r="U10" s="19" t="n">
        <v>0.408390992448814</v>
      </c>
      <c r="V10" s="19" t="n">
        <v>0.282574255358107</v>
      </c>
      <c r="W10" s="19" t="n">
        <v>0.400978464350725</v>
      </c>
      <c r="X10" s="19"/>
      <c r="Y10" s="19" t="n">
        <v>0.352554338311604</v>
      </c>
      <c r="Z10" s="19" t="n">
        <v>0.480032770468296</v>
      </c>
      <c r="AA10" s="19" t="n">
        <v>0.423720281837166</v>
      </c>
      <c r="AB10" s="19" t="n">
        <v>0.227844757617977</v>
      </c>
      <c r="AC10" s="19" t="n">
        <v>0.273272353593165</v>
      </c>
      <c r="AD10" s="19" t="n">
        <v>0</v>
      </c>
      <c r="AE10" s="19"/>
      <c r="AF10" s="19" t="n">
        <v>0.377617082389723</v>
      </c>
      <c r="AG10" s="19"/>
      <c r="AH10" s="19" t="n">
        <v>0.372880763494128</v>
      </c>
      <c r="AI10" s="19"/>
      <c r="AJ10" s="19" t="n">
        <v>0.484711747944162</v>
      </c>
      <c r="AK10" s="19" t="n">
        <v>0.278661754362978</v>
      </c>
      <c r="AL10" s="19" t="n">
        <v>0.300408071157504</v>
      </c>
    </row>
    <row r="11">
      <c r="B11" s="20" t="s">
        <v>87</v>
      </c>
      <c r="C11" s="21" t="n">
        <v>0.150919531516637</v>
      </c>
      <c r="D11" s="21" t="n">
        <v>0.158182607802231</v>
      </c>
      <c r="E11" s="21" t="n">
        <v>0.144422298503229</v>
      </c>
      <c r="F11" s="21"/>
      <c r="G11" s="21" t="n">
        <v>0.0883218333775969</v>
      </c>
      <c r="H11" s="21" t="n">
        <v>0.17060468272043</v>
      </c>
      <c r="I11" s="21" t="n">
        <v>0.120361673099956</v>
      </c>
      <c r="J11" s="21" t="n">
        <v>0.127034148336509</v>
      </c>
      <c r="K11" s="21" t="n">
        <v>0.0807936559253969</v>
      </c>
      <c r="L11" s="21" t="n">
        <v>0.293827011612479</v>
      </c>
      <c r="M11" s="21"/>
      <c r="N11" s="21" t="n">
        <v>0.246509120447187</v>
      </c>
      <c r="O11" s="21" t="n">
        <v>0.16256002064304</v>
      </c>
      <c r="P11" s="21" t="n">
        <v>0.167582345120317</v>
      </c>
      <c r="Q11" s="21" t="n">
        <v>0.130759391359522</v>
      </c>
      <c r="R11" s="21" t="n">
        <v>0.0925844261626625</v>
      </c>
      <c r="S11" s="21"/>
      <c r="T11" s="21" t="n">
        <v>0.287423816093268</v>
      </c>
      <c r="U11" s="21" t="n">
        <v>0.0687532010180594</v>
      </c>
      <c r="V11" s="21" t="n">
        <v>0.209019195091371</v>
      </c>
      <c r="W11" s="21" t="n">
        <v>0.0728262726923127</v>
      </c>
      <c r="X11" s="21"/>
      <c r="Y11" s="21" t="n">
        <v>0.0788358352352815</v>
      </c>
      <c r="Z11" s="21" t="n">
        <v>0.12977700123256</v>
      </c>
      <c r="AA11" s="21" t="n">
        <v>0.214549501933321</v>
      </c>
      <c r="AB11" s="21" t="n">
        <v>0.265282966308146</v>
      </c>
      <c r="AC11" s="21" t="n">
        <v>0.10004711849754</v>
      </c>
      <c r="AD11" s="21" t="n">
        <v>1</v>
      </c>
      <c r="AE11" s="21"/>
      <c r="AF11" s="21" t="n">
        <v>0.154731089407326</v>
      </c>
      <c r="AG11" s="21"/>
      <c r="AH11" s="21" t="n">
        <v>0.138422629471721</v>
      </c>
      <c r="AI11" s="21"/>
      <c r="AJ11" s="21" t="n">
        <v>0.186329628121041</v>
      </c>
      <c r="AK11" s="21" t="n">
        <v>0.142917604494327</v>
      </c>
      <c r="AL11" s="21" t="n">
        <v>0.0577252423961292</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384</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215</v>
      </c>
      <c r="D7" s="11" t="n">
        <v>100</v>
      </c>
      <c r="E7" s="11" t="n">
        <v>115</v>
      </c>
      <c r="F7" s="11"/>
      <c r="G7" s="11" t="n">
        <v>13</v>
      </c>
      <c r="H7" s="11" t="n">
        <v>28</v>
      </c>
      <c r="I7" s="11" t="n">
        <v>47</v>
      </c>
      <c r="J7" s="11" t="n">
        <v>40</v>
      </c>
      <c r="K7" s="11" t="n">
        <v>33</v>
      </c>
      <c r="L7" s="11" t="n">
        <v>54</v>
      </c>
      <c r="M7" s="11"/>
      <c r="N7" s="11" t="n">
        <v>13</v>
      </c>
      <c r="O7" s="11" t="n">
        <v>50</v>
      </c>
      <c r="P7" s="11" t="n">
        <v>45</v>
      </c>
      <c r="Q7" s="11" t="n">
        <v>56</v>
      </c>
      <c r="R7" s="11" t="n">
        <v>51</v>
      </c>
      <c r="S7" s="11"/>
      <c r="T7" s="11" t="n">
        <v>14</v>
      </c>
      <c r="U7" s="11" t="n">
        <v>64</v>
      </c>
      <c r="V7" s="11" t="n">
        <v>36</v>
      </c>
      <c r="W7" s="11" t="n">
        <v>60</v>
      </c>
      <c r="X7" s="11"/>
      <c r="Y7" s="11" t="n">
        <v>99</v>
      </c>
      <c r="Z7" s="11" t="n">
        <v>20</v>
      </c>
      <c r="AA7" s="11" t="n">
        <v>64</v>
      </c>
      <c r="AB7" s="11" t="n">
        <v>17</v>
      </c>
      <c r="AC7" s="11" t="n">
        <v>10</v>
      </c>
      <c r="AD7" s="11" t="n">
        <v>5</v>
      </c>
      <c r="AE7" s="11"/>
      <c r="AF7" s="11" t="n">
        <v>134</v>
      </c>
      <c r="AG7" s="11"/>
      <c r="AH7" s="11" t="n">
        <v>210</v>
      </c>
      <c r="AI7" s="11"/>
      <c r="AJ7" s="11" t="n">
        <v>77</v>
      </c>
      <c r="AK7" s="11" t="n">
        <v>93</v>
      </c>
      <c r="AL7" s="11" t="n">
        <v>45</v>
      </c>
    </row>
    <row r="8" ht="30" customHeight="1">
      <c r="B8" s="12" t="s">
        <v>20</v>
      </c>
      <c r="C8" s="12" t="n">
        <v>227</v>
      </c>
      <c r="D8" s="12" t="n">
        <v>116</v>
      </c>
      <c r="E8" s="12" t="n">
        <v>112</v>
      </c>
      <c r="F8" s="12"/>
      <c r="G8" s="12" t="n">
        <v>19</v>
      </c>
      <c r="H8" s="12" t="n">
        <v>43</v>
      </c>
      <c r="I8" s="12" t="n">
        <v>32</v>
      </c>
      <c r="J8" s="12" t="n">
        <v>42</v>
      </c>
      <c r="K8" s="12" t="n">
        <v>33</v>
      </c>
      <c r="L8" s="12" t="n">
        <v>59</v>
      </c>
      <c r="M8" s="12"/>
      <c r="N8" s="12" t="n">
        <v>19</v>
      </c>
      <c r="O8" s="12" t="n">
        <v>73</v>
      </c>
      <c r="P8" s="12" t="n">
        <v>62</v>
      </c>
      <c r="Q8" s="12" t="n">
        <v>35</v>
      </c>
      <c r="R8" s="12" t="n">
        <v>38</v>
      </c>
      <c r="S8" s="12"/>
      <c r="T8" s="12" t="n">
        <v>16</v>
      </c>
      <c r="U8" s="12" t="n">
        <v>68</v>
      </c>
      <c r="V8" s="12" t="n">
        <v>33</v>
      </c>
      <c r="W8" s="12" t="n">
        <v>59</v>
      </c>
      <c r="X8" s="12"/>
      <c r="Y8" s="12" t="n">
        <v>103</v>
      </c>
      <c r="Z8" s="12" t="n">
        <v>25</v>
      </c>
      <c r="AA8" s="12" t="n">
        <v>67</v>
      </c>
      <c r="AB8" s="12" t="n">
        <v>18</v>
      </c>
      <c r="AC8" s="12" t="n">
        <v>9</v>
      </c>
      <c r="AD8" s="12" t="n">
        <v>6</v>
      </c>
      <c r="AE8" s="12"/>
      <c r="AF8" s="12" t="n">
        <v>139</v>
      </c>
      <c r="AG8" s="12"/>
      <c r="AH8" s="12" t="n">
        <v>222</v>
      </c>
      <c r="AI8" s="12"/>
      <c r="AJ8" s="12" t="n">
        <v>57</v>
      </c>
      <c r="AK8" s="12" t="n">
        <v>145</v>
      </c>
      <c r="AL8" s="12" t="n">
        <v>25</v>
      </c>
    </row>
    <row r="9">
      <c r="B9" s="20" t="s">
        <v>383</v>
      </c>
      <c r="C9" s="19" t="n">
        <v>0.609507490315299</v>
      </c>
      <c r="D9" s="19" t="n">
        <v>0.664934683079054</v>
      </c>
      <c r="E9" s="19" t="n">
        <v>0.552134708557953</v>
      </c>
      <c r="F9" s="19"/>
      <c r="G9" s="19" t="n">
        <v>0.926523598755506</v>
      </c>
      <c r="H9" s="19" t="n">
        <v>0.652319754854223</v>
      </c>
      <c r="I9" s="19" t="n">
        <v>0.472884978757221</v>
      </c>
      <c r="J9" s="19" t="n">
        <v>0.672078287379833</v>
      </c>
      <c r="K9" s="19" t="n">
        <v>0.469929456534463</v>
      </c>
      <c r="L9" s="19" t="n">
        <v>0.582302653491761</v>
      </c>
      <c r="M9" s="19"/>
      <c r="N9" s="19" t="n">
        <v>0.572205301369878</v>
      </c>
      <c r="O9" s="19" t="n">
        <v>0.653327720159378</v>
      </c>
      <c r="P9" s="19" t="n">
        <v>0.521167992693877</v>
      </c>
      <c r="Q9" s="19" t="n">
        <v>0.555851566284361</v>
      </c>
      <c r="R9" s="19" t="n">
        <v>0.736507804134853</v>
      </c>
      <c r="S9" s="19"/>
      <c r="T9" s="19" t="n">
        <v>0.408615621417734</v>
      </c>
      <c r="U9" s="19" t="n">
        <v>0.551340494805217</v>
      </c>
      <c r="V9" s="19" t="n">
        <v>0.638850043690035</v>
      </c>
      <c r="W9" s="19" t="n">
        <v>0.641474196534325</v>
      </c>
      <c r="X9" s="19"/>
      <c r="Y9" s="19" t="n">
        <v>0.688799532338461</v>
      </c>
      <c r="Z9" s="19" t="n">
        <v>0.646680020639038</v>
      </c>
      <c r="AA9" s="19" t="n">
        <v>0.537290489565886</v>
      </c>
      <c r="AB9" s="19" t="n">
        <v>0.387793139537831</v>
      </c>
      <c r="AC9" s="19" t="n">
        <v>0.759255234318866</v>
      </c>
      <c r="AD9" s="19" t="n">
        <v>0.322491159447115</v>
      </c>
      <c r="AE9" s="19"/>
      <c r="AF9" s="19" t="n">
        <v>0.596830520505591</v>
      </c>
      <c r="AG9" s="19"/>
      <c r="AH9" s="19" t="n">
        <v>0.62200703526909</v>
      </c>
      <c r="AI9" s="19"/>
      <c r="AJ9" s="19" t="n">
        <v>0.58897389025283</v>
      </c>
      <c r="AK9" s="19" t="n">
        <v>0.612917428603294</v>
      </c>
      <c r="AL9" s="19" t="n">
        <v>0.636787400128269</v>
      </c>
    </row>
    <row r="10">
      <c r="B10" s="20" t="s">
        <v>367</v>
      </c>
      <c r="C10" s="19" t="n">
        <v>0.290390650574419</v>
      </c>
      <c r="D10" s="19" t="n">
        <v>0.216270998384589</v>
      </c>
      <c r="E10" s="19" t="n">
        <v>0.367112028962505</v>
      </c>
      <c r="F10" s="19"/>
      <c r="G10" s="19" t="n">
        <v>0.0734764012444938</v>
      </c>
      <c r="H10" s="19" t="n">
        <v>0.202358775083903</v>
      </c>
      <c r="I10" s="19" t="n">
        <v>0.448564466182726</v>
      </c>
      <c r="J10" s="19" t="n">
        <v>0.304809450883014</v>
      </c>
      <c r="K10" s="19" t="n">
        <v>0.476287145600249</v>
      </c>
      <c r="L10" s="19" t="n">
        <v>0.225654215246751</v>
      </c>
      <c r="M10" s="19"/>
      <c r="N10" s="19" t="n">
        <v>0.381411435710294</v>
      </c>
      <c r="O10" s="19" t="n">
        <v>0.258065637647264</v>
      </c>
      <c r="P10" s="19" t="n">
        <v>0.294100722580867</v>
      </c>
      <c r="Q10" s="19" t="n">
        <v>0.366572257737545</v>
      </c>
      <c r="R10" s="19" t="n">
        <v>0.231318566680203</v>
      </c>
      <c r="S10" s="19"/>
      <c r="T10" s="19" t="n">
        <v>0.409082220311967</v>
      </c>
      <c r="U10" s="19" t="n">
        <v>0.305554280166344</v>
      </c>
      <c r="V10" s="19" t="n">
        <v>0.249024886342684</v>
      </c>
      <c r="W10" s="19" t="n">
        <v>0.33725092675643</v>
      </c>
      <c r="X10" s="19"/>
      <c r="Y10" s="19" t="n">
        <v>0.272051227246601</v>
      </c>
      <c r="Z10" s="19" t="n">
        <v>0.314068183228066</v>
      </c>
      <c r="AA10" s="19" t="n">
        <v>0.266582883279288</v>
      </c>
      <c r="AB10" s="19" t="n">
        <v>0.447960277808818</v>
      </c>
      <c r="AC10" s="19" t="n">
        <v>0.181783448316964</v>
      </c>
      <c r="AD10" s="19" t="n">
        <v>0.475230154319134</v>
      </c>
      <c r="AE10" s="19"/>
      <c r="AF10" s="19" t="n">
        <v>0.302329554681678</v>
      </c>
      <c r="AG10" s="19"/>
      <c r="AH10" s="19" t="n">
        <v>0.292892410541975</v>
      </c>
      <c r="AI10" s="19"/>
      <c r="AJ10" s="19" t="n">
        <v>0.326564111561328</v>
      </c>
      <c r="AK10" s="19" t="n">
        <v>0.289993930175142</v>
      </c>
      <c r="AL10" s="19" t="n">
        <v>0.210084380324868</v>
      </c>
    </row>
    <row r="11">
      <c r="B11" s="20" t="s">
        <v>87</v>
      </c>
      <c r="C11" s="21" t="n">
        <v>0.100101859110282</v>
      </c>
      <c r="D11" s="21" t="n">
        <v>0.118794318536357</v>
      </c>
      <c r="E11" s="21" t="n">
        <v>0.0807532624795416</v>
      </c>
      <c r="F11" s="21"/>
      <c r="G11" s="21" t="n">
        <v>0</v>
      </c>
      <c r="H11" s="21" t="n">
        <v>0.145321470061874</v>
      </c>
      <c r="I11" s="21" t="n">
        <v>0.0785505550600525</v>
      </c>
      <c r="J11" s="21" t="n">
        <v>0.0231122617371532</v>
      </c>
      <c r="K11" s="21" t="n">
        <v>0.0537833978652885</v>
      </c>
      <c r="L11" s="21" t="n">
        <v>0.192043131261488</v>
      </c>
      <c r="M11" s="21"/>
      <c r="N11" s="21" t="n">
        <v>0.0463832629198281</v>
      </c>
      <c r="O11" s="21" t="n">
        <v>0.088606642193358</v>
      </c>
      <c r="P11" s="21" t="n">
        <v>0.184731284725256</v>
      </c>
      <c r="Q11" s="21" t="n">
        <v>0.077576175978094</v>
      </c>
      <c r="R11" s="21" t="n">
        <v>0.0321736291849439</v>
      </c>
      <c r="S11" s="21"/>
      <c r="T11" s="21" t="n">
        <v>0.182302158270298</v>
      </c>
      <c r="U11" s="21" t="n">
        <v>0.143105225028439</v>
      </c>
      <c r="V11" s="21" t="n">
        <v>0.112125069967281</v>
      </c>
      <c r="W11" s="21" t="n">
        <v>0.0212748767092446</v>
      </c>
      <c r="X11" s="21"/>
      <c r="Y11" s="21" t="n">
        <v>0.0391492404149382</v>
      </c>
      <c r="Z11" s="21" t="n">
        <v>0.0392517961328964</v>
      </c>
      <c r="AA11" s="21" t="n">
        <v>0.196126627154827</v>
      </c>
      <c r="AB11" s="21" t="n">
        <v>0.16424658265335</v>
      </c>
      <c r="AC11" s="21" t="n">
        <v>0.0589613173641697</v>
      </c>
      <c r="AD11" s="21" t="n">
        <v>0.202278686233751</v>
      </c>
      <c r="AE11" s="21"/>
      <c r="AF11" s="21" t="n">
        <v>0.100839924812731</v>
      </c>
      <c r="AG11" s="21"/>
      <c r="AH11" s="21" t="n">
        <v>0.0851005541889349</v>
      </c>
      <c r="AI11" s="21"/>
      <c r="AJ11" s="21" t="n">
        <v>0.0844619981858424</v>
      </c>
      <c r="AK11" s="21" t="n">
        <v>0.097088641221564</v>
      </c>
      <c r="AL11" s="21" t="n">
        <v>0.153128219546863</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386</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215</v>
      </c>
      <c r="D7" s="11" t="n">
        <v>103</v>
      </c>
      <c r="E7" s="11" t="n">
        <v>112</v>
      </c>
      <c r="F7" s="11"/>
      <c r="G7" s="11" t="n">
        <v>15</v>
      </c>
      <c r="H7" s="11" t="n">
        <v>26</v>
      </c>
      <c r="I7" s="11" t="n">
        <v>52</v>
      </c>
      <c r="J7" s="11" t="n">
        <v>41</v>
      </c>
      <c r="K7" s="11" t="n">
        <v>28</v>
      </c>
      <c r="L7" s="11" t="n">
        <v>53</v>
      </c>
      <c r="M7" s="11"/>
      <c r="N7" s="11" t="n">
        <v>12</v>
      </c>
      <c r="O7" s="11" t="n">
        <v>53</v>
      </c>
      <c r="P7" s="11" t="n">
        <v>43</v>
      </c>
      <c r="Q7" s="11" t="n">
        <v>63</v>
      </c>
      <c r="R7" s="11" t="n">
        <v>44</v>
      </c>
      <c r="S7" s="11"/>
      <c r="T7" s="11" t="n">
        <v>16</v>
      </c>
      <c r="U7" s="11" t="n">
        <v>70</v>
      </c>
      <c r="V7" s="11" t="n">
        <v>48</v>
      </c>
      <c r="W7" s="11" t="n">
        <v>48</v>
      </c>
      <c r="X7" s="11"/>
      <c r="Y7" s="11" t="n">
        <v>99</v>
      </c>
      <c r="Z7" s="11" t="n">
        <v>17</v>
      </c>
      <c r="AA7" s="11" t="n">
        <v>61</v>
      </c>
      <c r="AB7" s="11" t="n">
        <v>21</v>
      </c>
      <c r="AC7" s="11" t="n">
        <v>6</v>
      </c>
      <c r="AD7" s="11" t="n">
        <v>7</v>
      </c>
      <c r="AE7" s="11"/>
      <c r="AF7" s="11" t="n">
        <v>132</v>
      </c>
      <c r="AG7" s="11"/>
      <c r="AH7" s="11" t="n">
        <v>210</v>
      </c>
      <c r="AI7" s="11"/>
      <c r="AJ7" s="11" t="n">
        <v>84</v>
      </c>
      <c r="AK7" s="11" t="n">
        <v>82</v>
      </c>
      <c r="AL7" s="11" t="n">
        <v>49</v>
      </c>
    </row>
    <row r="8" ht="30" customHeight="1">
      <c r="B8" s="12" t="s">
        <v>20</v>
      </c>
      <c r="C8" s="12" t="n">
        <v>209</v>
      </c>
      <c r="D8" s="12" t="n">
        <v>111</v>
      </c>
      <c r="E8" s="12" t="n">
        <v>98</v>
      </c>
      <c r="F8" s="12"/>
      <c r="G8" s="12" t="n">
        <v>19</v>
      </c>
      <c r="H8" s="12" t="n">
        <v>27</v>
      </c>
      <c r="I8" s="12" t="n">
        <v>37</v>
      </c>
      <c r="J8" s="12" t="n">
        <v>39</v>
      </c>
      <c r="K8" s="12" t="n">
        <v>28</v>
      </c>
      <c r="L8" s="12" t="n">
        <v>59</v>
      </c>
      <c r="M8" s="12"/>
      <c r="N8" s="12" t="n">
        <v>15</v>
      </c>
      <c r="O8" s="12" t="n">
        <v>66</v>
      </c>
      <c r="P8" s="12" t="n">
        <v>58</v>
      </c>
      <c r="Q8" s="12" t="n">
        <v>37</v>
      </c>
      <c r="R8" s="12" t="n">
        <v>32</v>
      </c>
      <c r="S8" s="12"/>
      <c r="T8" s="12" t="n">
        <v>19</v>
      </c>
      <c r="U8" s="12" t="n">
        <v>68</v>
      </c>
      <c r="V8" s="12" t="n">
        <v>43</v>
      </c>
      <c r="W8" s="12" t="n">
        <v>46</v>
      </c>
      <c r="X8" s="12"/>
      <c r="Y8" s="12" t="n">
        <v>95</v>
      </c>
      <c r="Z8" s="12" t="n">
        <v>11</v>
      </c>
      <c r="AA8" s="12" t="n">
        <v>65</v>
      </c>
      <c r="AB8" s="12" t="n">
        <v>20</v>
      </c>
      <c r="AC8" s="12" t="n">
        <v>7</v>
      </c>
      <c r="AD8" s="12" t="n">
        <v>10</v>
      </c>
      <c r="AE8" s="12"/>
      <c r="AF8" s="12" t="n">
        <v>125</v>
      </c>
      <c r="AG8" s="12"/>
      <c r="AH8" s="12" t="n">
        <v>204</v>
      </c>
      <c r="AI8" s="12"/>
      <c r="AJ8" s="12" t="n">
        <v>64</v>
      </c>
      <c r="AK8" s="12" t="n">
        <v>116</v>
      </c>
      <c r="AL8" s="12" t="n">
        <v>29</v>
      </c>
    </row>
    <row r="9">
      <c r="B9" s="20" t="s">
        <v>385</v>
      </c>
      <c r="C9" s="19" t="n">
        <v>0.603496637139417</v>
      </c>
      <c r="D9" s="19" t="n">
        <v>0.672581744060015</v>
      </c>
      <c r="E9" s="19" t="n">
        <v>0.525245358873632</v>
      </c>
      <c r="F9" s="19"/>
      <c r="G9" s="19" t="n">
        <v>0.658963507967487</v>
      </c>
      <c r="H9" s="19" t="n">
        <v>0.591646648632751</v>
      </c>
      <c r="I9" s="19" t="n">
        <v>0.708504641675142</v>
      </c>
      <c r="J9" s="19" t="n">
        <v>0.602379035616853</v>
      </c>
      <c r="K9" s="19" t="n">
        <v>0.661651892653059</v>
      </c>
      <c r="L9" s="19" t="n">
        <v>0.496893182107415</v>
      </c>
      <c r="M9" s="19"/>
      <c r="N9" s="19" t="n">
        <v>0.77921191928103</v>
      </c>
      <c r="O9" s="19" t="n">
        <v>0.491641646913848</v>
      </c>
      <c r="P9" s="19" t="n">
        <v>0.560432813150121</v>
      </c>
      <c r="Q9" s="19" t="n">
        <v>0.719862088459176</v>
      </c>
      <c r="R9" s="19" t="n">
        <v>0.692914298791346</v>
      </c>
      <c r="S9" s="19"/>
      <c r="T9" s="19" t="n">
        <v>0.606574568373454</v>
      </c>
      <c r="U9" s="19" t="n">
        <v>0.752946047170207</v>
      </c>
      <c r="V9" s="19" t="n">
        <v>0.617761990471248</v>
      </c>
      <c r="W9" s="19" t="n">
        <v>0.573913411452663</v>
      </c>
      <c r="X9" s="19"/>
      <c r="Y9" s="19" t="n">
        <v>0.592562266161473</v>
      </c>
      <c r="Z9" s="19" t="n">
        <v>0.458922068568159</v>
      </c>
      <c r="AA9" s="19" t="n">
        <v>0.533697311185061</v>
      </c>
      <c r="AB9" s="19" t="n">
        <v>0.756472560150781</v>
      </c>
      <c r="AC9" s="19" t="n">
        <v>0.832891287748585</v>
      </c>
      <c r="AD9" s="19" t="n">
        <v>0.820759859800467</v>
      </c>
      <c r="AE9" s="19"/>
      <c r="AF9" s="19" t="n">
        <v>0.579525394393784</v>
      </c>
      <c r="AG9" s="19"/>
      <c r="AH9" s="19" t="n">
        <v>0.601566600829296</v>
      </c>
      <c r="AI9" s="19"/>
      <c r="AJ9" s="19" t="n">
        <v>0.589565825598873</v>
      </c>
      <c r="AK9" s="19" t="n">
        <v>0.577387662551999</v>
      </c>
      <c r="AL9" s="19" t="n">
        <v>0.73661401886969</v>
      </c>
    </row>
    <row r="10">
      <c r="B10" s="20" t="s">
        <v>367</v>
      </c>
      <c r="C10" s="19" t="n">
        <v>0.294270565422348</v>
      </c>
      <c r="D10" s="19" t="n">
        <v>0.236590018356458</v>
      </c>
      <c r="E10" s="19" t="n">
        <v>0.35960413354092</v>
      </c>
      <c r="F10" s="19"/>
      <c r="G10" s="19" t="n">
        <v>0.341036492032513</v>
      </c>
      <c r="H10" s="19" t="n">
        <v>0.38195241409513</v>
      </c>
      <c r="I10" s="19" t="n">
        <v>0.239110586726732</v>
      </c>
      <c r="J10" s="19" t="n">
        <v>0.307649030682282</v>
      </c>
      <c r="K10" s="19" t="n">
        <v>0.207547817063787</v>
      </c>
      <c r="L10" s="19" t="n">
        <v>0.306176516698169</v>
      </c>
      <c r="M10" s="19"/>
      <c r="N10" s="19" t="n">
        <v>0.0756130235142339</v>
      </c>
      <c r="O10" s="19" t="n">
        <v>0.424156802278301</v>
      </c>
      <c r="P10" s="19" t="n">
        <v>0.297001064700106</v>
      </c>
      <c r="Q10" s="19" t="n">
        <v>0.162774009219431</v>
      </c>
      <c r="R10" s="19" t="n">
        <v>0.278032528581972</v>
      </c>
      <c r="S10" s="19"/>
      <c r="T10" s="19" t="n">
        <v>0.334587421544264</v>
      </c>
      <c r="U10" s="19" t="n">
        <v>0.186487981384304</v>
      </c>
      <c r="V10" s="19" t="n">
        <v>0.292123042168036</v>
      </c>
      <c r="W10" s="19" t="n">
        <v>0.30934076224253</v>
      </c>
      <c r="X10" s="19"/>
      <c r="Y10" s="19" t="n">
        <v>0.337322062100179</v>
      </c>
      <c r="Z10" s="19" t="n">
        <v>0.386067011130171</v>
      </c>
      <c r="AA10" s="19" t="n">
        <v>0.272578106887504</v>
      </c>
      <c r="AB10" s="19" t="n">
        <v>0.243527439849219</v>
      </c>
      <c r="AC10" s="19" t="n">
        <v>0.167108712251415</v>
      </c>
      <c r="AD10" s="19" t="n">
        <v>0.179240140199533</v>
      </c>
      <c r="AE10" s="19"/>
      <c r="AF10" s="19" t="n">
        <v>0.301508250344236</v>
      </c>
      <c r="AG10" s="19"/>
      <c r="AH10" s="19" t="n">
        <v>0.296856981757813</v>
      </c>
      <c r="AI10" s="19"/>
      <c r="AJ10" s="19" t="n">
        <v>0.267365322255782</v>
      </c>
      <c r="AK10" s="19" t="n">
        <v>0.347437381847723</v>
      </c>
      <c r="AL10" s="19" t="n">
        <v>0.143419969879644</v>
      </c>
    </row>
    <row r="11">
      <c r="B11" s="20" t="s">
        <v>87</v>
      </c>
      <c r="C11" s="21" t="n">
        <v>0.102232797438235</v>
      </c>
      <c r="D11" s="21" t="n">
        <v>0.0908282375835272</v>
      </c>
      <c r="E11" s="21" t="n">
        <v>0.115150507585448</v>
      </c>
      <c r="F11" s="21"/>
      <c r="G11" s="21" t="n">
        <v>0</v>
      </c>
      <c r="H11" s="21" t="n">
        <v>0.0264009372721195</v>
      </c>
      <c r="I11" s="21" t="n">
        <v>0.0523847715981264</v>
      </c>
      <c r="J11" s="21" t="n">
        <v>0.0899719337008657</v>
      </c>
      <c r="K11" s="21" t="n">
        <v>0.130800290283154</v>
      </c>
      <c r="L11" s="21" t="n">
        <v>0.196930301194417</v>
      </c>
      <c r="M11" s="21"/>
      <c r="N11" s="21" t="n">
        <v>0.145175057204736</v>
      </c>
      <c r="O11" s="21" t="n">
        <v>0.0842015508078504</v>
      </c>
      <c r="P11" s="21" t="n">
        <v>0.142566122149773</v>
      </c>
      <c r="Q11" s="21" t="n">
        <v>0.117363902321393</v>
      </c>
      <c r="R11" s="21" t="n">
        <v>0.0290531726266819</v>
      </c>
      <c r="S11" s="21"/>
      <c r="T11" s="21" t="n">
        <v>0.0588380100822814</v>
      </c>
      <c r="U11" s="21" t="n">
        <v>0.0605659714454892</v>
      </c>
      <c r="V11" s="21" t="n">
        <v>0.0901149673607162</v>
      </c>
      <c r="W11" s="21" t="n">
        <v>0.116745826304807</v>
      </c>
      <c r="X11" s="21"/>
      <c r="Y11" s="21" t="n">
        <v>0.0701156717383488</v>
      </c>
      <c r="Z11" s="21" t="n">
        <v>0.15501092030167</v>
      </c>
      <c r="AA11" s="21" t="n">
        <v>0.193724581927435</v>
      </c>
      <c r="AB11" s="21" t="n">
        <v>0</v>
      </c>
      <c r="AC11" s="21" t="n">
        <v>0</v>
      </c>
      <c r="AD11" s="21" t="n">
        <v>0</v>
      </c>
      <c r="AE11" s="21"/>
      <c r="AF11" s="21" t="n">
        <v>0.11896635526198</v>
      </c>
      <c r="AG11" s="21"/>
      <c r="AH11" s="21" t="n">
        <v>0.101576417412891</v>
      </c>
      <c r="AI11" s="21"/>
      <c r="AJ11" s="21" t="n">
        <v>0.143068852145346</v>
      </c>
      <c r="AK11" s="21" t="n">
        <v>0.0751749556002784</v>
      </c>
      <c r="AL11" s="21" t="n">
        <v>0.119966011250666</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389</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191</v>
      </c>
      <c r="D7" s="11" t="n">
        <v>91</v>
      </c>
      <c r="E7" s="11" t="n">
        <v>100</v>
      </c>
      <c r="F7" s="11"/>
      <c r="G7" s="11" t="n">
        <v>18</v>
      </c>
      <c r="H7" s="11" t="n">
        <v>26</v>
      </c>
      <c r="I7" s="11" t="n">
        <v>45</v>
      </c>
      <c r="J7" s="11" t="n">
        <v>25</v>
      </c>
      <c r="K7" s="11" t="n">
        <v>38</v>
      </c>
      <c r="L7" s="11" t="n">
        <v>39</v>
      </c>
      <c r="M7" s="11"/>
      <c r="N7" s="11" t="n">
        <v>12</v>
      </c>
      <c r="O7" s="11" t="n">
        <v>50</v>
      </c>
      <c r="P7" s="11" t="n">
        <v>34</v>
      </c>
      <c r="Q7" s="11" t="n">
        <v>45</v>
      </c>
      <c r="R7" s="11" t="n">
        <v>50</v>
      </c>
      <c r="S7" s="11"/>
      <c r="T7" s="11" t="n">
        <v>15</v>
      </c>
      <c r="U7" s="11" t="n">
        <v>56</v>
      </c>
      <c r="V7" s="11" t="n">
        <v>31</v>
      </c>
      <c r="W7" s="11" t="n">
        <v>61</v>
      </c>
      <c r="X7" s="11"/>
      <c r="Y7" s="11" t="n">
        <v>99</v>
      </c>
      <c r="Z7" s="11" t="n">
        <v>12</v>
      </c>
      <c r="AA7" s="11" t="n">
        <v>45</v>
      </c>
      <c r="AB7" s="11" t="n">
        <v>16</v>
      </c>
      <c r="AC7" s="11" t="n">
        <v>12</v>
      </c>
      <c r="AD7" s="11" t="n">
        <v>6</v>
      </c>
      <c r="AE7" s="11"/>
      <c r="AF7" s="11" t="n">
        <v>126</v>
      </c>
      <c r="AG7" s="11"/>
      <c r="AH7" s="11" t="n">
        <v>185</v>
      </c>
      <c r="AI7" s="11"/>
      <c r="AJ7" s="11" t="n">
        <v>79</v>
      </c>
      <c r="AK7" s="11" t="n">
        <v>78</v>
      </c>
      <c r="AL7" s="11" t="n">
        <v>34</v>
      </c>
    </row>
    <row r="8" ht="30" customHeight="1">
      <c r="B8" s="12" t="s">
        <v>20</v>
      </c>
      <c r="C8" s="12" t="n">
        <v>197</v>
      </c>
      <c r="D8" s="12" t="n">
        <v>105</v>
      </c>
      <c r="E8" s="12" t="n">
        <v>92</v>
      </c>
      <c r="F8" s="12"/>
      <c r="G8" s="12" t="n">
        <v>22</v>
      </c>
      <c r="H8" s="12" t="n">
        <v>34</v>
      </c>
      <c r="I8" s="12" t="n">
        <v>34</v>
      </c>
      <c r="J8" s="12" t="n">
        <v>22</v>
      </c>
      <c r="K8" s="12" t="n">
        <v>34</v>
      </c>
      <c r="L8" s="12" t="n">
        <v>51</v>
      </c>
      <c r="M8" s="12"/>
      <c r="N8" s="12" t="n">
        <v>14</v>
      </c>
      <c r="O8" s="12" t="n">
        <v>71</v>
      </c>
      <c r="P8" s="12" t="n">
        <v>48</v>
      </c>
      <c r="Q8" s="12" t="n">
        <v>24</v>
      </c>
      <c r="R8" s="12" t="n">
        <v>41</v>
      </c>
      <c r="S8" s="12"/>
      <c r="T8" s="12" t="n">
        <v>20</v>
      </c>
      <c r="U8" s="12" t="n">
        <v>58</v>
      </c>
      <c r="V8" s="12" t="n">
        <v>25</v>
      </c>
      <c r="W8" s="12" t="n">
        <v>64</v>
      </c>
      <c r="X8" s="12"/>
      <c r="Y8" s="12" t="n">
        <v>104</v>
      </c>
      <c r="Z8" s="12" t="n">
        <v>8</v>
      </c>
      <c r="AA8" s="12" t="n">
        <v>54</v>
      </c>
      <c r="AB8" s="12" t="n">
        <v>14</v>
      </c>
      <c r="AC8" s="12" t="n">
        <v>12</v>
      </c>
      <c r="AD8" s="12" t="n">
        <v>5</v>
      </c>
      <c r="AE8" s="12"/>
      <c r="AF8" s="12" t="n">
        <v>129</v>
      </c>
      <c r="AG8" s="12"/>
      <c r="AH8" s="12" t="n">
        <v>190</v>
      </c>
      <c r="AI8" s="12"/>
      <c r="AJ8" s="12" t="n">
        <v>60</v>
      </c>
      <c r="AK8" s="12" t="n">
        <v>117</v>
      </c>
      <c r="AL8" s="12" t="n">
        <v>20</v>
      </c>
    </row>
    <row r="9">
      <c r="B9" s="20" t="s">
        <v>387</v>
      </c>
      <c r="C9" s="19" t="n">
        <v>0.277145107739776</v>
      </c>
      <c r="D9" s="19" t="n">
        <v>0.264717285984874</v>
      </c>
      <c r="E9" s="19" t="n">
        <v>0.291439219614563</v>
      </c>
      <c r="F9" s="19"/>
      <c r="G9" s="19" t="n">
        <v>0.358337986708178</v>
      </c>
      <c r="H9" s="19" t="n">
        <v>0.343764543938779</v>
      </c>
      <c r="I9" s="19" t="n">
        <v>0.420074582535846</v>
      </c>
      <c r="J9" s="19" t="n">
        <v>0.189957990102789</v>
      </c>
      <c r="K9" s="19" t="n">
        <v>0.113203562916215</v>
      </c>
      <c r="L9" s="19" t="n">
        <v>0.250353092860883</v>
      </c>
      <c r="M9" s="19"/>
      <c r="N9" s="19" t="n">
        <v>0.649198402892643</v>
      </c>
      <c r="O9" s="19" t="n">
        <v>0.289737959692803</v>
      </c>
      <c r="P9" s="19" t="n">
        <v>0.272059498920871</v>
      </c>
      <c r="Q9" s="19" t="n">
        <v>0.145872735436452</v>
      </c>
      <c r="R9" s="19" t="n">
        <v>0.216307239575917</v>
      </c>
      <c r="S9" s="19"/>
      <c r="T9" s="19" t="n">
        <v>0.311613648917114</v>
      </c>
      <c r="U9" s="19" t="n">
        <v>0.234367956168079</v>
      </c>
      <c r="V9" s="19" t="n">
        <v>0.119239845905453</v>
      </c>
      <c r="W9" s="19" t="n">
        <v>0.409632258910734</v>
      </c>
      <c r="X9" s="19"/>
      <c r="Y9" s="19" t="n">
        <v>0.363284278362067</v>
      </c>
      <c r="Z9" s="19" t="n">
        <v>0.220101919824888</v>
      </c>
      <c r="AA9" s="19" t="n">
        <v>0.200450059294523</v>
      </c>
      <c r="AB9" s="19" t="n">
        <v>0.203634996819388</v>
      </c>
      <c r="AC9" s="19" t="n">
        <v>0.118347196299596</v>
      </c>
      <c r="AD9" s="19" t="n">
        <v>0</v>
      </c>
      <c r="AE9" s="19"/>
      <c r="AF9" s="19" t="n">
        <v>0.239222431945922</v>
      </c>
      <c r="AG9" s="19"/>
      <c r="AH9" s="19" t="n">
        <v>0.281360519477143</v>
      </c>
      <c r="AI9" s="19"/>
      <c r="AJ9" s="19" t="n">
        <v>0.189869202256236</v>
      </c>
      <c r="AK9" s="19" t="n">
        <v>0.340138286820935</v>
      </c>
      <c r="AL9" s="19" t="n">
        <v>0.167337649263343</v>
      </c>
    </row>
    <row r="10">
      <c r="B10" s="20" t="s">
        <v>388</v>
      </c>
      <c r="C10" s="19" t="n">
        <v>0.57485963759211</v>
      </c>
      <c r="D10" s="19" t="n">
        <v>0.584615793348331</v>
      </c>
      <c r="E10" s="19" t="n">
        <v>0.563638396686215</v>
      </c>
      <c r="F10" s="19"/>
      <c r="G10" s="19" t="n">
        <v>0.58264606697561</v>
      </c>
      <c r="H10" s="19" t="n">
        <v>0.559757231868222</v>
      </c>
      <c r="I10" s="19" t="n">
        <v>0.469794660046588</v>
      </c>
      <c r="J10" s="19" t="n">
        <v>0.571646694132013</v>
      </c>
      <c r="K10" s="19" t="n">
        <v>0.684826018718776</v>
      </c>
      <c r="L10" s="19" t="n">
        <v>0.579521910056225</v>
      </c>
      <c r="M10" s="19"/>
      <c r="N10" s="19" t="n">
        <v>0.216193052193789</v>
      </c>
      <c r="O10" s="19" t="n">
        <v>0.555853849386069</v>
      </c>
      <c r="P10" s="19" t="n">
        <v>0.563062103604882</v>
      </c>
      <c r="Q10" s="19" t="n">
        <v>0.680941396617037</v>
      </c>
      <c r="R10" s="19" t="n">
        <v>0.676758571480265</v>
      </c>
      <c r="S10" s="19"/>
      <c r="T10" s="19" t="n">
        <v>0.365178172121116</v>
      </c>
      <c r="U10" s="19" t="n">
        <v>0.636305478750324</v>
      </c>
      <c r="V10" s="19" t="n">
        <v>0.784876889956377</v>
      </c>
      <c r="W10" s="19" t="n">
        <v>0.498151924737749</v>
      </c>
      <c r="X10" s="19"/>
      <c r="Y10" s="19" t="n">
        <v>0.511997415775448</v>
      </c>
      <c r="Z10" s="19" t="n">
        <v>0.62740293165143</v>
      </c>
      <c r="AA10" s="19" t="n">
        <v>0.613374009152337</v>
      </c>
      <c r="AB10" s="19" t="n">
        <v>0.73507026653361</v>
      </c>
      <c r="AC10" s="19" t="n">
        <v>0.686531663296313</v>
      </c>
      <c r="AD10" s="19" t="n">
        <v>0.619842315402258</v>
      </c>
      <c r="AE10" s="19"/>
      <c r="AF10" s="19" t="n">
        <v>0.575486831232408</v>
      </c>
      <c r="AG10" s="19"/>
      <c r="AH10" s="19" t="n">
        <v>0.577864226481984</v>
      </c>
      <c r="AI10" s="19"/>
      <c r="AJ10" s="19" t="n">
        <v>0.59720845182629</v>
      </c>
      <c r="AK10" s="19" t="n">
        <v>0.556212147887034</v>
      </c>
      <c r="AL10" s="19" t="n">
        <v>0.617745012061199</v>
      </c>
    </row>
    <row r="11">
      <c r="B11" s="20" t="s">
        <v>87</v>
      </c>
      <c r="C11" s="21" t="n">
        <v>0.147995254668114</v>
      </c>
      <c r="D11" s="21" t="n">
        <v>0.150666920666794</v>
      </c>
      <c r="E11" s="21" t="n">
        <v>0.144922383699222</v>
      </c>
      <c r="F11" s="21"/>
      <c r="G11" s="21" t="n">
        <v>0.059015946316212</v>
      </c>
      <c r="H11" s="21" t="n">
        <v>0.0964782241929984</v>
      </c>
      <c r="I11" s="21" t="n">
        <v>0.110130757417566</v>
      </c>
      <c r="J11" s="21" t="n">
        <v>0.238395315765198</v>
      </c>
      <c r="K11" s="21" t="n">
        <v>0.201970418365009</v>
      </c>
      <c r="L11" s="21" t="n">
        <v>0.170124997082892</v>
      </c>
      <c r="M11" s="21"/>
      <c r="N11" s="21" t="n">
        <v>0.134608544913569</v>
      </c>
      <c r="O11" s="21" t="n">
        <v>0.154408190921129</v>
      </c>
      <c r="P11" s="21" t="n">
        <v>0.164878397474247</v>
      </c>
      <c r="Q11" s="21" t="n">
        <v>0.173185867946511</v>
      </c>
      <c r="R11" s="21" t="n">
        <v>0.106934188943817</v>
      </c>
      <c r="S11" s="21"/>
      <c r="T11" s="21" t="n">
        <v>0.32320817896177</v>
      </c>
      <c r="U11" s="21" t="n">
        <v>0.129326565081597</v>
      </c>
      <c r="V11" s="21" t="n">
        <v>0.0958832641381707</v>
      </c>
      <c r="W11" s="21" t="n">
        <v>0.0922158163515165</v>
      </c>
      <c r="X11" s="21"/>
      <c r="Y11" s="21" t="n">
        <v>0.124718305862486</v>
      </c>
      <c r="Z11" s="21" t="n">
        <v>0.152495148523682</v>
      </c>
      <c r="AA11" s="21" t="n">
        <v>0.18617593155314</v>
      </c>
      <c r="AB11" s="21" t="n">
        <v>0.0612947366470025</v>
      </c>
      <c r="AC11" s="21" t="n">
        <v>0.195121140404092</v>
      </c>
      <c r="AD11" s="21" t="n">
        <v>0.380157684597742</v>
      </c>
      <c r="AE11" s="21"/>
      <c r="AF11" s="21" t="n">
        <v>0.18529073682167</v>
      </c>
      <c r="AG11" s="21"/>
      <c r="AH11" s="21" t="n">
        <v>0.140775254040873</v>
      </c>
      <c r="AI11" s="21"/>
      <c r="AJ11" s="21" t="n">
        <v>0.212922345917473</v>
      </c>
      <c r="AK11" s="21" t="n">
        <v>0.103649565292031</v>
      </c>
      <c r="AL11" s="21" t="n">
        <v>0.214917338675457</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391</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206</v>
      </c>
      <c r="D7" s="11" t="n">
        <v>93</v>
      </c>
      <c r="E7" s="11" t="n">
        <v>113</v>
      </c>
      <c r="F7" s="11"/>
      <c r="G7" s="11" t="n">
        <v>19</v>
      </c>
      <c r="H7" s="11" t="n">
        <v>30</v>
      </c>
      <c r="I7" s="11" t="n">
        <v>41</v>
      </c>
      <c r="J7" s="11" t="n">
        <v>40</v>
      </c>
      <c r="K7" s="11" t="n">
        <v>30</v>
      </c>
      <c r="L7" s="11" t="n">
        <v>46</v>
      </c>
      <c r="M7" s="11"/>
      <c r="N7" s="11" t="n">
        <v>12</v>
      </c>
      <c r="O7" s="11" t="n">
        <v>44</v>
      </c>
      <c r="P7" s="11" t="n">
        <v>37</v>
      </c>
      <c r="Q7" s="11" t="n">
        <v>64</v>
      </c>
      <c r="R7" s="11" t="n">
        <v>49</v>
      </c>
      <c r="S7" s="11"/>
      <c r="T7" s="11" t="n">
        <v>14</v>
      </c>
      <c r="U7" s="11" t="n">
        <v>59</v>
      </c>
      <c r="V7" s="11" t="n">
        <v>33</v>
      </c>
      <c r="W7" s="11" t="n">
        <v>64</v>
      </c>
      <c r="X7" s="11"/>
      <c r="Y7" s="11" t="n">
        <v>91</v>
      </c>
      <c r="Z7" s="11" t="n">
        <v>23</v>
      </c>
      <c r="AA7" s="11" t="n">
        <v>55</v>
      </c>
      <c r="AB7" s="11" t="n">
        <v>19</v>
      </c>
      <c r="AC7" s="11" t="n">
        <v>15</v>
      </c>
      <c r="AD7" s="11" t="n">
        <v>3</v>
      </c>
      <c r="AE7" s="11"/>
      <c r="AF7" s="11" t="n">
        <v>122</v>
      </c>
      <c r="AG7" s="11"/>
      <c r="AH7" s="11" t="n">
        <v>199</v>
      </c>
      <c r="AI7" s="11"/>
      <c r="AJ7" s="11" t="n">
        <v>93</v>
      </c>
      <c r="AK7" s="11" t="n">
        <v>81</v>
      </c>
      <c r="AL7" s="11" t="n">
        <v>32</v>
      </c>
    </row>
    <row r="8" ht="30" customHeight="1">
      <c r="B8" s="12" t="s">
        <v>20</v>
      </c>
      <c r="C8" s="12" t="n">
        <v>203</v>
      </c>
      <c r="D8" s="12" t="n">
        <v>96</v>
      </c>
      <c r="E8" s="12" t="n">
        <v>108</v>
      </c>
      <c r="F8" s="12"/>
      <c r="G8" s="12" t="n">
        <v>20</v>
      </c>
      <c r="H8" s="12" t="n">
        <v>37</v>
      </c>
      <c r="I8" s="12" t="n">
        <v>26</v>
      </c>
      <c r="J8" s="12" t="n">
        <v>39</v>
      </c>
      <c r="K8" s="12" t="n">
        <v>27</v>
      </c>
      <c r="L8" s="12" t="n">
        <v>55</v>
      </c>
      <c r="M8" s="12"/>
      <c r="N8" s="12" t="n">
        <v>14</v>
      </c>
      <c r="O8" s="12" t="n">
        <v>60</v>
      </c>
      <c r="P8" s="12" t="n">
        <v>54</v>
      </c>
      <c r="Q8" s="12" t="n">
        <v>37</v>
      </c>
      <c r="R8" s="12" t="n">
        <v>38</v>
      </c>
      <c r="S8" s="12"/>
      <c r="T8" s="12" t="n">
        <v>14</v>
      </c>
      <c r="U8" s="12" t="n">
        <v>63</v>
      </c>
      <c r="V8" s="12" t="n">
        <v>31</v>
      </c>
      <c r="W8" s="12" t="n">
        <v>59</v>
      </c>
      <c r="X8" s="12"/>
      <c r="Y8" s="12" t="n">
        <v>84</v>
      </c>
      <c r="Z8" s="12" t="n">
        <v>16</v>
      </c>
      <c r="AA8" s="12" t="n">
        <v>64</v>
      </c>
      <c r="AB8" s="12" t="n">
        <v>20</v>
      </c>
      <c r="AC8" s="12" t="n">
        <v>15</v>
      </c>
      <c r="AD8" s="12" t="n">
        <v>4</v>
      </c>
      <c r="AE8" s="12"/>
      <c r="AF8" s="12" t="n">
        <v>117</v>
      </c>
      <c r="AG8" s="12"/>
      <c r="AH8" s="12" t="n">
        <v>194</v>
      </c>
      <c r="AI8" s="12"/>
      <c r="AJ8" s="12" t="n">
        <v>68</v>
      </c>
      <c r="AK8" s="12" t="n">
        <v>118</v>
      </c>
      <c r="AL8" s="12" t="n">
        <v>18</v>
      </c>
    </row>
    <row r="9">
      <c r="B9" s="20" t="s">
        <v>390</v>
      </c>
      <c r="C9" s="19" t="n">
        <v>0.246247909794588</v>
      </c>
      <c r="D9" s="19" t="n">
        <v>0.263303722617641</v>
      </c>
      <c r="E9" s="19" t="n">
        <v>0.23113478000132</v>
      </c>
      <c r="F9" s="19"/>
      <c r="G9" s="19" t="n">
        <v>0.0338577495412781</v>
      </c>
      <c r="H9" s="19" t="n">
        <v>0.226420643010242</v>
      </c>
      <c r="I9" s="19" t="n">
        <v>0.32951737612543</v>
      </c>
      <c r="J9" s="19" t="n">
        <v>0.2367286571229</v>
      </c>
      <c r="K9" s="19" t="n">
        <v>0.273112896772729</v>
      </c>
      <c r="L9" s="19" t="n">
        <v>0.293600574507105</v>
      </c>
      <c r="M9" s="19"/>
      <c r="N9" s="19" t="n">
        <v>0.284103447987492</v>
      </c>
      <c r="O9" s="19" t="n">
        <v>0.219456055932937</v>
      </c>
      <c r="P9" s="19" t="n">
        <v>0.166035806737937</v>
      </c>
      <c r="Q9" s="19" t="n">
        <v>0.306900224431727</v>
      </c>
      <c r="R9" s="19" t="n">
        <v>0.330540080615623</v>
      </c>
      <c r="S9" s="19"/>
      <c r="T9" s="19" t="n">
        <v>0.466702202285344</v>
      </c>
      <c r="U9" s="19" t="n">
        <v>0.102858448366308</v>
      </c>
      <c r="V9" s="19" t="n">
        <v>0.339822558312769</v>
      </c>
      <c r="W9" s="19" t="n">
        <v>0.318961645005517</v>
      </c>
      <c r="X9" s="19"/>
      <c r="Y9" s="19" t="n">
        <v>0.306517286996511</v>
      </c>
      <c r="Z9" s="19" t="n">
        <v>0.152291781370177</v>
      </c>
      <c r="AA9" s="19" t="n">
        <v>0.314910120607107</v>
      </c>
      <c r="AB9" s="19" t="n">
        <v>0.0939451709113826</v>
      </c>
      <c r="AC9" s="19" t="n">
        <v>0</v>
      </c>
      <c r="AD9" s="19" t="n">
        <v>0</v>
      </c>
      <c r="AE9" s="19"/>
      <c r="AF9" s="19" t="n">
        <v>0.2549156741581</v>
      </c>
      <c r="AG9" s="19"/>
      <c r="AH9" s="19" t="n">
        <v>0.25289779297273</v>
      </c>
      <c r="AI9" s="19"/>
      <c r="AJ9" s="19" t="n">
        <v>0.227012536051375</v>
      </c>
      <c r="AK9" s="19" t="n">
        <v>0.248753892656741</v>
      </c>
      <c r="AL9" s="19" t="n">
        <v>0.30269852157484</v>
      </c>
    </row>
    <row r="10">
      <c r="B10" s="20" t="s">
        <v>388</v>
      </c>
      <c r="C10" s="19" t="n">
        <v>0.641011841401093</v>
      </c>
      <c r="D10" s="19" t="n">
        <v>0.645757497981852</v>
      </c>
      <c r="E10" s="19" t="n">
        <v>0.63680672232507</v>
      </c>
      <c r="F10" s="19"/>
      <c r="G10" s="19" t="n">
        <v>0.966142250458722</v>
      </c>
      <c r="H10" s="19" t="n">
        <v>0.700900190184404</v>
      </c>
      <c r="I10" s="19" t="n">
        <v>0.614978563870788</v>
      </c>
      <c r="J10" s="19" t="n">
        <v>0.729870609579418</v>
      </c>
      <c r="K10" s="19" t="n">
        <v>0.640767395328453</v>
      </c>
      <c r="L10" s="19" t="n">
        <v>0.427833120204839</v>
      </c>
      <c r="M10" s="19"/>
      <c r="N10" s="19" t="n">
        <v>0.649400705010333</v>
      </c>
      <c r="O10" s="19" t="n">
        <v>0.622249453802544</v>
      </c>
      <c r="P10" s="19" t="n">
        <v>0.667595346281035</v>
      </c>
      <c r="Q10" s="19" t="n">
        <v>0.600634694672317</v>
      </c>
      <c r="R10" s="19" t="n">
        <v>0.669459919384377</v>
      </c>
      <c r="S10" s="19"/>
      <c r="T10" s="19" t="n">
        <v>0.533297797714656</v>
      </c>
      <c r="U10" s="19" t="n">
        <v>0.785763263342722</v>
      </c>
      <c r="V10" s="19" t="n">
        <v>0.498686906127271</v>
      </c>
      <c r="W10" s="19" t="n">
        <v>0.588608248972848</v>
      </c>
      <c r="X10" s="19"/>
      <c r="Y10" s="19" t="n">
        <v>0.641166553205016</v>
      </c>
      <c r="Z10" s="19" t="n">
        <v>0.760883463569081</v>
      </c>
      <c r="AA10" s="19" t="n">
        <v>0.43074054963971</v>
      </c>
      <c r="AB10" s="19" t="n">
        <v>0.857624767670593</v>
      </c>
      <c r="AC10" s="19" t="n">
        <v>1</v>
      </c>
      <c r="AD10" s="19" t="n">
        <v>1</v>
      </c>
      <c r="AE10" s="19"/>
      <c r="AF10" s="19" t="n">
        <v>0.664790796587382</v>
      </c>
      <c r="AG10" s="19"/>
      <c r="AH10" s="19" t="n">
        <v>0.668275497302424</v>
      </c>
      <c r="AI10" s="19"/>
      <c r="AJ10" s="19" t="n">
        <v>0.630763683561762</v>
      </c>
      <c r="AK10" s="19" t="n">
        <v>0.646070946938791</v>
      </c>
      <c r="AL10" s="19" t="n">
        <v>0.646651044696454</v>
      </c>
    </row>
    <row r="11">
      <c r="B11" s="20" t="s">
        <v>87</v>
      </c>
      <c r="C11" s="21" t="n">
        <v>0.11274024880432</v>
      </c>
      <c r="D11" s="21" t="n">
        <v>0.0909387794005071</v>
      </c>
      <c r="E11" s="21" t="n">
        <v>0.13205849767361</v>
      </c>
      <c r="F11" s="21"/>
      <c r="G11" s="21" t="n">
        <v>0</v>
      </c>
      <c r="H11" s="21" t="n">
        <v>0.0726791668053534</v>
      </c>
      <c r="I11" s="21" t="n">
        <v>0.0555040600037818</v>
      </c>
      <c r="J11" s="21" t="n">
        <v>0.0334007332976813</v>
      </c>
      <c r="K11" s="21" t="n">
        <v>0.0861197078988181</v>
      </c>
      <c r="L11" s="21" t="n">
        <v>0.278566305288056</v>
      </c>
      <c r="M11" s="21"/>
      <c r="N11" s="21" t="n">
        <v>0.0664958470021748</v>
      </c>
      <c r="O11" s="21" t="n">
        <v>0.158294490264519</v>
      </c>
      <c r="P11" s="21" t="n">
        <v>0.166368846981028</v>
      </c>
      <c r="Q11" s="21" t="n">
        <v>0.0924650808959558</v>
      </c>
      <c r="R11" s="21" t="n">
        <v>0</v>
      </c>
      <c r="S11" s="21"/>
      <c r="T11" s="21" t="n">
        <v>0</v>
      </c>
      <c r="U11" s="21" t="n">
        <v>0.111378288290971</v>
      </c>
      <c r="V11" s="21" t="n">
        <v>0.16149053555996</v>
      </c>
      <c r="W11" s="21" t="n">
        <v>0.092430106021635</v>
      </c>
      <c r="X11" s="21"/>
      <c r="Y11" s="21" t="n">
        <v>0.0523161597984735</v>
      </c>
      <c r="Z11" s="21" t="n">
        <v>0.0868247550607428</v>
      </c>
      <c r="AA11" s="21" t="n">
        <v>0.254349329753183</v>
      </c>
      <c r="AB11" s="21" t="n">
        <v>0.0484300614180245</v>
      </c>
      <c r="AC11" s="21" t="n">
        <v>0</v>
      </c>
      <c r="AD11" s="21" t="n">
        <v>0</v>
      </c>
      <c r="AE11" s="21"/>
      <c r="AF11" s="21" t="n">
        <v>0.0802935292545176</v>
      </c>
      <c r="AG11" s="21"/>
      <c r="AH11" s="21" t="n">
        <v>0.0788267097248463</v>
      </c>
      <c r="AI11" s="21"/>
      <c r="AJ11" s="21" t="n">
        <v>0.142223780386863</v>
      </c>
      <c r="AK11" s="21" t="n">
        <v>0.105175160404468</v>
      </c>
      <c r="AL11" s="21" t="n">
        <v>0.0506504337287059</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393</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201</v>
      </c>
      <c r="D7" s="11" t="n">
        <v>96</v>
      </c>
      <c r="E7" s="11" t="n">
        <v>104</v>
      </c>
      <c r="F7" s="11"/>
      <c r="G7" s="11" t="n">
        <v>13</v>
      </c>
      <c r="H7" s="11" t="n">
        <v>25</v>
      </c>
      <c r="I7" s="11" t="n">
        <v>35</v>
      </c>
      <c r="J7" s="11" t="n">
        <v>41</v>
      </c>
      <c r="K7" s="11" t="n">
        <v>35</v>
      </c>
      <c r="L7" s="11" t="n">
        <v>52</v>
      </c>
      <c r="M7" s="11"/>
      <c r="N7" s="11" t="n">
        <v>10</v>
      </c>
      <c r="O7" s="11" t="n">
        <v>45</v>
      </c>
      <c r="P7" s="11" t="n">
        <v>39</v>
      </c>
      <c r="Q7" s="11" t="n">
        <v>60</v>
      </c>
      <c r="R7" s="11" t="n">
        <v>47</v>
      </c>
      <c r="S7" s="11"/>
      <c r="T7" s="11" t="n">
        <v>24</v>
      </c>
      <c r="U7" s="11" t="n">
        <v>64</v>
      </c>
      <c r="V7" s="11" t="n">
        <v>26</v>
      </c>
      <c r="W7" s="11" t="n">
        <v>54</v>
      </c>
      <c r="X7" s="11"/>
      <c r="Y7" s="11" t="n">
        <v>84</v>
      </c>
      <c r="Z7" s="11" t="n">
        <v>21</v>
      </c>
      <c r="AA7" s="11" t="n">
        <v>59</v>
      </c>
      <c r="AB7" s="11" t="n">
        <v>17</v>
      </c>
      <c r="AC7" s="11" t="n">
        <v>11</v>
      </c>
      <c r="AD7" s="11" t="n">
        <v>6</v>
      </c>
      <c r="AE7" s="11"/>
      <c r="AF7" s="11" t="n">
        <v>128</v>
      </c>
      <c r="AG7" s="11"/>
      <c r="AH7" s="11" t="n">
        <v>196</v>
      </c>
      <c r="AI7" s="11"/>
      <c r="AJ7" s="11" t="n">
        <v>99</v>
      </c>
      <c r="AK7" s="11" t="n">
        <v>77</v>
      </c>
      <c r="AL7" s="11" t="n">
        <v>25</v>
      </c>
    </row>
    <row r="8" ht="30" customHeight="1">
      <c r="B8" s="12" t="s">
        <v>20</v>
      </c>
      <c r="C8" s="12" t="n">
        <v>201</v>
      </c>
      <c r="D8" s="12" t="n">
        <v>105</v>
      </c>
      <c r="E8" s="12" t="n">
        <v>95</v>
      </c>
      <c r="F8" s="12"/>
      <c r="G8" s="12" t="n">
        <v>20</v>
      </c>
      <c r="H8" s="12" t="n">
        <v>26</v>
      </c>
      <c r="I8" s="12" t="n">
        <v>28</v>
      </c>
      <c r="J8" s="12" t="n">
        <v>42</v>
      </c>
      <c r="K8" s="12" t="n">
        <v>28</v>
      </c>
      <c r="L8" s="12" t="n">
        <v>56</v>
      </c>
      <c r="M8" s="12"/>
      <c r="N8" s="12" t="n">
        <v>16</v>
      </c>
      <c r="O8" s="12" t="n">
        <v>62</v>
      </c>
      <c r="P8" s="12" t="n">
        <v>52</v>
      </c>
      <c r="Q8" s="12" t="n">
        <v>35</v>
      </c>
      <c r="R8" s="12" t="n">
        <v>37</v>
      </c>
      <c r="S8" s="12"/>
      <c r="T8" s="12" t="n">
        <v>32</v>
      </c>
      <c r="U8" s="12" t="n">
        <v>61</v>
      </c>
      <c r="V8" s="12" t="n">
        <v>22</v>
      </c>
      <c r="W8" s="12" t="n">
        <v>57</v>
      </c>
      <c r="X8" s="12"/>
      <c r="Y8" s="12" t="n">
        <v>84</v>
      </c>
      <c r="Z8" s="12" t="n">
        <v>17</v>
      </c>
      <c r="AA8" s="12" t="n">
        <v>61</v>
      </c>
      <c r="AB8" s="12" t="n">
        <v>20</v>
      </c>
      <c r="AC8" s="12" t="n">
        <v>12</v>
      </c>
      <c r="AD8" s="12" t="n">
        <v>6</v>
      </c>
      <c r="AE8" s="12"/>
      <c r="AF8" s="12" t="n">
        <v>129</v>
      </c>
      <c r="AG8" s="12"/>
      <c r="AH8" s="12" t="n">
        <v>197</v>
      </c>
      <c r="AI8" s="12"/>
      <c r="AJ8" s="12" t="n">
        <v>73</v>
      </c>
      <c r="AK8" s="12" t="n">
        <v>113</v>
      </c>
      <c r="AL8" s="12" t="n">
        <v>15</v>
      </c>
    </row>
    <row r="9">
      <c r="B9" s="20" t="s">
        <v>392</v>
      </c>
      <c r="C9" s="19" t="n">
        <v>0.371534913384142</v>
      </c>
      <c r="D9" s="19" t="n">
        <v>0.414149698957593</v>
      </c>
      <c r="E9" s="19" t="n">
        <v>0.32826850948587</v>
      </c>
      <c r="F9" s="19"/>
      <c r="G9" s="19" t="n">
        <v>0.357303901552493</v>
      </c>
      <c r="H9" s="19" t="n">
        <v>0.495155665888218</v>
      </c>
      <c r="I9" s="19" t="n">
        <v>0.369755703092157</v>
      </c>
      <c r="J9" s="19" t="n">
        <v>0.417390218790901</v>
      </c>
      <c r="K9" s="19" t="n">
        <v>0.364543739442863</v>
      </c>
      <c r="L9" s="19" t="n">
        <v>0.289337349777795</v>
      </c>
      <c r="M9" s="19"/>
      <c r="N9" s="19" t="n">
        <v>0.345235883628029</v>
      </c>
      <c r="O9" s="19" t="n">
        <v>0.326276715868867</v>
      </c>
      <c r="P9" s="19" t="n">
        <v>0.319518998348325</v>
      </c>
      <c r="Q9" s="19" t="n">
        <v>0.423154052124882</v>
      </c>
      <c r="R9" s="19" t="n">
        <v>0.481535602404176</v>
      </c>
      <c r="S9" s="19"/>
      <c r="T9" s="19" t="n">
        <v>0.350025298326604</v>
      </c>
      <c r="U9" s="19" t="n">
        <v>0.248677229063625</v>
      </c>
      <c r="V9" s="19" t="n">
        <v>0.273099092300522</v>
      </c>
      <c r="W9" s="19" t="n">
        <v>0.546089033240763</v>
      </c>
      <c r="X9" s="19"/>
      <c r="Y9" s="19" t="n">
        <v>0.443518937915798</v>
      </c>
      <c r="Z9" s="19" t="n">
        <v>0.447686904625282</v>
      </c>
      <c r="AA9" s="19" t="n">
        <v>0.328961477474839</v>
      </c>
      <c r="AB9" s="19" t="n">
        <v>0.346066536763177</v>
      </c>
      <c r="AC9" s="19" t="n">
        <v>0.120511235153118</v>
      </c>
      <c r="AD9" s="19" t="n">
        <v>0.240769231698611</v>
      </c>
      <c r="AE9" s="19"/>
      <c r="AF9" s="19" t="n">
        <v>0.381737547498684</v>
      </c>
      <c r="AG9" s="19"/>
      <c r="AH9" s="19" t="n">
        <v>0.372149855797149</v>
      </c>
      <c r="AI9" s="19"/>
      <c r="AJ9" s="19" t="n">
        <v>0.29194272119886</v>
      </c>
      <c r="AK9" s="19" t="n">
        <v>0.430809050054126</v>
      </c>
      <c r="AL9" s="19" t="n">
        <v>0.312372507161171</v>
      </c>
    </row>
    <row r="10">
      <c r="B10" s="20" t="s">
        <v>388</v>
      </c>
      <c r="C10" s="19" t="n">
        <v>0.511427305266685</v>
      </c>
      <c r="D10" s="19" t="n">
        <v>0.450688672263895</v>
      </c>
      <c r="E10" s="19" t="n">
        <v>0.573519861268606</v>
      </c>
      <c r="F10" s="19"/>
      <c r="G10" s="19" t="n">
        <v>0.642696098447507</v>
      </c>
      <c r="H10" s="19" t="n">
        <v>0.431167872267053</v>
      </c>
      <c r="I10" s="19" t="n">
        <v>0.592014359783361</v>
      </c>
      <c r="J10" s="19" t="n">
        <v>0.47868794585803</v>
      </c>
      <c r="K10" s="19" t="n">
        <v>0.503119877931436</v>
      </c>
      <c r="L10" s="19" t="n">
        <v>0.48989021170856</v>
      </c>
      <c r="M10" s="19"/>
      <c r="N10" s="19" t="n">
        <v>0.587820050213704</v>
      </c>
      <c r="O10" s="19" t="n">
        <v>0.584332067725152</v>
      </c>
      <c r="P10" s="19" t="n">
        <v>0.46080712748124</v>
      </c>
      <c r="Q10" s="19" t="n">
        <v>0.453155710424697</v>
      </c>
      <c r="R10" s="19" t="n">
        <v>0.483774590673669</v>
      </c>
      <c r="S10" s="19"/>
      <c r="T10" s="19" t="n">
        <v>0.491756715259225</v>
      </c>
      <c r="U10" s="19" t="n">
        <v>0.587621156719291</v>
      </c>
      <c r="V10" s="19" t="n">
        <v>0.620761935826742</v>
      </c>
      <c r="W10" s="19" t="n">
        <v>0.401150852779841</v>
      </c>
      <c r="X10" s="19"/>
      <c r="Y10" s="19" t="n">
        <v>0.474215208127667</v>
      </c>
      <c r="Z10" s="19" t="n">
        <v>0.524164468694704</v>
      </c>
      <c r="AA10" s="19" t="n">
        <v>0.445095520082203</v>
      </c>
      <c r="AB10" s="19" t="n">
        <v>0.625056508392482</v>
      </c>
      <c r="AC10" s="19" t="n">
        <v>0.857377143761844</v>
      </c>
      <c r="AD10" s="19" t="n">
        <v>0.613565208661195</v>
      </c>
      <c r="AE10" s="19"/>
      <c r="AF10" s="19" t="n">
        <v>0.509418634296259</v>
      </c>
      <c r="AG10" s="19"/>
      <c r="AH10" s="19" t="n">
        <v>0.512017575763857</v>
      </c>
      <c r="AI10" s="19"/>
      <c r="AJ10" s="19" t="n">
        <v>0.598451725711823</v>
      </c>
      <c r="AK10" s="19" t="n">
        <v>0.45650065005065</v>
      </c>
      <c r="AL10" s="19" t="n">
        <v>0.500906999752322</v>
      </c>
    </row>
    <row r="11">
      <c r="B11" s="20" t="s">
        <v>87</v>
      </c>
      <c r="C11" s="21" t="n">
        <v>0.117037781349173</v>
      </c>
      <c r="D11" s="21" t="n">
        <v>0.135161628778512</v>
      </c>
      <c r="E11" s="21" t="n">
        <v>0.0982116292455239</v>
      </c>
      <c r="F11" s="21"/>
      <c r="G11" s="21" t="n">
        <v>0</v>
      </c>
      <c r="H11" s="21" t="n">
        <v>0.0736764618447285</v>
      </c>
      <c r="I11" s="21" t="n">
        <v>0.0382299371244817</v>
      </c>
      <c r="J11" s="21" t="n">
        <v>0.103921835351069</v>
      </c>
      <c r="K11" s="21" t="n">
        <v>0.132336382625702</v>
      </c>
      <c r="L11" s="21" t="n">
        <v>0.220772438513645</v>
      </c>
      <c r="M11" s="21"/>
      <c r="N11" s="21" t="n">
        <v>0.0669440661582667</v>
      </c>
      <c r="O11" s="21" t="n">
        <v>0.089391216405981</v>
      </c>
      <c r="P11" s="21" t="n">
        <v>0.219673874170435</v>
      </c>
      <c r="Q11" s="21" t="n">
        <v>0.123690237450422</v>
      </c>
      <c r="R11" s="21" t="n">
        <v>0.0346898069221547</v>
      </c>
      <c r="S11" s="21"/>
      <c r="T11" s="21" t="n">
        <v>0.15821798641417</v>
      </c>
      <c r="U11" s="21" t="n">
        <v>0.163701614217084</v>
      </c>
      <c r="V11" s="21" t="n">
        <v>0.106138971872736</v>
      </c>
      <c r="W11" s="21" t="n">
        <v>0.0527601139793968</v>
      </c>
      <c r="X11" s="21"/>
      <c r="Y11" s="21" t="n">
        <v>0.0822658539565357</v>
      </c>
      <c r="Z11" s="21" t="n">
        <v>0.0281486266800138</v>
      </c>
      <c r="AA11" s="21" t="n">
        <v>0.225943002442958</v>
      </c>
      <c r="AB11" s="21" t="n">
        <v>0.0288769548443409</v>
      </c>
      <c r="AC11" s="21" t="n">
        <v>0.022111621085038</v>
      </c>
      <c r="AD11" s="21" t="n">
        <v>0.145665559640194</v>
      </c>
      <c r="AE11" s="21"/>
      <c r="AF11" s="21" t="n">
        <v>0.108843818205057</v>
      </c>
      <c r="AG11" s="21"/>
      <c r="AH11" s="21" t="n">
        <v>0.115832568438994</v>
      </c>
      <c r="AI11" s="21"/>
      <c r="AJ11" s="21" t="n">
        <v>0.109605553089318</v>
      </c>
      <c r="AK11" s="21" t="n">
        <v>0.112690299895223</v>
      </c>
      <c r="AL11" s="21" t="n">
        <v>0.186720493086507</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395</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193</v>
      </c>
      <c r="D7" s="11" t="n">
        <v>85</v>
      </c>
      <c r="E7" s="11" t="n">
        <v>108</v>
      </c>
      <c r="F7" s="11"/>
      <c r="G7" s="11" t="n">
        <v>14</v>
      </c>
      <c r="H7" s="11" t="n">
        <v>22</v>
      </c>
      <c r="I7" s="11" t="n">
        <v>49</v>
      </c>
      <c r="J7" s="11" t="n">
        <v>29</v>
      </c>
      <c r="K7" s="11" t="n">
        <v>34</v>
      </c>
      <c r="L7" s="11" t="n">
        <v>45</v>
      </c>
      <c r="M7" s="11"/>
      <c r="N7" s="11" t="n">
        <v>14</v>
      </c>
      <c r="O7" s="11" t="n">
        <v>47</v>
      </c>
      <c r="P7" s="11" t="n">
        <v>43</v>
      </c>
      <c r="Q7" s="11" t="n">
        <v>58</v>
      </c>
      <c r="R7" s="11" t="n">
        <v>31</v>
      </c>
      <c r="S7" s="11"/>
      <c r="T7" s="11" t="n">
        <v>16</v>
      </c>
      <c r="U7" s="11" t="n">
        <v>59</v>
      </c>
      <c r="V7" s="11" t="n">
        <v>32</v>
      </c>
      <c r="W7" s="11" t="n">
        <v>50</v>
      </c>
      <c r="X7" s="11"/>
      <c r="Y7" s="11" t="n">
        <v>88</v>
      </c>
      <c r="Z7" s="11" t="n">
        <v>18</v>
      </c>
      <c r="AA7" s="11" t="n">
        <v>51</v>
      </c>
      <c r="AB7" s="11" t="n">
        <v>22</v>
      </c>
      <c r="AC7" s="11" t="n">
        <v>10</v>
      </c>
      <c r="AD7" s="11" t="n">
        <v>3</v>
      </c>
      <c r="AE7" s="11"/>
      <c r="AF7" s="11" t="n">
        <v>121</v>
      </c>
      <c r="AG7" s="11"/>
      <c r="AH7" s="11" t="n">
        <v>182</v>
      </c>
      <c r="AI7" s="11"/>
      <c r="AJ7" s="11" t="n">
        <v>84</v>
      </c>
      <c r="AK7" s="11" t="n">
        <v>82</v>
      </c>
      <c r="AL7" s="11" t="n">
        <v>27</v>
      </c>
    </row>
    <row r="8" ht="30" customHeight="1">
      <c r="B8" s="12" t="s">
        <v>20</v>
      </c>
      <c r="C8" s="12" t="n">
        <v>203</v>
      </c>
      <c r="D8" s="12" t="n">
        <v>99</v>
      </c>
      <c r="E8" s="12" t="n">
        <v>103</v>
      </c>
      <c r="F8" s="12"/>
      <c r="G8" s="12" t="n">
        <v>20</v>
      </c>
      <c r="H8" s="12" t="n">
        <v>30</v>
      </c>
      <c r="I8" s="12" t="n">
        <v>38</v>
      </c>
      <c r="J8" s="12" t="n">
        <v>29</v>
      </c>
      <c r="K8" s="12" t="n">
        <v>37</v>
      </c>
      <c r="L8" s="12" t="n">
        <v>48</v>
      </c>
      <c r="M8" s="12"/>
      <c r="N8" s="12" t="n">
        <v>19</v>
      </c>
      <c r="O8" s="12" t="n">
        <v>64</v>
      </c>
      <c r="P8" s="12" t="n">
        <v>59</v>
      </c>
      <c r="Q8" s="12" t="n">
        <v>37</v>
      </c>
      <c r="R8" s="12" t="n">
        <v>25</v>
      </c>
      <c r="S8" s="12"/>
      <c r="T8" s="12" t="n">
        <v>18</v>
      </c>
      <c r="U8" s="12" t="n">
        <v>63</v>
      </c>
      <c r="V8" s="12" t="n">
        <v>23</v>
      </c>
      <c r="W8" s="12" t="n">
        <v>58</v>
      </c>
      <c r="X8" s="12"/>
      <c r="Y8" s="12" t="n">
        <v>96</v>
      </c>
      <c r="Z8" s="12" t="n">
        <v>15</v>
      </c>
      <c r="AA8" s="12" t="n">
        <v>54</v>
      </c>
      <c r="AB8" s="12" t="n">
        <v>22</v>
      </c>
      <c r="AC8" s="12" t="n">
        <v>12</v>
      </c>
      <c r="AD8" s="12" t="n">
        <v>3</v>
      </c>
      <c r="AE8" s="12"/>
      <c r="AF8" s="12" t="n">
        <v>128</v>
      </c>
      <c r="AG8" s="12"/>
      <c r="AH8" s="12" t="n">
        <v>188</v>
      </c>
      <c r="AI8" s="12"/>
      <c r="AJ8" s="12" t="n">
        <v>63</v>
      </c>
      <c r="AK8" s="12" t="n">
        <v>122</v>
      </c>
      <c r="AL8" s="12" t="n">
        <v>18</v>
      </c>
    </row>
    <row r="9">
      <c r="B9" s="20" t="s">
        <v>394</v>
      </c>
      <c r="C9" s="19" t="n">
        <v>0.27151467392912</v>
      </c>
      <c r="D9" s="19" t="n">
        <v>0.258805987622801</v>
      </c>
      <c r="E9" s="19" t="n">
        <v>0.283686067688758</v>
      </c>
      <c r="F9" s="19"/>
      <c r="G9" s="19" t="n">
        <v>0.11863720205465</v>
      </c>
      <c r="H9" s="19" t="n">
        <v>0.359157173166176</v>
      </c>
      <c r="I9" s="19" t="n">
        <v>0.276273375006926</v>
      </c>
      <c r="J9" s="19" t="n">
        <v>0.367647680373713</v>
      </c>
      <c r="K9" s="19" t="n">
        <v>0.242232060953978</v>
      </c>
      <c r="L9" s="19" t="n">
        <v>0.243025465095816</v>
      </c>
      <c r="M9" s="19"/>
      <c r="N9" s="19" t="n">
        <v>0.432273291133306</v>
      </c>
      <c r="O9" s="19" t="n">
        <v>0.305300351438619</v>
      </c>
      <c r="P9" s="19" t="n">
        <v>0.158092863470973</v>
      </c>
      <c r="Q9" s="19" t="n">
        <v>0.284029867558704</v>
      </c>
      <c r="R9" s="19" t="n">
        <v>0.313032800575891</v>
      </c>
      <c r="S9" s="19"/>
      <c r="T9" s="19" t="n">
        <v>0.216689166025855</v>
      </c>
      <c r="U9" s="19" t="n">
        <v>0.222312194712763</v>
      </c>
      <c r="V9" s="19" t="n">
        <v>0.229843664459632</v>
      </c>
      <c r="W9" s="19" t="n">
        <v>0.399195995743987</v>
      </c>
      <c r="X9" s="19"/>
      <c r="Y9" s="19" t="n">
        <v>0.333238387756996</v>
      </c>
      <c r="Z9" s="19" t="n">
        <v>0.257776681353511</v>
      </c>
      <c r="AA9" s="19" t="n">
        <v>0.265584964196227</v>
      </c>
      <c r="AB9" s="19" t="n">
        <v>0.135829720494642</v>
      </c>
      <c r="AC9" s="19" t="n">
        <v>0</v>
      </c>
      <c r="AD9" s="19" t="n">
        <v>0.579744670013411</v>
      </c>
      <c r="AE9" s="19"/>
      <c r="AF9" s="19" t="n">
        <v>0.291346257207661</v>
      </c>
      <c r="AG9" s="19"/>
      <c r="AH9" s="19" t="n">
        <v>0.281161037231048</v>
      </c>
      <c r="AI9" s="19"/>
      <c r="AJ9" s="19" t="n">
        <v>0.264755172980816</v>
      </c>
      <c r="AK9" s="19" t="n">
        <v>0.278290798759748</v>
      </c>
      <c r="AL9" s="19" t="n">
        <v>0.248905207649703</v>
      </c>
    </row>
    <row r="10">
      <c r="B10" s="20" t="s">
        <v>388</v>
      </c>
      <c r="C10" s="19" t="n">
        <v>0.603233649510407</v>
      </c>
      <c r="D10" s="19" t="n">
        <v>0.625637514487465</v>
      </c>
      <c r="E10" s="19" t="n">
        <v>0.581776965805974</v>
      </c>
      <c r="F10" s="19"/>
      <c r="G10" s="19" t="n">
        <v>0.812052270402407</v>
      </c>
      <c r="H10" s="19" t="n">
        <v>0.640842826833824</v>
      </c>
      <c r="I10" s="19" t="n">
        <v>0.613308112671049</v>
      </c>
      <c r="J10" s="19" t="n">
        <v>0.602932196818167</v>
      </c>
      <c r="K10" s="19" t="n">
        <v>0.59871612242012</v>
      </c>
      <c r="L10" s="19" t="n">
        <v>0.488634997430081</v>
      </c>
      <c r="M10" s="19"/>
      <c r="N10" s="19" t="n">
        <v>0.35257297911763</v>
      </c>
      <c r="O10" s="19" t="n">
        <v>0.653912167409766</v>
      </c>
      <c r="P10" s="19" t="n">
        <v>0.569056449983583</v>
      </c>
      <c r="Q10" s="19" t="n">
        <v>0.654497667783566</v>
      </c>
      <c r="R10" s="19" t="n">
        <v>0.669632373061558</v>
      </c>
      <c r="S10" s="19"/>
      <c r="T10" s="19" t="n">
        <v>0.550572908185532</v>
      </c>
      <c r="U10" s="19" t="n">
        <v>0.743827238166408</v>
      </c>
      <c r="V10" s="19" t="n">
        <v>0.661652323818573</v>
      </c>
      <c r="W10" s="19" t="n">
        <v>0.535275254566933</v>
      </c>
      <c r="X10" s="19"/>
      <c r="Y10" s="19" t="n">
        <v>0.589047967432706</v>
      </c>
      <c r="Z10" s="19" t="n">
        <v>0.704375685022547</v>
      </c>
      <c r="AA10" s="19" t="n">
        <v>0.474734890797502</v>
      </c>
      <c r="AB10" s="19" t="n">
        <v>0.779710499902546</v>
      </c>
      <c r="AC10" s="19" t="n">
        <v>1</v>
      </c>
      <c r="AD10" s="19" t="n">
        <v>0.0815791075201548</v>
      </c>
      <c r="AE10" s="19"/>
      <c r="AF10" s="19" t="n">
        <v>0.592167234923724</v>
      </c>
      <c r="AG10" s="19"/>
      <c r="AH10" s="19" t="n">
        <v>0.612383726460363</v>
      </c>
      <c r="AI10" s="19"/>
      <c r="AJ10" s="19" t="n">
        <v>0.537886894345808</v>
      </c>
      <c r="AK10" s="19" t="n">
        <v>0.625213703792529</v>
      </c>
      <c r="AL10" s="19" t="n">
        <v>0.68297391068268</v>
      </c>
    </row>
    <row r="11">
      <c r="B11" s="20" t="s">
        <v>87</v>
      </c>
      <c r="C11" s="21" t="n">
        <v>0.125251676560473</v>
      </c>
      <c r="D11" s="21" t="n">
        <v>0.115556497889734</v>
      </c>
      <c r="E11" s="21" t="n">
        <v>0.134536966505268</v>
      </c>
      <c r="F11" s="21"/>
      <c r="G11" s="21" t="n">
        <v>0.0693105275429436</v>
      </c>
      <c r="H11" s="21" t="n">
        <v>0</v>
      </c>
      <c r="I11" s="21" t="n">
        <v>0.110418512322025</v>
      </c>
      <c r="J11" s="21" t="n">
        <v>0.0294201228081205</v>
      </c>
      <c r="K11" s="21" t="n">
        <v>0.159051816625901</v>
      </c>
      <c r="L11" s="21" t="n">
        <v>0.268339537474102</v>
      </c>
      <c r="M11" s="21"/>
      <c r="N11" s="21" t="n">
        <v>0.215153729749064</v>
      </c>
      <c r="O11" s="21" t="n">
        <v>0.0407874811516149</v>
      </c>
      <c r="P11" s="21" t="n">
        <v>0.272850686545444</v>
      </c>
      <c r="Q11" s="21" t="n">
        <v>0.0614724646577301</v>
      </c>
      <c r="R11" s="21" t="n">
        <v>0.0173348263625517</v>
      </c>
      <c r="S11" s="21"/>
      <c r="T11" s="21" t="n">
        <v>0.232737925788612</v>
      </c>
      <c r="U11" s="21" t="n">
        <v>0.0338605671208287</v>
      </c>
      <c r="V11" s="21" t="n">
        <v>0.108504011721795</v>
      </c>
      <c r="W11" s="21" t="n">
        <v>0.0655287496890794</v>
      </c>
      <c r="X11" s="21"/>
      <c r="Y11" s="21" t="n">
        <v>0.0777136448102974</v>
      </c>
      <c r="Z11" s="21" t="n">
        <v>0.0378476336239418</v>
      </c>
      <c r="AA11" s="21" t="n">
        <v>0.259680145006271</v>
      </c>
      <c r="AB11" s="21" t="n">
        <v>0.0844597796028124</v>
      </c>
      <c r="AC11" s="21" t="n">
        <v>0</v>
      </c>
      <c r="AD11" s="21" t="n">
        <v>0.338676222466434</v>
      </c>
      <c r="AE11" s="21"/>
      <c r="AF11" s="21" t="n">
        <v>0.116486507868615</v>
      </c>
      <c r="AG11" s="21"/>
      <c r="AH11" s="21" t="n">
        <v>0.106455236308589</v>
      </c>
      <c r="AI11" s="21"/>
      <c r="AJ11" s="21" t="n">
        <v>0.197357932673377</v>
      </c>
      <c r="AK11" s="21" t="n">
        <v>0.0964954974477226</v>
      </c>
      <c r="AL11" s="21" t="n">
        <v>0.0681208816676172</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397</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201</v>
      </c>
      <c r="D7" s="11" t="n">
        <v>94</v>
      </c>
      <c r="E7" s="11" t="n">
        <v>107</v>
      </c>
      <c r="F7" s="11"/>
      <c r="G7" s="11" t="n">
        <v>13</v>
      </c>
      <c r="H7" s="11" t="n">
        <v>27</v>
      </c>
      <c r="I7" s="11" t="n">
        <v>51</v>
      </c>
      <c r="J7" s="11" t="n">
        <v>35</v>
      </c>
      <c r="K7" s="11" t="n">
        <v>26</v>
      </c>
      <c r="L7" s="11" t="n">
        <v>49</v>
      </c>
      <c r="M7" s="11"/>
      <c r="N7" s="11" t="n">
        <v>13</v>
      </c>
      <c r="O7" s="11" t="n">
        <v>45</v>
      </c>
      <c r="P7" s="11" t="n">
        <v>44</v>
      </c>
      <c r="Q7" s="11" t="n">
        <v>56</v>
      </c>
      <c r="R7" s="11" t="n">
        <v>43</v>
      </c>
      <c r="S7" s="11"/>
      <c r="T7" s="11" t="n">
        <v>16</v>
      </c>
      <c r="U7" s="11" t="n">
        <v>67</v>
      </c>
      <c r="V7" s="11" t="n">
        <v>33</v>
      </c>
      <c r="W7" s="11" t="n">
        <v>48</v>
      </c>
      <c r="X7" s="11"/>
      <c r="Y7" s="11" t="n">
        <v>97</v>
      </c>
      <c r="Z7" s="11" t="n">
        <v>15</v>
      </c>
      <c r="AA7" s="11" t="n">
        <v>59</v>
      </c>
      <c r="AB7" s="11" t="n">
        <v>11</v>
      </c>
      <c r="AC7" s="11" t="n">
        <v>9</v>
      </c>
      <c r="AD7" s="11" t="n">
        <v>10</v>
      </c>
      <c r="AE7" s="11"/>
      <c r="AF7" s="11" t="n">
        <v>120</v>
      </c>
      <c r="AG7" s="11"/>
      <c r="AH7" s="11" t="n">
        <v>188</v>
      </c>
      <c r="AI7" s="11"/>
      <c r="AJ7" s="11" t="n">
        <v>74</v>
      </c>
      <c r="AK7" s="11" t="n">
        <v>94</v>
      </c>
      <c r="AL7" s="11" t="n">
        <v>33</v>
      </c>
    </row>
    <row r="8" ht="30" customHeight="1">
      <c r="B8" s="12" t="s">
        <v>20</v>
      </c>
      <c r="C8" s="12" t="n">
        <v>213</v>
      </c>
      <c r="D8" s="12" t="n">
        <v>114</v>
      </c>
      <c r="E8" s="12" t="n">
        <v>100</v>
      </c>
      <c r="F8" s="12"/>
      <c r="G8" s="12" t="n">
        <v>20</v>
      </c>
      <c r="H8" s="12" t="n">
        <v>35</v>
      </c>
      <c r="I8" s="12" t="n">
        <v>42</v>
      </c>
      <c r="J8" s="12" t="n">
        <v>36</v>
      </c>
      <c r="K8" s="12" t="n">
        <v>26</v>
      </c>
      <c r="L8" s="12" t="n">
        <v>54</v>
      </c>
      <c r="M8" s="12"/>
      <c r="N8" s="12" t="n">
        <v>24</v>
      </c>
      <c r="O8" s="12" t="n">
        <v>62</v>
      </c>
      <c r="P8" s="12" t="n">
        <v>58</v>
      </c>
      <c r="Q8" s="12" t="n">
        <v>40</v>
      </c>
      <c r="R8" s="12" t="n">
        <v>30</v>
      </c>
      <c r="S8" s="12"/>
      <c r="T8" s="12" t="n">
        <v>25</v>
      </c>
      <c r="U8" s="12" t="n">
        <v>68</v>
      </c>
      <c r="V8" s="12" t="n">
        <v>31</v>
      </c>
      <c r="W8" s="12" t="n">
        <v>53</v>
      </c>
      <c r="X8" s="12"/>
      <c r="Y8" s="12" t="n">
        <v>101</v>
      </c>
      <c r="Z8" s="12" t="n">
        <v>11</v>
      </c>
      <c r="AA8" s="12" t="n">
        <v>63</v>
      </c>
      <c r="AB8" s="12" t="n">
        <v>16</v>
      </c>
      <c r="AC8" s="12" t="n">
        <v>11</v>
      </c>
      <c r="AD8" s="12" t="n">
        <v>12</v>
      </c>
      <c r="AE8" s="12"/>
      <c r="AF8" s="12" t="n">
        <v>121</v>
      </c>
      <c r="AG8" s="12"/>
      <c r="AH8" s="12" t="n">
        <v>198</v>
      </c>
      <c r="AI8" s="12"/>
      <c r="AJ8" s="12" t="n">
        <v>54</v>
      </c>
      <c r="AK8" s="12" t="n">
        <v>140</v>
      </c>
      <c r="AL8" s="12" t="n">
        <v>19</v>
      </c>
    </row>
    <row r="9">
      <c r="B9" s="20" t="s">
        <v>396</v>
      </c>
      <c r="C9" s="19" t="n">
        <v>0.431022799560672</v>
      </c>
      <c r="D9" s="19" t="n">
        <v>0.46526285041941</v>
      </c>
      <c r="E9" s="19" t="n">
        <v>0.391995398016428</v>
      </c>
      <c r="F9" s="19"/>
      <c r="G9" s="19" t="n">
        <v>0.340495500389937</v>
      </c>
      <c r="H9" s="19" t="n">
        <v>0.578802560126423</v>
      </c>
      <c r="I9" s="19" t="n">
        <v>0.372990258248895</v>
      </c>
      <c r="J9" s="19" t="n">
        <v>0.653141503157338</v>
      </c>
      <c r="K9" s="19" t="n">
        <v>0.429645643477391</v>
      </c>
      <c r="L9" s="19" t="n">
        <v>0.264480086231111</v>
      </c>
      <c r="M9" s="19"/>
      <c r="N9" s="19" t="n">
        <v>0.405478162032386</v>
      </c>
      <c r="O9" s="19" t="n">
        <v>0.434412384975727</v>
      </c>
      <c r="P9" s="19" t="n">
        <v>0.376573515678622</v>
      </c>
      <c r="Q9" s="19" t="n">
        <v>0.450657503950432</v>
      </c>
      <c r="R9" s="19" t="n">
        <v>0.52324019078615</v>
      </c>
      <c r="S9" s="19"/>
      <c r="T9" s="19" t="n">
        <v>0.357244654574283</v>
      </c>
      <c r="U9" s="19" t="n">
        <v>0.384307891363205</v>
      </c>
      <c r="V9" s="19" t="n">
        <v>0.277632422078923</v>
      </c>
      <c r="W9" s="19" t="n">
        <v>0.673105491768249</v>
      </c>
      <c r="X9" s="19"/>
      <c r="Y9" s="19" t="n">
        <v>0.52190341103108</v>
      </c>
      <c r="Z9" s="19" t="n">
        <v>0.68992643738412</v>
      </c>
      <c r="AA9" s="19" t="n">
        <v>0.289538464692253</v>
      </c>
      <c r="AB9" s="19" t="n">
        <v>0.170646116343189</v>
      </c>
      <c r="AC9" s="19" t="n">
        <v>0.345380556009012</v>
      </c>
      <c r="AD9" s="19" t="n">
        <v>0.577792969637187</v>
      </c>
      <c r="AE9" s="19"/>
      <c r="AF9" s="19" t="n">
        <v>0.440787062961862</v>
      </c>
      <c r="AG9" s="19"/>
      <c r="AH9" s="19" t="n">
        <v>0.440782157100096</v>
      </c>
      <c r="AI9" s="19"/>
      <c r="AJ9" s="19" t="n">
        <v>0.28436984782021</v>
      </c>
      <c r="AK9" s="19" t="n">
        <v>0.477837638329326</v>
      </c>
      <c r="AL9" s="19" t="n">
        <v>0.501819976136481</v>
      </c>
    </row>
    <row r="10">
      <c r="B10" s="20" t="s">
        <v>388</v>
      </c>
      <c r="C10" s="19" t="n">
        <v>0.459837689919245</v>
      </c>
      <c r="D10" s="19" t="n">
        <v>0.467311786507204</v>
      </c>
      <c r="E10" s="19" t="n">
        <v>0.451318585496119</v>
      </c>
      <c r="F10" s="19"/>
      <c r="G10" s="19" t="n">
        <v>0.593356086898631</v>
      </c>
      <c r="H10" s="19" t="n">
        <v>0.333716506661704</v>
      </c>
      <c r="I10" s="19" t="n">
        <v>0.545491904322648</v>
      </c>
      <c r="J10" s="19" t="n">
        <v>0.346858496842662</v>
      </c>
      <c r="K10" s="19" t="n">
        <v>0.390557542167905</v>
      </c>
      <c r="L10" s="19" t="n">
        <v>0.535772218853529</v>
      </c>
      <c r="M10" s="19"/>
      <c r="N10" s="19" t="n">
        <v>0.459898651765684</v>
      </c>
      <c r="O10" s="19" t="n">
        <v>0.458401973832138</v>
      </c>
      <c r="P10" s="19" t="n">
        <v>0.495385880181521</v>
      </c>
      <c r="Q10" s="19" t="n">
        <v>0.398507258020923</v>
      </c>
      <c r="R10" s="19" t="n">
        <v>0.47675980921385</v>
      </c>
      <c r="S10" s="19"/>
      <c r="T10" s="19" t="n">
        <v>0.425538627687764</v>
      </c>
      <c r="U10" s="19" t="n">
        <v>0.516054541487225</v>
      </c>
      <c r="V10" s="19" t="n">
        <v>0.62559143062335</v>
      </c>
      <c r="W10" s="19" t="n">
        <v>0.300135138672855</v>
      </c>
      <c r="X10" s="19"/>
      <c r="Y10" s="19" t="n">
        <v>0.420654761573721</v>
      </c>
      <c r="Z10" s="19" t="n">
        <v>0.31007356261588</v>
      </c>
      <c r="AA10" s="19" t="n">
        <v>0.542542048803627</v>
      </c>
      <c r="AB10" s="19" t="n">
        <v>0.575174707505876</v>
      </c>
      <c r="AC10" s="19" t="n">
        <v>0.486094575584541</v>
      </c>
      <c r="AD10" s="19" t="n">
        <v>0.324696155469207</v>
      </c>
      <c r="AE10" s="19"/>
      <c r="AF10" s="19" t="n">
        <v>0.460582539205868</v>
      </c>
      <c r="AG10" s="19"/>
      <c r="AH10" s="19" t="n">
        <v>0.470612898048209</v>
      </c>
      <c r="AI10" s="19"/>
      <c r="AJ10" s="19" t="n">
        <v>0.558773646695485</v>
      </c>
      <c r="AK10" s="19" t="n">
        <v>0.429447517214142</v>
      </c>
      <c r="AL10" s="19" t="n">
        <v>0.403507004658485</v>
      </c>
    </row>
    <row r="11">
      <c r="B11" s="20" t="s">
        <v>87</v>
      </c>
      <c r="C11" s="21" t="n">
        <v>0.109139510520083</v>
      </c>
      <c r="D11" s="21" t="n">
        <v>0.0674253630733855</v>
      </c>
      <c r="E11" s="21" t="n">
        <v>0.156686016487454</v>
      </c>
      <c r="F11" s="21"/>
      <c r="G11" s="21" t="n">
        <v>0.0661484127114321</v>
      </c>
      <c r="H11" s="21" t="n">
        <v>0.0874809332118724</v>
      </c>
      <c r="I11" s="21" t="n">
        <v>0.081517837428457</v>
      </c>
      <c r="J11" s="21" t="n">
        <v>0</v>
      </c>
      <c r="K11" s="21" t="n">
        <v>0.179796814354704</v>
      </c>
      <c r="L11" s="21" t="n">
        <v>0.19974769491536</v>
      </c>
      <c r="M11" s="21"/>
      <c r="N11" s="21" t="n">
        <v>0.13462318620193</v>
      </c>
      <c r="O11" s="21" t="n">
        <v>0.107185641192135</v>
      </c>
      <c r="P11" s="21" t="n">
        <v>0.128040604139857</v>
      </c>
      <c r="Q11" s="21" t="n">
        <v>0.150835238028645</v>
      </c>
      <c r="R11" s="21" t="n">
        <v>0</v>
      </c>
      <c r="S11" s="21"/>
      <c r="T11" s="21" t="n">
        <v>0.217216717737953</v>
      </c>
      <c r="U11" s="21" t="n">
        <v>0.0996375671495698</v>
      </c>
      <c r="V11" s="21" t="n">
        <v>0.0967761472977271</v>
      </c>
      <c r="W11" s="21" t="n">
        <v>0.0267593695588961</v>
      </c>
      <c r="X11" s="21"/>
      <c r="Y11" s="21" t="n">
        <v>0.0574418273951987</v>
      </c>
      <c r="Z11" s="21" t="n">
        <v>0</v>
      </c>
      <c r="AA11" s="21" t="n">
        <v>0.16791948650412</v>
      </c>
      <c r="AB11" s="21" t="n">
        <v>0.254179176150935</v>
      </c>
      <c r="AC11" s="21" t="n">
        <v>0.168524868406446</v>
      </c>
      <c r="AD11" s="21" t="n">
        <v>0.097510874893606</v>
      </c>
      <c r="AE11" s="21"/>
      <c r="AF11" s="21" t="n">
        <v>0.0986303978322699</v>
      </c>
      <c r="AG11" s="21"/>
      <c r="AH11" s="21" t="n">
        <v>0.0886049448516943</v>
      </c>
      <c r="AI11" s="21"/>
      <c r="AJ11" s="21" t="n">
        <v>0.156856505484305</v>
      </c>
      <c r="AK11" s="21" t="n">
        <v>0.0927148444565325</v>
      </c>
      <c r="AL11" s="21" t="n">
        <v>0.094673019205034</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399</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219</v>
      </c>
      <c r="D7" s="11" t="n">
        <v>106</v>
      </c>
      <c r="E7" s="11" t="n">
        <v>112</v>
      </c>
      <c r="F7" s="11"/>
      <c r="G7" s="11" t="n">
        <v>19</v>
      </c>
      <c r="H7" s="11" t="n">
        <v>27</v>
      </c>
      <c r="I7" s="11" t="n">
        <v>47</v>
      </c>
      <c r="J7" s="11" t="n">
        <v>34</v>
      </c>
      <c r="K7" s="11" t="n">
        <v>40</v>
      </c>
      <c r="L7" s="11" t="n">
        <v>52</v>
      </c>
      <c r="M7" s="11"/>
      <c r="N7" s="11" t="n">
        <v>12</v>
      </c>
      <c r="O7" s="11" t="n">
        <v>51</v>
      </c>
      <c r="P7" s="11" t="n">
        <v>37</v>
      </c>
      <c r="Q7" s="11" t="n">
        <v>68</v>
      </c>
      <c r="R7" s="11" t="n">
        <v>51</v>
      </c>
      <c r="S7" s="11"/>
      <c r="T7" s="11" t="n">
        <v>18</v>
      </c>
      <c r="U7" s="11" t="n">
        <v>73</v>
      </c>
      <c r="V7" s="11" t="n">
        <v>34</v>
      </c>
      <c r="W7" s="11" t="n">
        <v>57</v>
      </c>
      <c r="X7" s="11"/>
      <c r="Y7" s="11" t="n">
        <v>92</v>
      </c>
      <c r="Z7" s="11" t="n">
        <v>16</v>
      </c>
      <c r="AA7" s="11" t="n">
        <v>67</v>
      </c>
      <c r="AB7" s="11" t="n">
        <v>26</v>
      </c>
      <c r="AC7" s="11" t="n">
        <v>9</v>
      </c>
      <c r="AD7" s="11" t="n">
        <v>7</v>
      </c>
      <c r="AE7" s="11"/>
      <c r="AF7" s="11" t="n">
        <v>139</v>
      </c>
      <c r="AG7" s="11"/>
      <c r="AH7" s="11" t="n">
        <v>213</v>
      </c>
      <c r="AI7" s="11"/>
      <c r="AJ7" s="11" t="n">
        <v>93</v>
      </c>
      <c r="AK7" s="11" t="n">
        <v>82</v>
      </c>
      <c r="AL7" s="11" t="n">
        <v>44</v>
      </c>
    </row>
    <row r="8" ht="30" customHeight="1">
      <c r="B8" s="12" t="s">
        <v>20</v>
      </c>
      <c r="C8" s="12" t="n">
        <v>214</v>
      </c>
      <c r="D8" s="12" t="n">
        <v>113</v>
      </c>
      <c r="E8" s="12" t="n">
        <v>100</v>
      </c>
      <c r="F8" s="12"/>
      <c r="G8" s="12" t="n">
        <v>23</v>
      </c>
      <c r="H8" s="12" t="n">
        <v>36</v>
      </c>
      <c r="I8" s="12" t="n">
        <v>31</v>
      </c>
      <c r="J8" s="12" t="n">
        <v>32</v>
      </c>
      <c r="K8" s="12" t="n">
        <v>41</v>
      </c>
      <c r="L8" s="12" t="n">
        <v>51</v>
      </c>
      <c r="M8" s="12"/>
      <c r="N8" s="12" t="n">
        <v>18</v>
      </c>
      <c r="O8" s="12" t="n">
        <v>65</v>
      </c>
      <c r="P8" s="12" t="n">
        <v>49</v>
      </c>
      <c r="Q8" s="12" t="n">
        <v>41</v>
      </c>
      <c r="R8" s="12" t="n">
        <v>41</v>
      </c>
      <c r="S8" s="12"/>
      <c r="T8" s="12" t="n">
        <v>20</v>
      </c>
      <c r="U8" s="12" t="n">
        <v>68</v>
      </c>
      <c r="V8" s="12" t="n">
        <v>29</v>
      </c>
      <c r="W8" s="12" t="n">
        <v>57</v>
      </c>
      <c r="X8" s="12"/>
      <c r="Y8" s="12" t="n">
        <v>93</v>
      </c>
      <c r="Z8" s="12" t="n">
        <v>15</v>
      </c>
      <c r="AA8" s="12" t="n">
        <v>66</v>
      </c>
      <c r="AB8" s="12" t="n">
        <v>22</v>
      </c>
      <c r="AC8" s="12" t="n">
        <v>9</v>
      </c>
      <c r="AD8" s="12" t="n">
        <v>6</v>
      </c>
      <c r="AE8" s="12"/>
      <c r="AF8" s="12" t="n">
        <v>132</v>
      </c>
      <c r="AG8" s="12"/>
      <c r="AH8" s="12" t="n">
        <v>209</v>
      </c>
      <c r="AI8" s="12"/>
      <c r="AJ8" s="12" t="n">
        <v>69</v>
      </c>
      <c r="AK8" s="12" t="n">
        <v>119</v>
      </c>
      <c r="AL8" s="12" t="n">
        <v>25</v>
      </c>
    </row>
    <row r="9">
      <c r="B9" s="20" t="s">
        <v>398</v>
      </c>
      <c r="C9" s="19" t="n">
        <v>0.429316787257738</v>
      </c>
      <c r="D9" s="19" t="n">
        <v>0.458459045447038</v>
      </c>
      <c r="E9" s="19" t="n">
        <v>0.400588443215227</v>
      </c>
      <c r="F9" s="19"/>
      <c r="G9" s="19" t="n">
        <v>0.454240975602907</v>
      </c>
      <c r="H9" s="19" t="n">
        <v>0.446547710809989</v>
      </c>
      <c r="I9" s="19" t="n">
        <v>0.551667048250916</v>
      </c>
      <c r="J9" s="19" t="n">
        <v>0.369475797486482</v>
      </c>
      <c r="K9" s="19" t="n">
        <v>0.35809501284449</v>
      </c>
      <c r="L9" s="19" t="n">
        <v>0.427719735775363</v>
      </c>
      <c r="M9" s="19"/>
      <c r="N9" s="19" t="n">
        <v>0.298431996065356</v>
      </c>
      <c r="O9" s="19" t="n">
        <v>0.397239953216462</v>
      </c>
      <c r="P9" s="19" t="n">
        <v>0.375206710951066</v>
      </c>
      <c r="Q9" s="19" t="n">
        <v>0.419505175347882</v>
      </c>
      <c r="R9" s="19" t="n">
        <v>0.609674909427111</v>
      </c>
      <c r="S9" s="19"/>
      <c r="T9" s="19" t="n">
        <v>0.460643891356535</v>
      </c>
      <c r="U9" s="19" t="n">
        <v>0.360547610041505</v>
      </c>
      <c r="V9" s="19" t="n">
        <v>0.268634219229825</v>
      </c>
      <c r="W9" s="19" t="n">
        <v>0.686015844644574</v>
      </c>
      <c r="X9" s="19"/>
      <c r="Y9" s="19" t="n">
        <v>0.475418349812753</v>
      </c>
      <c r="Z9" s="19" t="n">
        <v>0.366673368268149</v>
      </c>
      <c r="AA9" s="19" t="n">
        <v>0.429255908197293</v>
      </c>
      <c r="AB9" s="19" t="n">
        <v>0.194374901247342</v>
      </c>
      <c r="AC9" s="19" t="n">
        <v>0.325112512411569</v>
      </c>
      <c r="AD9" s="19" t="n">
        <v>0.624665924988403</v>
      </c>
      <c r="AE9" s="19"/>
      <c r="AF9" s="19" t="n">
        <v>0.4536800819892</v>
      </c>
      <c r="AG9" s="19"/>
      <c r="AH9" s="19" t="n">
        <v>0.424059375337775</v>
      </c>
      <c r="AI9" s="19"/>
      <c r="AJ9" s="19" t="n">
        <v>0.376073631423468</v>
      </c>
      <c r="AK9" s="19" t="n">
        <v>0.441920415561157</v>
      </c>
      <c r="AL9" s="19" t="n">
        <v>0.516134312329968</v>
      </c>
    </row>
    <row r="10">
      <c r="B10" s="20" t="s">
        <v>388</v>
      </c>
      <c r="C10" s="19" t="n">
        <v>0.465463081545198</v>
      </c>
      <c r="D10" s="19" t="n">
        <v>0.463188837442356</v>
      </c>
      <c r="E10" s="19" t="n">
        <v>0.46275997277618</v>
      </c>
      <c r="F10" s="19"/>
      <c r="G10" s="19" t="n">
        <v>0.545759024397093</v>
      </c>
      <c r="H10" s="19" t="n">
        <v>0.520158045178784</v>
      </c>
      <c r="I10" s="19" t="n">
        <v>0.365143952210207</v>
      </c>
      <c r="J10" s="19" t="n">
        <v>0.500462436181478</v>
      </c>
      <c r="K10" s="19" t="n">
        <v>0.458649796684874</v>
      </c>
      <c r="L10" s="19" t="n">
        <v>0.435089369920547</v>
      </c>
      <c r="M10" s="19"/>
      <c r="N10" s="19" t="n">
        <v>0.524537447132791</v>
      </c>
      <c r="O10" s="19" t="n">
        <v>0.526825567821372</v>
      </c>
      <c r="P10" s="19" t="n">
        <v>0.447386210174654</v>
      </c>
      <c r="Q10" s="19" t="n">
        <v>0.472441175684538</v>
      </c>
      <c r="R10" s="19" t="n">
        <v>0.358526722758501</v>
      </c>
      <c r="S10" s="19"/>
      <c r="T10" s="19" t="n">
        <v>0.325162311735923</v>
      </c>
      <c r="U10" s="19" t="n">
        <v>0.492826801998307</v>
      </c>
      <c r="V10" s="19" t="n">
        <v>0.711988462668491</v>
      </c>
      <c r="W10" s="19" t="n">
        <v>0.293854170902435</v>
      </c>
      <c r="X10" s="19"/>
      <c r="Y10" s="19" t="n">
        <v>0.443861329654969</v>
      </c>
      <c r="Z10" s="19" t="n">
        <v>0.502953461583193</v>
      </c>
      <c r="AA10" s="19" t="n">
        <v>0.457888725062614</v>
      </c>
      <c r="AB10" s="19" t="n">
        <v>0.565682837328069</v>
      </c>
      <c r="AC10" s="19" t="n">
        <v>0.674887487588431</v>
      </c>
      <c r="AD10" s="19" t="n">
        <v>0.314504046974151</v>
      </c>
      <c r="AE10" s="19"/>
      <c r="AF10" s="19" t="n">
        <v>0.42853772005918</v>
      </c>
      <c r="AG10" s="19"/>
      <c r="AH10" s="19" t="n">
        <v>0.472728469727259</v>
      </c>
      <c r="AI10" s="19"/>
      <c r="AJ10" s="19" t="n">
        <v>0.462478900860415</v>
      </c>
      <c r="AK10" s="19" t="n">
        <v>0.476253295799764</v>
      </c>
      <c r="AL10" s="19" t="n">
        <v>0.422549714585173</v>
      </c>
    </row>
    <row r="11">
      <c r="B11" s="20" t="s">
        <v>87</v>
      </c>
      <c r="C11" s="21" t="n">
        <v>0.105220131197064</v>
      </c>
      <c r="D11" s="21" t="n">
        <v>0.0783521171106062</v>
      </c>
      <c r="E11" s="21" t="n">
        <v>0.136651584008593</v>
      </c>
      <c r="F11" s="21"/>
      <c r="G11" s="21" t="n">
        <v>0</v>
      </c>
      <c r="H11" s="21" t="n">
        <v>0.033294244011227</v>
      </c>
      <c r="I11" s="21" t="n">
        <v>0.0831889995388774</v>
      </c>
      <c r="J11" s="21" t="n">
        <v>0.13006176633204</v>
      </c>
      <c r="K11" s="21" t="n">
        <v>0.183255190470636</v>
      </c>
      <c r="L11" s="21" t="n">
        <v>0.137190894304089</v>
      </c>
      <c r="M11" s="21"/>
      <c r="N11" s="21" t="n">
        <v>0.177030556801852</v>
      </c>
      <c r="O11" s="21" t="n">
        <v>0.0759344789621658</v>
      </c>
      <c r="P11" s="21" t="n">
        <v>0.17740707887428</v>
      </c>
      <c r="Q11" s="21" t="n">
        <v>0.10805364896758</v>
      </c>
      <c r="R11" s="21" t="n">
        <v>0.031798367814388</v>
      </c>
      <c r="S11" s="21"/>
      <c r="T11" s="21" t="n">
        <v>0.214193796907542</v>
      </c>
      <c r="U11" s="21" t="n">
        <v>0.146625587960187</v>
      </c>
      <c r="V11" s="21" t="n">
        <v>0.0193773181016848</v>
      </c>
      <c r="W11" s="21" t="n">
        <v>0.020129984452991</v>
      </c>
      <c r="X11" s="21"/>
      <c r="Y11" s="21" t="n">
        <v>0.0807203205322775</v>
      </c>
      <c r="Z11" s="21" t="n">
        <v>0.130373170148658</v>
      </c>
      <c r="AA11" s="21" t="n">
        <v>0.112855366740093</v>
      </c>
      <c r="AB11" s="21" t="n">
        <v>0.239942261424589</v>
      </c>
      <c r="AC11" s="21" t="n">
        <v>0</v>
      </c>
      <c r="AD11" s="21" t="n">
        <v>0.0608300280374461</v>
      </c>
      <c r="AE11" s="21"/>
      <c r="AF11" s="21" t="n">
        <v>0.117782197951621</v>
      </c>
      <c r="AG11" s="21"/>
      <c r="AH11" s="21" t="n">
        <v>0.103212154934967</v>
      </c>
      <c r="AI11" s="21"/>
      <c r="AJ11" s="21" t="n">
        <v>0.161447467716117</v>
      </c>
      <c r="AK11" s="21" t="n">
        <v>0.0818262886390785</v>
      </c>
      <c r="AL11" s="21" t="n">
        <v>0.0613159730848589</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401</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213</v>
      </c>
      <c r="D7" s="11" t="n">
        <v>105</v>
      </c>
      <c r="E7" s="11" t="n">
        <v>108</v>
      </c>
      <c r="F7" s="11"/>
      <c r="G7" s="11" t="n">
        <v>18</v>
      </c>
      <c r="H7" s="11" t="n">
        <v>23</v>
      </c>
      <c r="I7" s="11" t="n">
        <v>46</v>
      </c>
      <c r="J7" s="11" t="n">
        <v>40</v>
      </c>
      <c r="K7" s="11" t="n">
        <v>40</v>
      </c>
      <c r="L7" s="11" t="n">
        <v>46</v>
      </c>
      <c r="M7" s="11"/>
      <c r="N7" s="11" t="n">
        <v>20</v>
      </c>
      <c r="O7" s="11" t="n">
        <v>43</v>
      </c>
      <c r="P7" s="11" t="n">
        <v>40</v>
      </c>
      <c r="Q7" s="11" t="n">
        <v>65</v>
      </c>
      <c r="R7" s="11" t="n">
        <v>45</v>
      </c>
      <c r="S7" s="11"/>
      <c r="T7" s="11" t="n">
        <v>25</v>
      </c>
      <c r="U7" s="11" t="n">
        <v>46</v>
      </c>
      <c r="V7" s="11" t="n">
        <v>42</v>
      </c>
      <c r="W7" s="11" t="n">
        <v>63</v>
      </c>
      <c r="X7" s="11"/>
      <c r="Y7" s="11" t="n">
        <v>102</v>
      </c>
      <c r="Z7" s="11" t="n">
        <v>15</v>
      </c>
      <c r="AA7" s="11" t="n">
        <v>56</v>
      </c>
      <c r="AB7" s="11" t="n">
        <v>22</v>
      </c>
      <c r="AC7" s="11" t="n">
        <v>11</v>
      </c>
      <c r="AD7" s="11" t="n">
        <v>6</v>
      </c>
      <c r="AE7" s="11"/>
      <c r="AF7" s="11" t="n">
        <v>138</v>
      </c>
      <c r="AG7" s="11"/>
      <c r="AH7" s="11" t="n">
        <v>197</v>
      </c>
      <c r="AI7" s="11"/>
      <c r="AJ7" s="11" t="n">
        <v>84</v>
      </c>
      <c r="AK7" s="11" t="n">
        <v>85</v>
      </c>
      <c r="AL7" s="11" t="n">
        <v>44</v>
      </c>
    </row>
    <row r="8" ht="30" customHeight="1">
      <c r="B8" s="12" t="s">
        <v>20</v>
      </c>
      <c r="C8" s="12" t="n">
        <v>215</v>
      </c>
      <c r="D8" s="12" t="n">
        <v>105</v>
      </c>
      <c r="E8" s="12" t="n">
        <v>109</v>
      </c>
      <c r="F8" s="12"/>
      <c r="G8" s="12" t="n">
        <v>21</v>
      </c>
      <c r="H8" s="12" t="n">
        <v>32</v>
      </c>
      <c r="I8" s="12" t="n">
        <v>33</v>
      </c>
      <c r="J8" s="12" t="n">
        <v>38</v>
      </c>
      <c r="K8" s="12" t="n">
        <v>36</v>
      </c>
      <c r="L8" s="12" t="n">
        <v>55</v>
      </c>
      <c r="M8" s="12"/>
      <c r="N8" s="12" t="n">
        <v>28</v>
      </c>
      <c r="O8" s="12" t="n">
        <v>61</v>
      </c>
      <c r="P8" s="12" t="n">
        <v>53</v>
      </c>
      <c r="Q8" s="12" t="n">
        <v>39</v>
      </c>
      <c r="R8" s="12" t="n">
        <v>34</v>
      </c>
      <c r="S8" s="12"/>
      <c r="T8" s="12" t="n">
        <v>36</v>
      </c>
      <c r="U8" s="12" t="n">
        <v>44</v>
      </c>
      <c r="V8" s="12" t="n">
        <v>37</v>
      </c>
      <c r="W8" s="12" t="n">
        <v>61</v>
      </c>
      <c r="X8" s="12"/>
      <c r="Y8" s="12" t="n">
        <v>93</v>
      </c>
      <c r="Z8" s="12" t="n">
        <v>9</v>
      </c>
      <c r="AA8" s="12" t="n">
        <v>62</v>
      </c>
      <c r="AB8" s="12" t="n">
        <v>27</v>
      </c>
      <c r="AC8" s="12" t="n">
        <v>14</v>
      </c>
      <c r="AD8" s="12" t="n">
        <v>7</v>
      </c>
      <c r="AE8" s="12"/>
      <c r="AF8" s="12" t="n">
        <v>136</v>
      </c>
      <c r="AG8" s="12"/>
      <c r="AH8" s="12" t="n">
        <v>197</v>
      </c>
      <c r="AI8" s="12"/>
      <c r="AJ8" s="12" t="n">
        <v>62</v>
      </c>
      <c r="AK8" s="12" t="n">
        <v>126</v>
      </c>
      <c r="AL8" s="12" t="n">
        <v>27</v>
      </c>
    </row>
    <row r="9">
      <c r="B9" s="20" t="s">
        <v>400</v>
      </c>
      <c r="C9" s="19" t="n">
        <v>0.435878699073568</v>
      </c>
      <c r="D9" s="19" t="n">
        <v>0.507333629630003</v>
      </c>
      <c r="E9" s="19" t="n">
        <v>0.367153955523756</v>
      </c>
      <c r="F9" s="19"/>
      <c r="G9" s="19" t="n">
        <v>0.4447121763303</v>
      </c>
      <c r="H9" s="19" t="n">
        <v>0.487726862001185</v>
      </c>
      <c r="I9" s="19" t="n">
        <v>0.512939812304587</v>
      </c>
      <c r="J9" s="19" t="n">
        <v>0.419638668516588</v>
      </c>
      <c r="K9" s="19" t="n">
        <v>0.376173873235084</v>
      </c>
      <c r="L9" s="19" t="n">
        <v>0.407052586631183</v>
      </c>
      <c r="M9" s="19"/>
      <c r="N9" s="19" t="n">
        <v>0.51450597585971</v>
      </c>
      <c r="O9" s="19" t="n">
        <v>0.372169415227489</v>
      </c>
      <c r="P9" s="19" t="n">
        <v>0.345001707915706</v>
      </c>
      <c r="Q9" s="19" t="n">
        <v>0.443161489497188</v>
      </c>
      <c r="R9" s="19" t="n">
        <v>0.61963819453484</v>
      </c>
      <c r="S9" s="19"/>
      <c r="T9" s="19" t="n">
        <v>0.323035895178209</v>
      </c>
      <c r="U9" s="19" t="n">
        <v>0.541456479046074</v>
      </c>
      <c r="V9" s="19" t="n">
        <v>0.330234169375705</v>
      </c>
      <c r="W9" s="19" t="n">
        <v>0.523588440239144</v>
      </c>
      <c r="X9" s="19"/>
      <c r="Y9" s="19" t="n">
        <v>0.499814460544641</v>
      </c>
      <c r="Z9" s="19" t="n">
        <v>0.402133402094803</v>
      </c>
      <c r="AA9" s="19" t="n">
        <v>0.394949044570257</v>
      </c>
      <c r="AB9" s="19" t="n">
        <v>0.225708931289207</v>
      </c>
      <c r="AC9" s="19" t="n">
        <v>0.505126762053168</v>
      </c>
      <c r="AD9" s="19" t="n">
        <v>0.507614876980264</v>
      </c>
      <c r="AE9" s="19"/>
      <c r="AF9" s="19" t="n">
        <v>0.413199306327148</v>
      </c>
      <c r="AG9" s="19"/>
      <c r="AH9" s="19" t="n">
        <v>0.44832483628665</v>
      </c>
      <c r="AI9" s="19"/>
      <c r="AJ9" s="19" t="n">
        <v>0.432574084650049</v>
      </c>
      <c r="AK9" s="19" t="n">
        <v>0.436103573142676</v>
      </c>
      <c r="AL9" s="19" t="n">
        <v>0.442311507783341</v>
      </c>
    </row>
    <row r="10">
      <c r="B10" s="20" t="s">
        <v>388</v>
      </c>
      <c r="C10" s="19" t="n">
        <v>0.407188622551462</v>
      </c>
      <c r="D10" s="19" t="n">
        <v>0.393093190621572</v>
      </c>
      <c r="E10" s="19" t="n">
        <v>0.420745488915505</v>
      </c>
      <c r="F10" s="19"/>
      <c r="G10" s="19" t="n">
        <v>0.500514805548915</v>
      </c>
      <c r="H10" s="19" t="n">
        <v>0.493313804916884</v>
      </c>
      <c r="I10" s="19" t="n">
        <v>0.461905808821739</v>
      </c>
      <c r="J10" s="19" t="n">
        <v>0.407817343448089</v>
      </c>
      <c r="K10" s="19" t="n">
        <v>0.3888517677018</v>
      </c>
      <c r="L10" s="19" t="n">
        <v>0.299751587854995</v>
      </c>
      <c r="M10" s="19"/>
      <c r="N10" s="19" t="n">
        <v>0.340827465881032</v>
      </c>
      <c r="O10" s="19" t="n">
        <v>0.449691582863003</v>
      </c>
      <c r="P10" s="19" t="n">
        <v>0.43394900555662</v>
      </c>
      <c r="Q10" s="19" t="n">
        <v>0.39903718060118</v>
      </c>
      <c r="R10" s="19" t="n">
        <v>0.353420586639767</v>
      </c>
      <c r="S10" s="19"/>
      <c r="T10" s="19" t="n">
        <v>0.339454302462004</v>
      </c>
      <c r="U10" s="19" t="n">
        <v>0.267216495732291</v>
      </c>
      <c r="V10" s="19" t="n">
        <v>0.555355673483538</v>
      </c>
      <c r="W10" s="19" t="n">
        <v>0.375624295091338</v>
      </c>
      <c r="X10" s="19"/>
      <c r="Y10" s="19" t="n">
        <v>0.40219380238701</v>
      </c>
      <c r="Z10" s="19" t="n">
        <v>0.549421081479457</v>
      </c>
      <c r="AA10" s="19" t="n">
        <v>0.32582299426693</v>
      </c>
      <c r="AB10" s="19" t="n">
        <v>0.597096183728831</v>
      </c>
      <c r="AC10" s="19" t="n">
        <v>0.412205749209427</v>
      </c>
      <c r="AD10" s="19" t="n">
        <v>0.37392224717493</v>
      </c>
      <c r="AE10" s="19"/>
      <c r="AF10" s="19" t="n">
        <v>0.433524037348633</v>
      </c>
      <c r="AG10" s="19"/>
      <c r="AH10" s="19" t="n">
        <v>0.407343263687476</v>
      </c>
      <c r="AI10" s="19"/>
      <c r="AJ10" s="19" t="n">
        <v>0.40917976345935</v>
      </c>
      <c r="AK10" s="19" t="n">
        <v>0.419199840091735</v>
      </c>
      <c r="AL10" s="19" t="n">
        <v>0.347119506861519</v>
      </c>
    </row>
    <row r="11">
      <c r="B11" s="20" t="s">
        <v>87</v>
      </c>
      <c r="C11" s="21" t="n">
        <v>0.15693267837497</v>
      </c>
      <c r="D11" s="21" t="n">
        <v>0.0995731797484249</v>
      </c>
      <c r="E11" s="21" t="n">
        <v>0.212100555560739</v>
      </c>
      <c r="F11" s="21"/>
      <c r="G11" s="21" t="n">
        <v>0.0547730181207855</v>
      </c>
      <c r="H11" s="21" t="n">
        <v>0.0189593330819308</v>
      </c>
      <c r="I11" s="21" t="n">
        <v>0.025154378873674</v>
      </c>
      <c r="J11" s="21" t="n">
        <v>0.172543988035323</v>
      </c>
      <c r="K11" s="21" t="n">
        <v>0.234974359063116</v>
      </c>
      <c r="L11" s="21" t="n">
        <v>0.293195825513822</v>
      </c>
      <c r="M11" s="21"/>
      <c r="N11" s="21" t="n">
        <v>0.144666558259258</v>
      </c>
      <c r="O11" s="21" t="n">
        <v>0.178139001909508</v>
      </c>
      <c r="P11" s="21" t="n">
        <v>0.221049286527674</v>
      </c>
      <c r="Q11" s="21" t="n">
        <v>0.157801329901632</v>
      </c>
      <c r="R11" s="21" t="n">
        <v>0.0269412188253929</v>
      </c>
      <c r="S11" s="21"/>
      <c r="T11" s="21" t="n">
        <v>0.337509802359788</v>
      </c>
      <c r="U11" s="21" t="n">
        <v>0.191327025221635</v>
      </c>
      <c r="V11" s="21" t="n">
        <v>0.114410157140756</v>
      </c>
      <c r="W11" s="21" t="n">
        <v>0.100787264669518</v>
      </c>
      <c r="X11" s="21"/>
      <c r="Y11" s="21" t="n">
        <v>0.0979917370683492</v>
      </c>
      <c r="Z11" s="21" t="n">
        <v>0.0484455164257407</v>
      </c>
      <c r="AA11" s="21" t="n">
        <v>0.279227961162813</v>
      </c>
      <c r="AB11" s="21" t="n">
        <v>0.177194884981962</v>
      </c>
      <c r="AC11" s="21" t="n">
        <v>0.0826674887374044</v>
      </c>
      <c r="AD11" s="21" t="n">
        <v>0.118462875844806</v>
      </c>
      <c r="AE11" s="21"/>
      <c r="AF11" s="21" t="n">
        <v>0.153276656324219</v>
      </c>
      <c r="AG11" s="21"/>
      <c r="AH11" s="21" t="n">
        <v>0.144331900025875</v>
      </c>
      <c r="AI11" s="21"/>
      <c r="AJ11" s="21" t="n">
        <v>0.158246151890601</v>
      </c>
      <c r="AK11" s="21" t="n">
        <v>0.144696586765589</v>
      </c>
      <c r="AL11" s="21" t="n">
        <v>0.21056898535514</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403</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219</v>
      </c>
      <c r="D7" s="11" t="n">
        <v>100</v>
      </c>
      <c r="E7" s="11" t="n">
        <v>119</v>
      </c>
      <c r="F7" s="11"/>
      <c r="G7" s="11" t="n">
        <v>16</v>
      </c>
      <c r="H7" s="11" t="n">
        <v>26</v>
      </c>
      <c r="I7" s="11" t="n">
        <v>45</v>
      </c>
      <c r="J7" s="11" t="n">
        <v>29</v>
      </c>
      <c r="K7" s="11" t="n">
        <v>52</v>
      </c>
      <c r="L7" s="11" t="n">
        <v>51</v>
      </c>
      <c r="M7" s="11"/>
      <c r="N7" s="11" t="n">
        <v>16</v>
      </c>
      <c r="O7" s="11" t="n">
        <v>50</v>
      </c>
      <c r="P7" s="11" t="n">
        <v>45</v>
      </c>
      <c r="Q7" s="11" t="n">
        <v>59</v>
      </c>
      <c r="R7" s="11" t="n">
        <v>49</v>
      </c>
      <c r="S7" s="11"/>
      <c r="T7" s="11" t="n">
        <v>18</v>
      </c>
      <c r="U7" s="11" t="n">
        <v>66</v>
      </c>
      <c r="V7" s="11" t="n">
        <v>30</v>
      </c>
      <c r="W7" s="11" t="n">
        <v>57</v>
      </c>
      <c r="X7" s="11"/>
      <c r="Y7" s="11" t="n">
        <v>87</v>
      </c>
      <c r="Z7" s="11" t="n">
        <v>20</v>
      </c>
      <c r="AA7" s="11" t="n">
        <v>69</v>
      </c>
      <c r="AB7" s="11" t="n">
        <v>27</v>
      </c>
      <c r="AC7" s="11" t="n">
        <v>9</v>
      </c>
      <c r="AD7" s="11" t="n">
        <v>4</v>
      </c>
      <c r="AE7" s="11"/>
      <c r="AF7" s="11" t="n">
        <v>138</v>
      </c>
      <c r="AG7" s="11"/>
      <c r="AH7" s="11" t="n">
        <v>210</v>
      </c>
      <c r="AI7" s="11"/>
      <c r="AJ7" s="11" t="n">
        <v>99</v>
      </c>
      <c r="AK7" s="11" t="n">
        <v>81</v>
      </c>
      <c r="AL7" s="11" t="n">
        <v>39</v>
      </c>
    </row>
    <row r="8" ht="30" customHeight="1">
      <c r="B8" s="12" t="s">
        <v>20</v>
      </c>
      <c r="C8" s="12" t="n">
        <v>215</v>
      </c>
      <c r="D8" s="12" t="n">
        <v>106</v>
      </c>
      <c r="E8" s="12" t="n">
        <v>109</v>
      </c>
      <c r="F8" s="12"/>
      <c r="G8" s="12" t="n">
        <v>18</v>
      </c>
      <c r="H8" s="12" t="n">
        <v>32</v>
      </c>
      <c r="I8" s="12" t="n">
        <v>40</v>
      </c>
      <c r="J8" s="12" t="n">
        <v>27</v>
      </c>
      <c r="K8" s="12" t="n">
        <v>46</v>
      </c>
      <c r="L8" s="12" t="n">
        <v>52</v>
      </c>
      <c r="M8" s="12"/>
      <c r="N8" s="12" t="n">
        <v>20</v>
      </c>
      <c r="O8" s="12" t="n">
        <v>63</v>
      </c>
      <c r="P8" s="12" t="n">
        <v>61</v>
      </c>
      <c r="Q8" s="12" t="n">
        <v>34</v>
      </c>
      <c r="R8" s="12" t="n">
        <v>37</v>
      </c>
      <c r="S8" s="12"/>
      <c r="T8" s="12" t="n">
        <v>19</v>
      </c>
      <c r="U8" s="12" t="n">
        <v>69</v>
      </c>
      <c r="V8" s="12" t="n">
        <v>28</v>
      </c>
      <c r="W8" s="12" t="n">
        <v>54</v>
      </c>
      <c r="X8" s="12"/>
      <c r="Y8" s="12" t="n">
        <v>86</v>
      </c>
      <c r="Z8" s="12" t="n">
        <v>17</v>
      </c>
      <c r="AA8" s="12" t="n">
        <v>68</v>
      </c>
      <c r="AB8" s="12" t="n">
        <v>28</v>
      </c>
      <c r="AC8" s="12" t="n">
        <v>7</v>
      </c>
      <c r="AD8" s="12" t="n">
        <v>7</v>
      </c>
      <c r="AE8" s="12"/>
      <c r="AF8" s="12" t="n">
        <v>138</v>
      </c>
      <c r="AG8" s="12"/>
      <c r="AH8" s="12" t="n">
        <v>207</v>
      </c>
      <c r="AI8" s="12"/>
      <c r="AJ8" s="12" t="n">
        <v>76</v>
      </c>
      <c r="AK8" s="12" t="n">
        <v>115</v>
      </c>
      <c r="AL8" s="12" t="n">
        <v>24</v>
      </c>
    </row>
    <row r="9">
      <c r="B9" s="20" t="s">
        <v>402</v>
      </c>
      <c r="C9" s="19" t="n">
        <v>0.616826183272595</v>
      </c>
      <c r="D9" s="19" t="n">
        <v>0.622984433802908</v>
      </c>
      <c r="E9" s="19" t="n">
        <v>0.610854555698713</v>
      </c>
      <c r="F9" s="19"/>
      <c r="G9" s="19" t="n">
        <v>0.44284593675483</v>
      </c>
      <c r="H9" s="19" t="n">
        <v>0.486736493335959</v>
      </c>
      <c r="I9" s="19" t="n">
        <v>0.751604442259555</v>
      </c>
      <c r="J9" s="19" t="n">
        <v>0.562146513747851</v>
      </c>
      <c r="K9" s="19" t="n">
        <v>0.588326105334116</v>
      </c>
      <c r="L9" s="19" t="n">
        <v>0.70809128225118</v>
      </c>
      <c r="M9" s="19"/>
      <c r="N9" s="19" t="n">
        <v>0.613813709651289</v>
      </c>
      <c r="O9" s="19" t="n">
        <v>0.625278943497225</v>
      </c>
      <c r="P9" s="19" t="n">
        <v>0.462952723999629</v>
      </c>
      <c r="Q9" s="19" t="n">
        <v>0.710899216275392</v>
      </c>
      <c r="R9" s="19" t="n">
        <v>0.773533947461204</v>
      </c>
      <c r="S9" s="19"/>
      <c r="T9" s="19" t="n">
        <v>0.529082396530766</v>
      </c>
      <c r="U9" s="19" t="n">
        <v>0.547268710980925</v>
      </c>
      <c r="V9" s="19" t="n">
        <v>0.736179235144044</v>
      </c>
      <c r="W9" s="19" t="n">
        <v>0.616991084343414</v>
      </c>
      <c r="X9" s="19"/>
      <c r="Y9" s="19" t="n">
        <v>0.665253836314668</v>
      </c>
      <c r="Z9" s="19" t="n">
        <v>0.399500099526187</v>
      </c>
      <c r="AA9" s="19" t="n">
        <v>0.691718487158172</v>
      </c>
      <c r="AB9" s="19" t="n">
        <v>0.485786894436226</v>
      </c>
      <c r="AC9" s="19" t="n">
        <v>0.196150484925596</v>
      </c>
      <c r="AD9" s="19" t="n">
        <v>0.75505358569302</v>
      </c>
      <c r="AE9" s="19"/>
      <c r="AF9" s="19" t="n">
        <v>0.625596108954828</v>
      </c>
      <c r="AG9" s="19"/>
      <c r="AH9" s="19" t="n">
        <v>0.61977239057329</v>
      </c>
      <c r="AI9" s="19"/>
      <c r="AJ9" s="19" t="n">
        <v>0.58196676807544</v>
      </c>
      <c r="AK9" s="19" t="n">
        <v>0.609175802957586</v>
      </c>
      <c r="AL9" s="19" t="n">
        <v>0.766355980834419</v>
      </c>
    </row>
    <row r="10">
      <c r="B10" s="20" t="s">
        <v>388</v>
      </c>
      <c r="C10" s="19" t="n">
        <v>0.306934924480558</v>
      </c>
      <c r="D10" s="19" t="n">
        <v>0.310122795878491</v>
      </c>
      <c r="E10" s="19" t="n">
        <v>0.303843660062492</v>
      </c>
      <c r="F10" s="19"/>
      <c r="G10" s="19" t="n">
        <v>0.55715406324517</v>
      </c>
      <c r="H10" s="19" t="n">
        <v>0.420800675568191</v>
      </c>
      <c r="I10" s="19" t="n">
        <v>0.234180494998455</v>
      </c>
      <c r="J10" s="19" t="n">
        <v>0.312068570381082</v>
      </c>
      <c r="K10" s="19" t="n">
        <v>0.330965778176551</v>
      </c>
      <c r="L10" s="19" t="n">
        <v>0.179933724860226</v>
      </c>
      <c r="M10" s="19"/>
      <c r="N10" s="19" t="n">
        <v>0.337188571974712</v>
      </c>
      <c r="O10" s="19" t="n">
        <v>0.292856186426001</v>
      </c>
      <c r="P10" s="19" t="n">
        <v>0.425656252940877</v>
      </c>
      <c r="Q10" s="19" t="n">
        <v>0.189253039394841</v>
      </c>
      <c r="R10" s="19" t="n">
        <v>0.226466052538796</v>
      </c>
      <c r="S10" s="19"/>
      <c r="T10" s="19" t="n">
        <v>0.411990224214479</v>
      </c>
      <c r="U10" s="19" t="n">
        <v>0.385541278860639</v>
      </c>
      <c r="V10" s="19" t="n">
        <v>0.214100561182094</v>
      </c>
      <c r="W10" s="19" t="n">
        <v>0.336639018782114</v>
      </c>
      <c r="X10" s="19"/>
      <c r="Y10" s="19" t="n">
        <v>0.294251743670158</v>
      </c>
      <c r="Z10" s="19" t="n">
        <v>0.515167567528557</v>
      </c>
      <c r="AA10" s="19" t="n">
        <v>0.20965405805591</v>
      </c>
      <c r="AB10" s="19" t="n">
        <v>0.360632561113113</v>
      </c>
      <c r="AC10" s="19" t="n">
        <v>0.803849515074404</v>
      </c>
      <c r="AD10" s="19" t="n">
        <v>0.24494641430698</v>
      </c>
      <c r="AE10" s="19"/>
      <c r="AF10" s="19" t="n">
        <v>0.282722603101722</v>
      </c>
      <c r="AG10" s="19"/>
      <c r="AH10" s="19" t="n">
        <v>0.306231871031028</v>
      </c>
      <c r="AI10" s="19"/>
      <c r="AJ10" s="19" t="n">
        <v>0.26479665117187</v>
      </c>
      <c r="AK10" s="19" t="n">
        <v>0.360264261711644</v>
      </c>
      <c r="AL10" s="19" t="n">
        <v>0.182426561918583</v>
      </c>
    </row>
    <row r="11">
      <c r="B11" s="20" t="s">
        <v>87</v>
      </c>
      <c r="C11" s="21" t="n">
        <v>0.0762388922468472</v>
      </c>
      <c r="D11" s="21" t="n">
        <v>0.0668927703186006</v>
      </c>
      <c r="E11" s="21" t="n">
        <v>0.0853017842387951</v>
      </c>
      <c r="F11" s="21"/>
      <c r="G11" s="21" t="n">
        <v>0</v>
      </c>
      <c r="H11" s="21" t="n">
        <v>0.09246283109585</v>
      </c>
      <c r="I11" s="21" t="n">
        <v>0.0142150627419902</v>
      </c>
      <c r="J11" s="21" t="n">
        <v>0.125784915871067</v>
      </c>
      <c r="K11" s="21" t="n">
        <v>0.0807081164893325</v>
      </c>
      <c r="L11" s="21" t="n">
        <v>0.111974992888594</v>
      </c>
      <c r="M11" s="21"/>
      <c r="N11" s="21" t="n">
        <v>0.0489977183739992</v>
      </c>
      <c r="O11" s="21" t="n">
        <v>0.0818648700767736</v>
      </c>
      <c r="P11" s="21" t="n">
        <v>0.111391023059493</v>
      </c>
      <c r="Q11" s="21" t="n">
        <v>0.0998477443297674</v>
      </c>
      <c r="R11" s="21" t="n">
        <v>0</v>
      </c>
      <c r="S11" s="21"/>
      <c r="T11" s="21" t="n">
        <v>0.0589273792547549</v>
      </c>
      <c r="U11" s="21" t="n">
        <v>0.067190010158436</v>
      </c>
      <c r="V11" s="21" t="n">
        <v>0.049720203673862</v>
      </c>
      <c r="W11" s="21" t="n">
        <v>0.0463698968744723</v>
      </c>
      <c r="X11" s="21"/>
      <c r="Y11" s="21" t="n">
        <v>0.0404944200151743</v>
      </c>
      <c r="Z11" s="21" t="n">
        <v>0.0853323329452566</v>
      </c>
      <c r="AA11" s="21" t="n">
        <v>0.0986274547859186</v>
      </c>
      <c r="AB11" s="21" t="n">
        <v>0.153580544450661</v>
      </c>
      <c r="AC11" s="21" t="n">
        <v>0</v>
      </c>
      <c r="AD11" s="21" t="n">
        <v>0</v>
      </c>
      <c r="AE11" s="21"/>
      <c r="AF11" s="21" t="n">
        <v>0.0916812879434493</v>
      </c>
      <c r="AG11" s="21"/>
      <c r="AH11" s="21" t="n">
        <v>0.0739957383956813</v>
      </c>
      <c r="AI11" s="21"/>
      <c r="AJ11" s="21" t="n">
        <v>0.15323658075269</v>
      </c>
      <c r="AK11" s="21" t="n">
        <v>0.0305599353307704</v>
      </c>
      <c r="AL11" s="21" t="n">
        <v>0.0512174572469987</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405</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178</v>
      </c>
      <c r="D7" s="11" t="n">
        <v>79</v>
      </c>
      <c r="E7" s="11" t="n">
        <v>99</v>
      </c>
      <c r="F7" s="11"/>
      <c r="G7" s="11" t="n">
        <v>16</v>
      </c>
      <c r="H7" s="11" t="n">
        <v>25</v>
      </c>
      <c r="I7" s="11" t="n">
        <v>47</v>
      </c>
      <c r="J7" s="11" t="n">
        <v>27</v>
      </c>
      <c r="K7" s="11" t="n">
        <v>30</v>
      </c>
      <c r="L7" s="11" t="n">
        <v>33</v>
      </c>
      <c r="M7" s="11"/>
      <c r="N7" s="11" t="n">
        <v>7</v>
      </c>
      <c r="O7" s="11" t="n">
        <v>35</v>
      </c>
      <c r="P7" s="11" t="n">
        <v>40</v>
      </c>
      <c r="Q7" s="11" t="n">
        <v>48</v>
      </c>
      <c r="R7" s="11" t="n">
        <v>48</v>
      </c>
      <c r="S7" s="11"/>
      <c r="T7" s="11" t="n">
        <v>21</v>
      </c>
      <c r="U7" s="11" t="n">
        <v>49</v>
      </c>
      <c r="V7" s="11" t="n">
        <v>35</v>
      </c>
      <c r="W7" s="11" t="n">
        <v>46</v>
      </c>
      <c r="X7" s="11"/>
      <c r="Y7" s="11" t="n">
        <v>77</v>
      </c>
      <c r="Z7" s="11" t="n">
        <v>21</v>
      </c>
      <c r="AA7" s="11" t="n">
        <v>41</v>
      </c>
      <c r="AB7" s="11" t="n">
        <v>23</v>
      </c>
      <c r="AC7" s="11" t="n">
        <v>10</v>
      </c>
      <c r="AD7" s="11" t="n">
        <v>4</v>
      </c>
      <c r="AE7" s="11"/>
      <c r="AF7" s="11" t="n">
        <v>114</v>
      </c>
      <c r="AG7" s="11"/>
      <c r="AH7" s="11" t="n">
        <v>168</v>
      </c>
      <c r="AI7" s="11"/>
      <c r="AJ7" s="11" t="n">
        <v>68</v>
      </c>
      <c r="AK7" s="11" t="n">
        <v>73</v>
      </c>
      <c r="AL7" s="11" t="n">
        <v>37</v>
      </c>
    </row>
    <row r="8" ht="30" customHeight="1">
      <c r="B8" s="12" t="s">
        <v>20</v>
      </c>
      <c r="C8" s="12" t="n">
        <v>171</v>
      </c>
      <c r="D8" s="12" t="n">
        <v>76</v>
      </c>
      <c r="E8" s="12" t="n">
        <v>95</v>
      </c>
      <c r="F8" s="12"/>
      <c r="G8" s="12" t="n">
        <v>18</v>
      </c>
      <c r="H8" s="12" t="n">
        <v>32</v>
      </c>
      <c r="I8" s="12" t="n">
        <v>33</v>
      </c>
      <c r="J8" s="12" t="n">
        <v>26</v>
      </c>
      <c r="K8" s="12" t="n">
        <v>30</v>
      </c>
      <c r="L8" s="12" t="n">
        <v>34</v>
      </c>
      <c r="M8" s="12"/>
      <c r="N8" s="12" t="n">
        <v>8</v>
      </c>
      <c r="O8" s="12" t="n">
        <v>41</v>
      </c>
      <c r="P8" s="12" t="n">
        <v>54</v>
      </c>
      <c r="Q8" s="12" t="n">
        <v>30</v>
      </c>
      <c r="R8" s="12" t="n">
        <v>38</v>
      </c>
      <c r="S8" s="12"/>
      <c r="T8" s="12" t="n">
        <v>23</v>
      </c>
      <c r="U8" s="12" t="n">
        <v>46</v>
      </c>
      <c r="V8" s="12" t="n">
        <v>34</v>
      </c>
      <c r="W8" s="12" t="n">
        <v>40</v>
      </c>
      <c r="X8" s="12"/>
      <c r="Y8" s="12" t="n">
        <v>70</v>
      </c>
      <c r="Z8" s="12" t="n">
        <v>17</v>
      </c>
      <c r="AA8" s="12" t="n">
        <v>41</v>
      </c>
      <c r="AB8" s="12" t="n">
        <v>25</v>
      </c>
      <c r="AC8" s="12" t="n">
        <v>11</v>
      </c>
      <c r="AD8" s="12" t="n">
        <v>6</v>
      </c>
      <c r="AE8" s="12"/>
      <c r="AF8" s="12" t="n">
        <v>105</v>
      </c>
      <c r="AG8" s="12"/>
      <c r="AH8" s="12" t="n">
        <v>158</v>
      </c>
      <c r="AI8" s="12"/>
      <c r="AJ8" s="12" t="n">
        <v>52</v>
      </c>
      <c r="AK8" s="12" t="n">
        <v>100</v>
      </c>
      <c r="AL8" s="12" t="n">
        <v>20</v>
      </c>
    </row>
    <row r="9">
      <c r="B9" s="20" t="s">
        <v>404</v>
      </c>
      <c r="C9" s="19" t="n">
        <v>0.592057918722003</v>
      </c>
      <c r="D9" s="19" t="n">
        <v>0.605021615899094</v>
      </c>
      <c r="E9" s="19" t="n">
        <v>0.581716258091695</v>
      </c>
      <c r="F9" s="19"/>
      <c r="G9" s="19" t="n">
        <v>0.510383172250895</v>
      </c>
      <c r="H9" s="19" t="n">
        <v>0.621828431643889</v>
      </c>
      <c r="I9" s="19" t="n">
        <v>0.760743305179977</v>
      </c>
      <c r="J9" s="19" t="n">
        <v>0.490098246504132</v>
      </c>
      <c r="K9" s="19" t="n">
        <v>0.50801603322734</v>
      </c>
      <c r="L9" s="19" t="n">
        <v>0.593334802466636</v>
      </c>
      <c r="M9" s="19"/>
      <c r="N9" s="19" t="n">
        <v>0.514090227047282</v>
      </c>
      <c r="O9" s="19" t="n">
        <v>0.550619854794082</v>
      </c>
      <c r="P9" s="19" t="n">
        <v>0.596765962059939</v>
      </c>
      <c r="Q9" s="19" t="n">
        <v>0.649784552821629</v>
      </c>
      <c r="R9" s="19" t="n">
        <v>0.600094469625633</v>
      </c>
      <c r="S9" s="19"/>
      <c r="T9" s="19" t="n">
        <v>0.444840326640402</v>
      </c>
      <c r="U9" s="19" t="n">
        <v>0.594758893382095</v>
      </c>
      <c r="V9" s="19" t="n">
        <v>0.699002506156799</v>
      </c>
      <c r="W9" s="19" t="n">
        <v>0.693784999016096</v>
      </c>
      <c r="X9" s="19"/>
      <c r="Y9" s="19" t="n">
        <v>0.61297995408625</v>
      </c>
      <c r="Z9" s="19" t="n">
        <v>0.746308022430903</v>
      </c>
      <c r="AA9" s="19" t="n">
        <v>0.57877069789433</v>
      </c>
      <c r="AB9" s="19" t="n">
        <v>0.514282980472735</v>
      </c>
      <c r="AC9" s="19" t="n">
        <v>0.443853989182719</v>
      </c>
      <c r="AD9" s="19" t="n">
        <v>0.504586244608108</v>
      </c>
      <c r="AE9" s="19"/>
      <c r="AF9" s="19" t="n">
        <v>0.567968720674185</v>
      </c>
      <c r="AG9" s="19"/>
      <c r="AH9" s="19" t="n">
        <v>0.625225939473889</v>
      </c>
      <c r="AI9" s="19"/>
      <c r="AJ9" s="19" t="n">
        <v>0.515094212267298</v>
      </c>
      <c r="AK9" s="19" t="n">
        <v>0.595560652368636</v>
      </c>
      <c r="AL9" s="19" t="n">
        <v>0.778233488629762</v>
      </c>
    </row>
    <row r="10">
      <c r="B10" s="20" t="s">
        <v>388</v>
      </c>
      <c r="C10" s="19" t="n">
        <v>0.259471973733961</v>
      </c>
      <c r="D10" s="19" t="n">
        <v>0.230106831353291</v>
      </c>
      <c r="E10" s="19" t="n">
        <v>0.282897724329109</v>
      </c>
      <c r="F10" s="19"/>
      <c r="G10" s="19" t="n">
        <v>0.422850690405081</v>
      </c>
      <c r="H10" s="19" t="n">
        <v>0.159456139341901</v>
      </c>
      <c r="I10" s="19" t="n">
        <v>0.221984071762869</v>
      </c>
      <c r="J10" s="19" t="n">
        <v>0.360116679268762</v>
      </c>
      <c r="K10" s="19" t="n">
        <v>0.302750726411303</v>
      </c>
      <c r="L10" s="19" t="n">
        <v>0.190620315729469</v>
      </c>
      <c r="M10" s="19"/>
      <c r="N10" s="19" t="n">
        <v>0.485909772952718</v>
      </c>
      <c r="O10" s="19" t="n">
        <v>0.289843088113995</v>
      </c>
      <c r="P10" s="19" t="n">
        <v>0.189076321264923</v>
      </c>
      <c r="Q10" s="19" t="n">
        <v>0.205785671512244</v>
      </c>
      <c r="R10" s="19" t="n">
        <v>0.322731241735214</v>
      </c>
      <c r="S10" s="19"/>
      <c r="T10" s="19" t="n">
        <v>0.376147524264004</v>
      </c>
      <c r="U10" s="19" t="n">
        <v>0.321916240135271</v>
      </c>
      <c r="V10" s="19" t="n">
        <v>0.147534062680425</v>
      </c>
      <c r="W10" s="19" t="n">
        <v>0.295496996962513</v>
      </c>
      <c r="X10" s="19"/>
      <c r="Y10" s="19" t="n">
        <v>0.264514355521072</v>
      </c>
      <c r="Z10" s="19" t="n">
        <v>0.16419613669426</v>
      </c>
      <c r="AA10" s="19" t="n">
        <v>0.198845456580337</v>
      </c>
      <c r="AB10" s="19" t="n">
        <v>0.2893647249806</v>
      </c>
      <c r="AC10" s="19" t="n">
        <v>0.447711246611495</v>
      </c>
      <c r="AD10" s="19" t="n">
        <v>0.495413755391892</v>
      </c>
      <c r="AE10" s="19"/>
      <c r="AF10" s="19" t="n">
        <v>0.289959685397544</v>
      </c>
      <c r="AG10" s="19"/>
      <c r="AH10" s="19" t="n">
        <v>0.242102730957416</v>
      </c>
      <c r="AI10" s="19"/>
      <c r="AJ10" s="19" t="n">
        <v>0.271255866547406</v>
      </c>
      <c r="AK10" s="19" t="n">
        <v>0.260731155299985</v>
      </c>
      <c r="AL10" s="19" t="n">
        <v>0.221766511370238</v>
      </c>
    </row>
    <row r="11">
      <c r="B11" s="20" t="s">
        <v>87</v>
      </c>
      <c r="C11" s="21" t="n">
        <v>0.148470107544036</v>
      </c>
      <c r="D11" s="21" t="n">
        <v>0.164871552747616</v>
      </c>
      <c r="E11" s="21" t="n">
        <v>0.135386017579195</v>
      </c>
      <c r="F11" s="21"/>
      <c r="G11" s="21" t="n">
        <v>0.0667661373440244</v>
      </c>
      <c r="H11" s="21" t="n">
        <v>0.21871542901421</v>
      </c>
      <c r="I11" s="21" t="n">
        <v>0.0172726230571541</v>
      </c>
      <c r="J11" s="21" t="n">
        <v>0.149785074227106</v>
      </c>
      <c r="K11" s="21" t="n">
        <v>0.189233240361358</v>
      </c>
      <c r="L11" s="21" t="n">
        <v>0.216044881803895</v>
      </c>
      <c r="M11" s="21"/>
      <c r="N11" s="21" t="n">
        <v>0</v>
      </c>
      <c r="O11" s="21" t="n">
        <v>0.159537057091923</v>
      </c>
      <c r="P11" s="21" t="n">
        <v>0.214157716675137</v>
      </c>
      <c r="Q11" s="21" t="n">
        <v>0.144429775666127</v>
      </c>
      <c r="R11" s="21" t="n">
        <v>0.0771742886391524</v>
      </c>
      <c r="S11" s="21"/>
      <c r="T11" s="21" t="n">
        <v>0.179012149095594</v>
      </c>
      <c r="U11" s="21" t="n">
        <v>0.0833248664826335</v>
      </c>
      <c r="V11" s="21" t="n">
        <v>0.153463431162776</v>
      </c>
      <c r="W11" s="21" t="n">
        <v>0.0107180040213908</v>
      </c>
      <c r="X11" s="21"/>
      <c r="Y11" s="21" t="n">
        <v>0.122505690392679</v>
      </c>
      <c r="Z11" s="21" t="n">
        <v>0.0894958408748374</v>
      </c>
      <c r="AA11" s="21" t="n">
        <v>0.222383845525333</v>
      </c>
      <c r="AB11" s="21" t="n">
        <v>0.196352294546665</v>
      </c>
      <c r="AC11" s="21" t="n">
        <v>0.108434764205786</v>
      </c>
      <c r="AD11" s="21" t="n">
        <v>0</v>
      </c>
      <c r="AE11" s="21"/>
      <c r="AF11" s="21" t="n">
        <v>0.14207159392827</v>
      </c>
      <c r="AG11" s="21"/>
      <c r="AH11" s="21" t="n">
        <v>0.132671329568695</v>
      </c>
      <c r="AI11" s="21"/>
      <c r="AJ11" s="21" t="n">
        <v>0.213649921185296</v>
      </c>
      <c r="AK11" s="21" t="n">
        <v>0.143708192331379</v>
      </c>
      <c r="AL11" s="21" t="n">
        <v>0</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407</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201</v>
      </c>
      <c r="D7" s="11" t="n">
        <v>87</v>
      </c>
      <c r="E7" s="11" t="n">
        <v>114</v>
      </c>
      <c r="F7" s="11"/>
      <c r="G7" s="11" t="n">
        <v>16</v>
      </c>
      <c r="H7" s="11" t="n">
        <v>27</v>
      </c>
      <c r="I7" s="11" t="n">
        <v>46</v>
      </c>
      <c r="J7" s="11" t="n">
        <v>42</v>
      </c>
      <c r="K7" s="11" t="n">
        <v>35</v>
      </c>
      <c r="L7" s="11" t="n">
        <v>35</v>
      </c>
      <c r="M7" s="11"/>
      <c r="N7" s="11" t="n">
        <v>12</v>
      </c>
      <c r="O7" s="11" t="n">
        <v>40</v>
      </c>
      <c r="P7" s="11" t="n">
        <v>37</v>
      </c>
      <c r="Q7" s="11" t="n">
        <v>69</v>
      </c>
      <c r="R7" s="11" t="n">
        <v>43</v>
      </c>
      <c r="S7" s="11"/>
      <c r="T7" s="11" t="n">
        <v>19</v>
      </c>
      <c r="U7" s="11" t="n">
        <v>59</v>
      </c>
      <c r="V7" s="11" t="n">
        <v>42</v>
      </c>
      <c r="W7" s="11" t="n">
        <v>44</v>
      </c>
      <c r="X7" s="11"/>
      <c r="Y7" s="11" t="n">
        <v>99</v>
      </c>
      <c r="Z7" s="11" t="n">
        <v>15</v>
      </c>
      <c r="AA7" s="11" t="n">
        <v>48</v>
      </c>
      <c r="AB7" s="11" t="n">
        <v>23</v>
      </c>
      <c r="AC7" s="11" t="n">
        <v>10</v>
      </c>
      <c r="AD7" s="11" t="n">
        <v>5</v>
      </c>
      <c r="AE7" s="11"/>
      <c r="AF7" s="11" t="n">
        <v>124</v>
      </c>
      <c r="AG7" s="11"/>
      <c r="AH7" s="11" t="n">
        <v>190</v>
      </c>
      <c r="AI7" s="11"/>
      <c r="AJ7" s="11" t="n">
        <v>87</v>
      </c>
      <c r="AK7" s="11" t="n">
        <v>73</v>
      </c>
      <c r="AL7" s="11" t="n">
        <v>41</v>
      </c>
    </row>
    <row r="8" ht="30" customHeight="1">
      <c r="B8" s="12" t="s">
        <v>20</v>
      </c>
      <c r="C8" s="12" t="n">
        <v>190</v>
      </c>
      <c r="D8" s="12" t="n">
        <v>92</v>
      </c>
      <c r="E8" s="12" t="n">
        <v>98</v>
      </c>
      <c r="F8" s="12"/>
      <c r="G8" s="12" t="n">
        <v>19</v>
      </c>
      <c r="H8" s="12" t="n">
        <v>35</v>
      </c>
      <c r="I8" s="12" t="n">
        <v>25</v>
      </c>
      <c r="J8" s="12" t="n">
        <v>41</v>
      </c>
      <c r="K8" s="12" t="n">
        <v>32</v>
      </c>
      <c r="L8" s="12" t="n">
        <v>36</v>
      </c>
      <c r="M8" s="12"/>
      <c r="N8" s="12" t="n">
        <v>15</v>
      </c>
      <c r="O8" s="12" t="n">
        <v>53</v>
      </c>
      <c r="P8" s="12" t="n">
        <v>51</v>
      </c>
      <c r="Q8" s="12" t="n">
        <v>43</v>
      </c>
      <c r="R8" s="12" t="n">
        <v>27</v>
      </c>
      <c r="S8" s="12"/>
      <c r="T8" s="12" t="n">
        <v>20</v>
      </c>
      <c r="U8" s="12" t="n">
        <v>60</v>
      </c>
      <c r="V8" s="12" t="n">
        <v>37</v>
      </c>
      <c r="W8" s="12" t="n">
        <v>36</v>
      </c>
      <c r="X8" s="12"/>
      <c r="Y8" s="12" t="n">
        <v>91</v>
      </c>
      <c r="Z8" s="12" t="n">
        <v>14</v>
      </c>
      <c r="AA8" s="12" t="n">
        <v>46</v>
      </c>
      <c r="AB8" s="12" t="n">
        <v>24</v>
      </c>
      <c r="AC8" s="12" t="n">
        <v>9</v>
      </c>
      <c r="AD8" s="12" t="n">
        <v>5</v>
      </c>
      <c r="AE8" s="12"/>
      <c r="AF8" s="12" t="n">
        <v>116</v>
      </c>
      <c r="AG8" s="12"/>
      <c r="AH8" s="12" t="n">
        <v>177</v>
      </c>
      <c r="AI8" s="12"/>
      <c r="AJ8" s="12" t="n">
        <v>62</v>
      </c>
      <c r="AK8" s="12" t="n">
        <v>105</v>
      </c>
      <c r="AL8" s="12" t="n">
        <v>22</v>
      </c>
    </row>
    <row r="9">
      <c r="B9" s="20" t="s">
        <v>406</v>
      </c>
      <c r="C9" s="19" t="n">
        <v>0.663811059030832</v>
      </c>
      <c r="D9" s="19" t="n">
        <v>0.639373867162243</v>
      </c>
      <c r="E9" s="19" t="n">
        <v>0.686692769296069</v>
      </c>
      <c r="F9" s="19"/>
      <c r="G9" s="19" t="n">
        <v>0.719257951570816</v>
      </c>
      <c r="H9" s="19" t="n">
        <v>0.620145855088042</v>
      </c>
      <c r="I9" s="19" t="n">
        <v>0.738515543425002</v>
      </c>
      <c r="J9" s="19" t="n">
        <v>0.695009823078763</v>
      </c>
      <c r="K9" s="19" t="n">
        <v>0.560714022928418</v>
      </c>
      <c r="L9" s="19" t="n">
        <v>0.67970236002286</v>
      </c>
      <c r="M9" s="19"/>
      <c r="N9" s="19" t="n">
        <v>0.568675212260999</v>
      </c>
      <c r="O9" s="19" t="n">
        <v>0.677351777500308</v>
      </c>
      <c r="P9" s="19" t="n">
        <v>0.53991310676846</v>
      </c>
      <c r="Q9" s="19" t="n">
        <v>0.806068310045117</v>
      </c>
      <c r="R9" s="19" t="n">
        <v>0.696436570294828</v>
      </c>
      <c r="S9" s="19"/>
      <c r="T9" s="19" t="n">
        <v>0.473936067012166</v>
      </c>
      <c r="U9" s="19" t="n">
        <v>0.676055253643648</v>
      </c>
      <c r="V9" s="19" t="n">
        <v>0.823067495350903</v>
      </c>
      <c r="W9" s="19" t="n">
        <v>0.672899506342087</v>
      </c>
      <c r="X9" s="19"/>
      <c r="Y9" s="19" t="n">
        <v>0.672787934712507</v>
      </c>
      <c r="Z9" s="19" t="n">
        <v>0.443491029622569</v>
      </c>
      <c r="AA9" s="19" t="n">
        <v>0.694518369167636</v>
      </c>
      <c r="AB9" s="19" t="n">
        <v>0.626924230130973</v>
      </c>
      <c r="AC9" s="19" t="n">
        <v>0.920394024427052</v>
      </c>
      <c r="AD9" s="19" t="n">
        <v>0.59023134785921</v>
      </c>
      <c r="AE9" s="19"/>
      <c r="AF9" s="19" t="n">
        <v>0.662306567481406</v>
      </c>
      <c r="AG9" s="19"/>
      <c r="AH9" s="19" t="n">
        <v>0.696029034621084</v>
      </c>
      <c r="AI9" s="19"/>
      <c r="AJ9" s="19" t="n">
        <v>0.686017133095628</v>
      </c>
      <c r="AK9" s="19" t="n">
        <v>0.647545185495846</v>
      </c>
      <c r="AL9" s="19" t="n">
        <v>0.679133495769341</v>
      </c>
    </row>
    <row r="10">
      <c r="B10" s="20" t="s">
        <v>388</v>
      </c>
      <c r="C10" s="19" t="n">
        <v>0.214474231390364</v>
      </c>
      <c r="D10" s="19" t="n">
        <v>0.240771596245125</v>
      </c>
      <c r="E10" s="19" t="n">
        <v>0.189850752285987</v>
      </c>
      <c r="F10" s="19"/>
      <c r="G10" s="19" t="n">
        <v>0.208577268529303</v>
      </c>
      <c r="H10" s="19" t="n">
        <v>0.297779864193148</v>
      </c>
      <c r="I10" s="19" t="n">
        <v>0.240942710118604</v>
      </c>
      <c r="J10" s="19" t="n">
        <v>0.228011613176668</v>
      </c>
      <c r="K10" s="19" t="n">
        <v>0.242203734489897</v>
      </c>
      <c r="L10" s="19" t="n">
        <v>0.0785127638429643</v>
      </c>
      <c r="M10" s="19"/>
      <c r="N10" s="19" t="n">
        <v>0.187743173889821</v>
      </c>
      <c r="O10" s="19" t="n">
        <v>0.240027286653189</v>
      </c>
      <c r="P10" s="19" t="n">
        <v>0.277193135795428</v>
      </c>
      <c r="Q10" s="19" t="n">
        <v>0.124684386246869</v>
      </c>
      <c r="R10" s="19" t="n">
        <v>0.205686930002037</v>
      </c>
      <c r="S10" s="19"/>
      <c r="T10" s="19" t="n">
        <v>0.340633971588213</v>
      </c>
      <c r="U10" s="19" t="n">
        <v>0.254320144641812</v>
      </c>
      <c r="V10" s="19" t="n">
        <v>0.100746222649146</v>
      </c>
      <c r="W10" s="19" t="n">
        <v>0.237211459589096</v>
      </c>
      <c r="X10" s="19"/>
      <c r="Y10" s="19" t="n">
        <v>0.229390055546844</v>
      </c>
      <c r="Z10" s="19" t="n">
        <v>0.556508970377431</v>
      </c>
      <c r="AA10" s="19" t="n">
        <v>0.0618248913704275</v>
      </c>
      <c r="AB10" s="19" t="n">
        <v>0.250996024878993</v>
      </c>
      <c r="AC10" s="19" t="n">
        <v>0.0796059755729478</v>
      </c>
      <c r="AD10" s="19" t="n">
        <v>0.409768652140789</v>
      </c>
      <c r="AE10" s="19"/>
      <c r="AF10" s="19" t="n">
        <v>0.259757255024503</v>
      </c>
      <c r="AG10" s="19"/>
      <c r="AH10" s="19" t="n">
        <v>0.214797240019177</v>
      </c>
      <c r="AI10" s="19"/>
      <c r="AJ10" s="19" t="n">
        <v>0.163587083049211</v>
      </c>
      <c r="AK10" s="19" t="n">
        <v>0.261133845957421</v>
      </c>
      <c r="AL10" s="19" t="n">
        <v>0.135146282121683</v>
      </c>
    </row>
    <row r="11">
      <c r="B11" s="20" t="s">
        <v>87</v>
      </c>
      <c r="C11" s="21" t="n">
        <v>0.121714709578804</v>
      </c>
      <c r="D11" s="21" t="n">
        <v>0.119854536592632</v>
      </c>
      <c r="E11" s="21" t="n">
        <v>0.123456478417944</v>
      </c>
      <c r="F11" s="21"/>
      <c r="G11" s="21" t="n">
        <v>0.0721647798998813</v>
      </c>
      <c r="H11" s="21" t="n">
        <v>0.0820742807188101</v>
      </c>
      <c r="I11" s="21" t="n">
        <v>0.0205417464563944</v>
      </c>
      <c r="J11" s="21" t="n">
        <v>0.0769785637445694</v>
      </c>
      <c r="K11" s="21" t="n">
        <v>0.197082242581684</v>
      </c>
      <c r="L11" s="21" t="n">
        <v>0.241784876134176</v>
      </c>
      <c r="M11" s="21"/>
      <c r="N11" s="21" t="n">
        <v>0.24358161384918</v>
      </c>
      <c r="O11" s="21" t="n">
        <v>0.0826209358465027</v>
      </c>
      <c r="P11" s="21" t="n">
        <v>0.182893757436112</v>
      </c>
      <c r="Q11" s="21" t="n">
        <v>0.0692473037080148</v>
      </c>
      <c r="R11" s="21" t="n">
        <v>0.0978764997031345</v>
      </c>
      <c r="S11" s="21"/>
      <c r="T11" s="21" t="n">
        <v>0.185429961399621</v>
      </c>
      <c r="U11" s="21" t="n">
        <v>0.0696246017145397</v>
      </c>
      <c r="V11" s="21" t="n">
        <v>0.0761862819999511</v>
      </c>
      <c r="W11" s="21" t="n">
        <v>0.0898890340688174</v>
      </c>
      <c r="X11" s="21"/>
      <c r="Y11" s="21" t="n">
        <v>0.0978220097406484</v>
      </c>
      <c r="Z11" s="21" t="n">
        <v>0</v>
      </c>
      <c r="AA11" s="21" t="n">
        <v>0.243656739461937</v>
      </c>
      <c r="AB11" s="21" t="n">
        <v>0.122079744990033</v>
      </c>
      <c r="AC11" s="21" t="n">
        <v>0</v>
      </c>
      <c r="AD11" s="21" t="n">
        <v>0</v>
      </c>
      <c r="AE11" s="21"/>
      <c r="AF11" s="21" t="n">
        <v>0.0779361774940906</v>
      </c>
      <c r="AG11" s="21"/>
      <c r="AH11" s="21" t="n">
        <v>0.0891737253597394</v>
      </c>
      <c r="AI11" s="21"/>
      <c r="AJ11" s="21" t="n">
        <v>0.150395783855162</v>
      </c>
      <c r="AK11" s="21" t="n">
        <v>0.0913209685467335</v>
      </c>
      <c r="AL11" s="21" t="n">
        <v>0.185720222108976</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410</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186</v>
      </c>
      <c r="D7" s="11" t="n">
        <v>82</v>
      </c>
      <c r="E7" s="11" t="n">
        <v>104</v>
      </c>
      <c r="F7" s="11"/>
      <c r="G7" s="11" t="n">
        <v>16</v>
      </c>
      <c r="H7" s="11" t="n">
        <v>21</v>
      </c>
      <c r="I7" s="11" t="n">
        <v>42</v>
      </c>
      <c r="J7" s="11" t="n">
        <v>29</v>
      </c>
      <c r="K7" s="11" t="n">
        <v>36</v>
      </c>
      <c r="L7" s="11" t="n">
        <v>42</v>
      </c>
      <c r="M7" s="11"/>
      <c r="N7" s="11" t="n">
        <v>18</v>
      </c>
      <c r="O7" s="11" t="n">
        <v>37</v>
      </c>
      <c r="P7" s="11" t="n">
        <v>33</v>
      </c>
      <c r="Q7" s="11" t="n">
        <v>59</v>
      </c>
      <c r="R7" s="11" t="n">
        <v>39</v>
      </c>
      <c r="S7" s="11"/>
      <c r="T7" s="11" t="n">
        <v>24</v>
      </c>
      <c r="U7" s="11" t="n">
        <v>44</v>
      </c>
      <c r="V7" s="11" t="n">
        <v>32</v>
      </c>
      <c r="W7" s="11" t="n">
        <v>48</v>
      </c>
      <c r="X7" s="11"/>
      <c r="Y7" s="11" t="n">
        <v>74</v>
      </c>
      <c r="Z7" s="11" t="n">
        <v>19</v>
      </c>
      <c r="AA7" s="11" t="n">
        <v>55</v>
      </c>
      <c r="AB7" s="11" t="n">
        <v>20</v>
      </c>
      <c r="AC7" s="11" t="n">
        <v>12</v>
      </c>
      <c r="AD7" s="11" t="n">
        <v>5</v>
      </c>
      <c r="AE7" s="11"/>
      <c r="AF7" s="11" t="n">
        <v>117</v>
      </c>
      <c r="AG7" s="11"/>
      <c r="AH7" s="11" t="n">
        <v>175</v>
      </c>
      <c r="AI7" s="11"/>
      <c r="AJ7" s="11" t="n">
        <v>72</v>
      </c>
      <c r="AK7" s="11" t="n">
        <v>79</v>
      </c>
      <c r="AL7" s="11" t="n">
        <v>35</v>
      </c>
    </row>
    <row r="8" ht="30" customHeight="1">
      <c r="B8" s="12" t="s">
        <v>20</v>
      </c>
      <c r="C8" s="12" t="n">
        <v>186</v>
      </c>
      <c r="D8" s="12" t="n">
        <v>92</v>
      </c>
      <c r="E8" s="12" t="n">
        <v>94</v>
      </c>
      <c r="F8" s="12"/>
      <c r="G8" s="12" t="n">
        <v>23</v>
      </c>
      <c r="H8" s="12" t="n">
        <v>26</v>
      </c>
      <c r="I8" s="12" t="n">
        <v>33</v>
      </c>
      <c r="J8" s="12" t="n">
        <v>27</v>
      </c>
      <c r="K8" s="12" t="n">
        <v>31</v>
      </c>
      <c r="L8" s="12" t="n">
        <v>46</v>
      </c>
      <c r="M8" s="12"/>
      <c r="N8" s="12" t="n">
        <v>23</v>
      </c>
      <c r="O8" s="12" t="n">
        <v>50</v>
      </c>
      <c r="P8" s="12" t="n">
        <v>46</v>
      </c>
      <c r="Q8" s="12" t="n">
        <v>37</v>
      </c>
      <c r="R8" s="12" t="n">
        <v>31</v>
      </c>
      <c r="S8" s="12"/>
      <c r="T8" s="12" t="n">
        <v>30</v>
      </c>
      <c r="U8" s="12" t="n">
        <v>36</v>
      </c>
      <c r="V8" s="12" t="n">
        <v>30</v>
      </c>
      <c r="W8" s="12" t="n">
        <v>53</v>
      </c>
      <c r="X8" s="12"/>
      <c r="Y8" s="12" t="n">
        <v>70</v>
      </c>
      <c r="Z8" s="12" t="n">
        <v>14</v>
      </c>
      <c r="AA8" s="12" t="n">
        <v>57</v>
      </c>
      <c r="AB8" s="12" t="n">
        <v>25</v>
      </c>
      <c r="AC8" s="12" t="n">
        <v>13</v>
      </c>
      <c r="AD8" s="12" t="n">
        <v>6</v>
      </c>
      <c r="AE8" s="12"/>
      <c r="AF8" s="12" t="n">
        <v>116</v>
      </c>
      <c r="AG8" s="12"/>
      <c r="AH8" s="12" t="n">
        <v>176</v>
      </c>
      <c r="AI8" s="12"/>
      <c r="AJ8" s="12" t="n">
        <v>52</v>
      </c>
      <c r="AK8" s="12" t="n">
        <v>110</v>
      </c>
      <c r="AL8" s="12" t="n">
        <v>24</v>
      </c>
    </row>
    <row r="9">
      <c r="B9" s="20" t="s">
        <v>408</v>
      </c>
      <c r="C9" s="19" t="n">
        <v>0.227856692250565</v>
      </c>
      <c r="D9" s="19" t="n">
        <v>0.348837533737286</v>
      </c>
      <c r="E9" s="19" t="n">
        <v>0.109221722702804</v>
      </c>
      <c r="F9" s="19"/>
      <c r="G9" s="19" t="n">
        <v>0.311390521493695</v>
      </c>
      <c r="H9" s="19" t="n">
        <v>0.243321699595645</v>
      </c>
      <c r="I9" s="19" t="n">
        <v>0.30278157468077</v>
      </c>
      <c r="J9" s="19" t="n">
        <v>0.286482919110837</v>
      </c>
      <c r="K9" s="19" t="n">
        <v>0.130778708997513</v>
      </c>
      <c r="L9" s="19" t="n">
        <v>0.154222320399429</v>
      </c>
      <c r="M9" s="19"/>
      <c r="N9" s="19" t="n">
        <v>0.261290840869763</v>
      </c>
      <c r="O9" s="19" t="n">
        <v>0.299480272085929</v>
      </c>
      <c r="P9" s="19" t="n">
        <v>0.195517047406802</v>
      </c>
      <c r="Q9" s="19" t="n">
        <v>0.206899172417183</v>
      </c>
      <c r="R9" s="19" t="n">
        <v>0.159747125595466</v>
      </c>
      <c r="S9" s="19"/>
      <c r="T9" s="19" t="n">
        <v>0.235570077445762</v>
      </c>
      <c r="U9" s="19" t="n">
        <v>0.106060481372195</v>
      </c>
      <c r="V9" s="19" t="n">
        <v>0.256889891438826</v>
      </c>
      <c r="W9" s="19" t="n">
        <v>0.367317459167849</v>
      </c>
      <c r="X9" s="19"/>
      <c r="Y9" s="19" t="n">
        <v>0.325492044398517</v>
      </c>
      <c r="Z9" s="19" t="n">
        <v>0.306588977255063</v>
      </c>
      <c r="AA9" s="19" t="n">
        <v>0.156338260278679</v>
      </c>
      <c r="AB9" s="19" t="n">
        <v>0.15979434081417</v>
      </c>
      <c r="AC9" s="19" t="n">
        <v>0.0527725773924749</v>
      </c>
      <c r="AD9" s="19" t="n">
        <v>0.288814991123715</v>
      </c>
      <c r="AE9" s="19"/>
      <c r="AF9" s="19" t="n">
        <v>0.238689482869215</v>
      </c>
      <c r="AG9" s="19"/>
      <c r="AH9" s="19" t="n">
        <v>0.233910200514304</v>
      </c>
      <c r="AI9" s="19"/>
      <c r="AJ9" s="19" t="n">
        <v>0.142123112800391</v>
      </c>
      <c r="AK9" s="19" t="n">
        <v>0.264342214879554</v>
      </c>
      <c r="AL9" s="19" t="n">
        <v>0.246058108177195</v>
      </c>
    </row>
    <row r="10">
      <c r="B10" s="20" t="s">
        <v>409</v>
      </c>
      <c r="C10" s="19" t="n">
        <v>0.671114043787152</v>
      </c>
      <c r="D10" s="19" t="n">
        <v>0.596024843795678</v>
      </c>
      <c r="E10" s="19" t="n">
        <v>0.744747231033019</v>
      </c>
      <c r="F10" s="19"/>
      <c r="G10" s="19" t="n">
        <v>0.688609478506305</v>
      </c>
      <c r="H10" s="19" t="n">
        <v>0.710427243003405</v>
      </c>
      <c r="I10" s="19" t="n">
        <v>0.66635605551974</v>
      </c>
      <c r="J10" s="19" t="n">
        <v>0.663273071821674</v>
      </c>
      <c r="K10" s="19" t="n">
        <v>0.688340885966609</v>
      </c>
      <c r="L10" s="19" t="n">
        <v>0.63711474730696</v>
      </c>
      <c r="M10" s="19"/>
      <c r="N10" s="19" t="n">
        <v>0.700339332986298</v>
      </c>
      <c r="O10" s="19" t="n">
        <v>0.641002661859529</v>
      </c>
      <c r="P10" s="19" t="n">
        <v>0.634443858959368</v>
      </c>
      <c r="Q10" s="19" t="n">
        <v>0.641969908234057</v>
      </c>
      <c r="R10" s="19" t="n">
        <v>0.788323275966344</v>
      </c>
      <c r="S10" s="19"/>
      <c r="T10" s="19" t="n">
        <v>0.698745794237703</v>
      </c>
      <c r="U10" s="19" t="n">
        <v>0.794562985992957</v>
      </c>
      <c r="V10" s="19" t="n">
        <v>0.647692807549754</v>
      </c>
      <c r="W10" s="19" t="n">
        <v>0.547223437527974</v>
      </c>
      <c r="X10" s="19"/>
      <c r="Y10" s="19" t="n">
        <v>0.606452552938852</v>
      </c>
      <c r="Z10" s="19" t="n">
        <v>0.693411022744937</v>
      </c>
      <c r="AA10" s="19" t="n">
        <v>0.643257333966273</v>
      </c>
      <c r="AB10" s="19" t="n">
        <v>0.762578174655561</v>
      </c>
      <c r="AC10" s="19" t="n">
        <v>0.947227422607525</v>
      </c>
      <c r="AD10" s="19" t="n">
        <v>0.711185008876285</v>
      </c>
      <c r="AE10" s="19"/>
      <c r="AF10" s="19" t="n">
        <v>0.700887875951691</v>
      </c>
      <c r="AG10" s="19"/>
      <c r="AH10" s="19" t="n">
        <v>0.685299326011383</v>
      </c>
      <c r="AI10" s="19"/>
      <c r="AJ10" s="19" t="n">
        <v>0.738856496004232</v>
      </c>
      <c r="AK10" s="19" t="n">
        <v>0.632537198816642</v>
      </c>
      <c r="AL10" s="19" t="n">
        <v>0.701154880338554</v>
      </c>
    </row>
    <row r="11">
      <c r="B11" s="20" t="s">
        <v>87</v>
      </c>
      <c r="C11" s="21" t="n">
        <v>0.101029263962283</v>
      </c>
      <c r="D11" s="21" t="n">
        <v>0.0551376224670364</v>
      </c>
      <c r="E11" s="21" t="n">
        <v>0.146031046264177</v>
      </c>
      <c r="F11" s="21"/>
      <c r="G11" s="21" t="n">
        <v>0</v>
      </c>
      <c r="H11" s="21" t="n">
        <v>0.0462510574009497</v>
      </c>
      <c r="I11" s="21" t="n">
        <v>0.0308623697994906</v>
      </c>
      <c r="J11" s="21" t="n">
        <v>0.0502440090674892</v>
      </c>
      <c r="K11" s="21" t="n">
        <v>0.180880405035878</v>
      </c>
      <c r="L11" s="21" t="n">
        <v>0.208662932293611</v>
      </c>
      <c r="M11" s="21"/>
      <c r="N11" s="21" t="n">
        <v>0.0383698261439386</v>
      </c>
      <c r="O11" s="21" t="n">
        <v>0.0595170660545423</v>
      </c>
      <c r="P11" s="21" t="n">
        <v>0.170039093633831</v>
      </c>
      <c r="Q11" s="21" t="n">
        <v>0.15113091934876</v>
      </c>
      <c r="R11" s="21" t="n">
        <v>0.0519295984381907</v>
      </c>
      <c r="S11" s="21"/>
      <c r="T11" s="21" t="n">
        <v>0.0656841283165346</v>
      </c>
      <c r="U11" s="21" t="n">
        <v>0.0993765326348481</v>
      </c>
      <c r="V11" s="21" t="n">
        <v>0.0954173010114199</v>
      </c>
      <c r="W11" s="21" t="n">
        <v>0.0854591033041772</v>
      </c>
      <c r="X11" s="21"/>
      <c r="Y11" s="21" t="n">
        <v>0.0680554026626314</v>
      </c>
      <c r="Z11" s="21" t="n">
        <v>0</v>
      </c>
      <c r="AA11" s="21" t="n">
        <v>0.200404405755049</v>
      </c>
      <c r="AB11" s="21" t="n">
        <v>0.0776274845302694</v>
      </c>
      <c r="AC11" s="21" t="n">
        <v>0</v>
      </c>
      <c r="AD11" s="21" t="n">
        <v>0</v>
      </c>
      <c r="AE11" s="21"/>
      <c r="AF11" s="21" t="n">
        <v>0.0604226411790932</v>
      </c>
      <c r="AG11" s="21"/>
      <c r="AH11" s="21" t="n">
        <v>0.0807904734743132</v>
      </c>
      <c r="AI11" s="21"/>
      <c r="AJ11" s="21" t="n">
        <v>0.119020391195378</v>
      </c>
      <c r="AK11" s="21" t="n">
        <v>0.103120586303804</v>
      </c>
      <c r="AL11" s="21" t="n">
        <v>0.0527870114842506</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412</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206</v>
      </c>
      <c r="D7" s="11" t="n">
        <v>102</v>
      </c>
      <c r="E7" s="11" t="n">
        <v>103</v>
      </c>
      <c r="F7" s="11"/>
      <c r="G7" s="11" t="n">
        <v>15</v>
      </c>
      <c r="H7" s="11" t="n">
        <v>28</v>
      </c>
      <c r="I7" s="11" t="n">
        <v>51</v>
      </c>
      <c r="J7" s="11" t="n">
        <v>34</v>
      </c>
      <c r="K7" s="11" t="n">
        <v>35</v>
      </c>
      <c r="L7" s="11" t="n">
        <v>43</v>
      </c>
      <c r="M7" s="11"/>
      <c r="N7" s="11" t="n">
        <v>9</v>
      </c>
      <c r="O7" s="11" t="n">
        <v>43</v>
      </c>
      <c r="P7" s="11" t="n">
        <v>40</v>
      </c>
      <c r="Q7" s="11" t="n">
        <v>64</v>
      </c>
      <c r="R7" s="11" t="n">
        <v>50</v>
      </c>
      <c r="S7" s="11"/>
      <c r="T7" s="11" t="n">
        <v>16</v>
      </c>
      <c r="U7" s="11" t="n">
        <v>58</v>
      </c>
      <c r="V7" s="11" t="n">
        <v>34</v>
      </c>
      <c r="W7" s="11" t="n">
        <v>59</v>
      </c>
      <c r="X7" s="11"/>
      <c r="Y7" s="11" t="n">
        <v>104</v>
      </c>
      <c r="Z7" s="11" t="n">
        <v>19</v>
      </c>
      <c r="AA7" s="11" t="n">
        <v>50</v>
      </c>
      <c r="AB7" s="11" t="n">
        <v>21</v>
      </c>
      <c r="AC7" s="11" t="n">
        <v>8</v>
      </c>
      <c r="AD7" s="11" t="n">
        <v>3</v>
      </c>
      <c r="AE7" s="11"/>
      <c r="AF7" s="11" t="n">
        <v>148</v>
      </c>
      <c r="AG7" s="11"/>
      <c r="AH7" s="11" t="n">
        <v>199</v>
      </c>
      <c r="AI7" s="11"/>
      <c r="AJ7" s="11" t="n">
        <v>88</v>
      </c>
      <c r="AK7" s="11" t="n">
        <v>78</v>
      </c>
      <c r="AL7" s="11" t="n">
        <v>40</v>
      </c>
    </row>
    <row r="8" ht="30" customHeight="1">
      <c r="B8" s="12" t="s">
        <v>20</v>
      </c>
      <c r="C8" s="12" t="n">
        <v>197</v>
      </c>
      <c r="D8" s="12" t="n">
        <v>100</v>
      </c>
      <c r="E8" s="12" t="n">
        <v>96</v>
      </c>
      <c r="F8" s="12"/>
      <c r="G8" s="12" t="n">
        <v>21</v>
      </c>
      <c r="H8" s="12" t="n">
        <v>30</v>
      </c>
      <c r="I8" s="12" t="n">
        <v>34</v>
      </c>
      <c r="J8" s="12" t="n">
        <v>34</v>
      </c>
      <c r="K8" s="12" t="n">
        <v>32</v>
      </c>
      <c r="L8" s="12" t="n">
        <v>45</v>
      </c>
      <c r="M8" s="12"/>
      <c r="N8" s="12" t="n">
        <v>11</v>
      </c>
      <c r="O8" s="12" t="n">
        <v>55</v>
      </c>
      <c r="P8" s="12" t="n">
        <v>53</v>
      </c>
      <c r="Q8" s="12" t="n">
        <v>39</v>
      </c>
      <c r="R8" s="12" t="n">
        <v>39</v>
      </c>
      <c r="S8" s="12"/>
      <c r="T8" s="12" t="n">
        <v>20</v>
      </c>
      <c r="U8" s="12" t="n">
        <v>56</v>
      </c>
      <c r="V8" s="12" t="n">
        <v>26</v>
      </c>
      <c r="W8" s="12" t="n">
        <v>57</v>
      </c>
      <c r="X8" s="12"/>
      <c r="Y8" s="12" t="n">
        <v>97</v>
      </c>
      <c r="Z8" s="12" t="n">
        <v>14</v>
      </c>
      <c r="AA8" s="12" t="n">
        <v>51</v>
      </c>
      <c r="AB8" s="12" t="n">
        <v>21</v>
      </c>
      <c r="AC8" s="12" t="n">
        <v>12</v>
      </c>
      <c r="AD8" s="12" t="n">
        <v>3</v>
      </c>
      <c r="AE8" s="12"/>
      <c r="AF8" s="12" t="n">
        <v>145</v>
      </c>
      <c r="AG8" s="12"/>
      <c r="AH8" s="12" t="n">
        <v>187</v>
      </c>
      <c r="AI8" s="12"/>
      <c r="AJ8" s="12" t="n">
        <v>64</v>
      </c>
      <c r="AK8" s="12" t="n">
        <v>110</v>
      </c>
      <c r="AL8" s="12" t="n">
        <v>24</v>
      </c>
    </row>
    <row r="9">
      <c r="B9" s="20" t="s">
        <v>411</v>
      </c>
      <c r="C9" s="19" t="n">
        <v>0.242135602617262</v>
      </c>
      <c r="D9" s="19" t="n">
        <v>0.260926471968586</v>
      </c>
      <c r="E9" s="19" t="n">
        <v>0.214927561279165</v>
      </c>
      <c r="F9" s="19"/>
      <c r="G9" s="19" t="n">
        <v>0.370113462978565</v>
      </c>
      <c r="H9" s="19" t="n">
        <v>0.302273244880416</v>
      </c>
      <c r="I9" s="19" t="n">
        <v>0.360808831070576</v>
      </c>
      <c r="J9" s="19" t="n">
        <v>0.198722964244605</v>
      </c>
      <c r="K9" s="19" t="n">
        <v>0.113944962941766</v>
      </c>
      <c r="L9" s="19" t="n">
        <v>0.174724951852991</v>
      </c>
      <c r="M9" s="19"/>
      <c r="N9" s="19" t="n">
        <v>0.0458290849953832</v>
      </c>
      <c r="O9" s="19" t="n">
        <v>0.279547951457681</v>
      </c>
      <c r="P9" s="19" t="n">
        <v>0.137329517041934</v>
      </c>
      <c r="Q9" s="19" t="n">
        <v>0.277504328240647</v>
      </c>
      <c r="R9" s="19" t="n">
        <v>0.355037587589753</v>
      </c>
      <c r="S9" s="19"/>
      <c r="T9" s="19" t="n">
        <v>0.0495787671452581</v>
      </c>
      <c r="U9" s="19" t="n">
        <v>0.216017838579557</v>
      </c>
      <c r="V9" s="19" t="n">
        <v>0.167393013021353</v>
      </c>
      <c r="W9" s="19" t="n">
        <v>0.455144966455069</v>
      </c>
      <c r="X9" s="19"/>
      <c r="Y9" s="19" t="n">
        <v>0.344618188683889</v>
      </c>
      <c r="Z9" s="19" t="n">
        <v>0.194478722999136</v>
      </c>
      <c r="AA9" s="19" t="n">
        <v>0.192004177702525</v>
      </c>
      <c r="AB9" s="19" t="n">
        <v>0.0493176235227873</v>
      </c>
      <c r="AC9" s="19" t="n">
        <v>0</v>
      </c>
      <c r="AD9" s="19" t="n">
        <v>0.338363746785367</v>
      </c>
      <c r="AE9" s="19"/>
      <c r="AF9" s="19" t="n">
        <v>0.241699606882887</v>
      </c>
      <c r="AG9" s="19"/>
      <c r="AH9" s="19" t="n">
        <v>0.249899514407672</v>
      </c>
      <c r="AI9" s="19"/>
      <c r="AJ9" s="19" t="n">
        <v>0.217671075820362</v>
      </c>
      <c r="AK9" s="19" t="n">
        <v>0.258834848510696</v>
      </c>
      <c r="AL9" s="19" t="n">
        <v>0.23053738915432</v>
      </c>
    </row>
    <row r="10">
      <c r="B10" s="20" t="s">
        <v>409</v>
      </c>
      <c r="C10" s="19" t="n">
        <v>0.635241714435774</v>
      </c>
      <c r="D10" s="19" t="n">
        <v>0.596670233453942</v>
      </c>
      <c r="E10" s="19" t="n">
        <v>0.68166337049436</v>
      </c>
      <c r="F10" s="19"/>
      <c r="G10" s="19" t="n">
        <v>0.568761460461039</v>
      </c>
      <c r="H10" s="19" t="n">
        <v>0.606831484893312</v>
      </c>
      <c r="I10" s="19" t="n">
        <v>0.622450894409748</v>
      </c>
      <c r="J10" s="19" t="n">
        <v>0.659077306782715</v>
      </c>
      <c r="K10" s="19" t="n">
        <v>0.657459957333541</v>
      </c>
      <c r="L10" s="19" t="n">
        <v>0.661418905380672</v>
      </c>
      <c r="M10" s="19"/>
      <c r="N10" s="19" t="n">
        <v>0.954170915004617</v>
      </c>
      <c r="O10" s="19" t="n">
        <v>0.663338177863514</v>
      </c>
      <c r="P10" s="19" t="n">
        <v>0.602904063345873</v>
      </c>
      <c r="Q10" s="19" t="n">
        <v>0.601534235279381</v>
      </c>
      <c r="R10" s="19" t="n">
        <v>0.579345409948021</v>
      </c>
      <c r="S10" s="19"/>
      <c r="T10" s="19" t="n">
        <v>0.814652758641183</v>
      </c>
      <c r="U10" s="19" t="n">
        <v>0.678945535515805</v>
      </c>
      <c r="V10" s="19" t="n">
        <v>0.659079431145023</v>
      </c>
      <c r="W10" s="19" t="n">
        <v>0.537349062629899</v>
      </c>
      <c r="X10" s="19"/>
      <c r="Y10" s="19" t="n">
        <v>0.542764478197427</v>
      </c>
      <c r="Z10" s="19" t="n">
        <v>0.702782830272563</v>
      </c>
      <c r="AA10" s="19" t="n">
        <v>0.64353791438826</v>
      </c>
      <c r="AB10" s="19" t="n">
        <v>0.905535042390228</v>
      </c>
      <c r="AC10" s="19" t="n">
        <v>0.887963667020269</v>
      </c>
      <c r="AD10" s="19" t="n">
        <v>0.324130454722348</v>
      </c>
      <c r="AE10" s="19"/>
      <c r="AF10" s="19" t="n">
        <v>0.641744600665602</v>
      </c>
      <c r="AG10" s="19"/>
      <c r="AH10" s="19" t="n">
        <v>0.633351790333767</v>
      </c>
      <c r="AI10" s="19"/>
      <c r="AJ10" s="19" t="n">
        <v>0.622954061519348</v>
      </c>
      <c r="AK10" s="19" t="n">
        <v>0.640016392476596</v>
      </c>
      <c r="AL10" s="19" t="n">
        <v>0.646263511736762</v>
      </c>
    </row>
    <row r="11">
      <c r="B11" s="20" t="s">
        <v>87</v>
      </c>
      <c r="C11" s="21" t="n">
        <v>0.122622682946964</v>
      </c>
      <c r="D11" s="21" t="n">
        <v>0.142403294577472</v>
      </c>
      <c r="E11" s="21" t="n">
        <v>0.103409068226475</v>
      </c>
      <c r="F11" s="21"/>
      <c r="G11" s="21" t="n">
        <v>0.061125076560396</v>
      </c>
      <c r="H11" s="21" t="n">
        <v>0.0908952702262715</v>
      </c>
      <c r="I11" s="21" t="n">
        <v>0.0167402745196765</v>
      </c>
      <c r="J11" s="21" t="n">
        <v>0.14219972897268</v>
      </c>
      <c r="K11" s="21" t="n">
        <v>0.228595079724694</v>
      </c>
      <c r="L11" s="21" t="n">
        <v>0.163856142766338</v>
      </c>
      <c r="M11" s="21"/>
      <c r="N11" s="21" t="n">
        <v>0</v>
      </c>
      <c r="O11" s="21" t="n">
        <v>0.0571138706788043</v>
      </c>
      <c r="P11" s="21" t="n">
        <v>0.259766419612193</v>
      </c>
      <c r="Q11" s="21" t="n">
        <v>0.120961436479971</v>
      </c>
      <c r="R11" s="21" t="n">
        <v>0.0656170024622262</v>
      </c>
      <c r="S11" s="21"/>
      <c r="T11" s="21" t="n">
        <v>0.135768474213559</v>
      </c>
      <c r="U11" s="21" t="n">
        <v>0.105036625904638</v>
      </c>
      <c r="V11" s="21" t="n">
        <v>0.173527555833625</v>
      </c>
      <c r="W11" s="21" t="n">
        <v>0.00750597091503237</v>
      </c>
      <c r="X11" s="21"/>
      <c r="Y11" s="21" t="n">
        <v>0.112617333118684</v>
      </c>
      <c r="Z11" s="21" t="n">
        <v>0.1027384467283</v>
      </c>
      <c r="AA11" s="21" t="n">
        <v>0.164457907909215</v>
      </c>
      <c r="AB11" s="21" t="n">
        <v>0.0451473340869847</v>
      </c>
      <c r="AC11" s="21" t="n">
        <v>0.112036332979731</v>
      </c>
      <c r="AD11" s="21" t="n">
        <v>0.337505798492285</v>
      </c>
      <c r="AE11" s="21"/>
      <c r="AF11" s="21" t="n">
        <v>0.116555792451511</v>
      </c>
      <c r="AG11" s="21"/>
      <c r="AH11" s="21" t="n">
        <v>0.11674869525856</v>
      </c>
      <c r="AI11" s="21"/>
      <c r="AJ11" s="21" t="n">
        <v>0.15937486266029</v>
      </c>
      <c r="AK11" s="21" t="n">
        <v>0.101148759012707</v>
      </c>
      <c r="AL11" s="21" t="n">
        <v>0.123199099108918</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414</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222</v>
      </c>
      <c r="D7" s="11" t="n">
        <v>102</v>
      </c>
      <c r="E7" s="11" t="n">
        <v>120</v>
      </c>
      <c r="F7" s="11"/>
      <c r="G7" s="11" t="n">
        <v>18</v>
      </c>
      <c r="H7" s="11" t="n">
        <v>18</v>
      </c>
      <c r="I7" s="11" t="n">
        <v>54</v>
      </c>
      <c r="J7" s="11" t="n">
        <v>37</v>
      </c>
      <c r="K7" s="11" t="n">
        <v>45</v>
      </c>
      <c r="L7" s="11" t="n">
        <v>50</v>
      </c>
      <c r="M7" s="11"/>
      <c r="N7" s="11" t="n">
        <v>23</v>
      </c>
      <c r="O7" s="11" t="n">
        <v>46</v>
      </c>
      <c r="P7" s="11" t="n">
        <v>43</v>
      </c>
      <c r="Q7" s="11" t="n">
        <v>52</v>
      </c>
      <c r="R7" s="11" t="n">
        <v>58</v>
      </c>
      <c r="S7" s="11"/>
      <c r="T7" s="11" t="n">
        <v>16</v>
      </c>
      <c r="U7" s="11" t="n">
        <v>63</v>
      </c>
      <c r="V7" s="11" t="n">
        <v>38</v>
      </c>
      <c r="W7" s="11" t="n">
        <v>69</v>
      </c>
      <c r="X7" s="11"/>
      <c r="Y7" s="11" t="n">
        <v>105</v>
      </c>
      <c r="Z7" s="11" t="n">
        <v>19</v>
      </c>
      <c r="AA7" s="11" t="n">
        <v>62</v>
      </c>
      <c r="AB7" s="11" t="n">
        <v>21</v>
      </c>
      <c r="AC7" s="11" t="n">
        <v>8</v>
      </c>
      <c r="AD7" s="11" t="n">
        <v>5</v>
      </c>
      <c r="AE7" s="11"/>
      <c r="AF7" s="11" t="n">
        <v>143</v>
      </c>
      <c r="AG7" s="11"/>
      <c r="AH7" s="11" t="n">
        <v>215</v>
      </c>
      <c r="AI7" s="11"/>
      <c r="AJ7" s="11" t="n">
        <v>82</v>
      </c>
      <c r="AK7" s="11" t="n">
        <v>100</v>
      </c>
      <c r="AL7" s="11" t="n">
        <v>40</v>
      </c>
    </row>
    <row r="8" ht="30" customHeight="1">
      <c r="B8" s="12" t="s">
        <v>20</v>
      </c>
      <c r="C8" s="12" t="n">
        <v>231</v>
      </c>
      <c r="D8" s="12" t="n">
        <v>113</v>
      </c>
      <c r="E8" s="12" t="n">
        <v>118</v>
      </c>
      <c r="F8" s="12"/>
      <c r="G8" s="12" t="n">
        <v>23</v>
      </c>
      <c r="H8" s="12" t="n">
        <v>26</v>
      </c>
      <c r="I8" s="12" t="n">
        <v>42</v>
      </c>
      <c r="J8" s="12" t="n">
        <v>39</v>
      </c>
      <c r="K8" s="12" t="n">
        <v>43</v>
      </c>
      <c r="L8" s="12" t="n">
        <v>59</v>
      </c>
      <c r="M8" s="12"/>
      <c r="N8" s="12" t="n">
        <v>32</v>
      </c>
      <c r="O8" s="12" t="n">
        <v>64</v>
      </c>
      <c r="P8" s="12" t="n">
        <v>58</v>
      </c>
      <c r="Q8" s="12" t="n">
        <v>32</v>
      </c>
      <c r="R8" s="12" t="n">
        <v>44</v>
      </c>
      <c r="S8" s="12"/>
      <c r="T8" s="12" t="n">
        <v>23</v>
      </c>
      <c r="U8" s="12" t="n">
        <v>69</v>
      </c>
      <c r="V8" s="12" t="n">
        <v>33</v>
      </c>
      <c r="W8" s="12" t="n">
        <v>70</v>
      </c>
      <c r="X8" s="12"/>
      <c r="Y8" s="12" t="n">
        <v>111</v>
      </c>
      <c r="Z8" s="12" t="n">
        <v>14</v>
      </c>
      <c r="AA8" s="12" t="n">
        <v>70</v>
      </c>
      <c r="AB8" s="12" t="n">
        <v>21</v>
      </c>
      <c r="AC8" s="12" t="n">
        <v>8</v>
      </c>
      <c r="AD8" s="12" t="n">
        <v>6</v>
      </c>
      <c r="AE8" s="12"/>
      <c r="AF8" s="12" t="n">
        <v>142</v>
      </c>
      <c r="AG8" s="12"/>
      <c r="AH8" s="12" t="n">
        <v>223</v>
      </c>
      <c r="AI8" s="12"/>
      <c r="AJ8" s="12" t="n">
        <v>59</v>
      </c>
      <c r="AK8" s="12" t="n">
        <v>149</v>
      </c>
      <c r="AL8" s="12" t="n">
        <v>23</v>
      </c>
    </row>
    <row r="9">
      <c r="B9" s="20" t="s">
        <v>413</v>
      </c>
      <c r="C9" s="19" t="n">
        <v>0.264123930090565</v>
      </c>
      <c r="D9" s="19" t="n">
        <v>0.355490825972031</v>
      </c>
      <c r="E9" s="19" t="n">
        <v>0.175963735032276</v>
      </c>
      <c r="F9" s="19"/>
      <c r="G9" s="19" t="n">
        <v>0.132445314305925</v>
      </c>
      <c r="H9" s="19" t="n">
        <v>0.420570918741318</v>
      </c>
      <c r="I9" s="19" t="n">
        <v>0.356173046294176</v>
      </c>
      <c r="J9" s="19" t="n">
        <v>0.307269364179558</v>
      </c>
      <c r="K9" s="19" t="n">
        <v>0.215802255600653</v>
      </c>
      <c r="L9" s="19" t="n">
        <v>0.187714457747648</v>
      </c>
      <c r="M9" s="19"/>
      <c r="N9" s="19" t="n">
        <v>0.332008234395738</v>
      </c>
      <c r="O9" s="19" t="n">
        <v>0.231299832168459</v>
      </c>
      <c r="P9" s="19" t="n">
        <v>0.173891215215818</v>
      </c>
      <c r="Q9" s="19" t="n">
        <v>0.208907816461582</v>
      </c>
      <c r="R9" s="19" t="n">
        <v>0.421615843681432</v>
      </c>
      <c r="S9" s="19"/>
      <c r="T9" s="19" t="n">
        <v>0.0421777946233026</v>
      </c>
      <c r="U9" s="19" t="n">
        <v>0.111638136816793</v>
      </c>
      <c r="V9" s="19" t="n">
        <v>0.438012362116866</v>
      </c>
      <c r="W9" s="19" t="n">
        <v>0.428715006781557</v>
      </c>
      <c r="X9" s="19"/>
      <c r="Y9" s="19" t="n">
        <v>0.384165017524206</v>
      </c>
      <c r="Z9" s="19" t="n">
        <v>0.190349873165314</v>
      </c>
      <c r="AA9" s="19" t="n">
        <v>0.16666316033617</v>
      </c>
      <c r="AB9" s="19" t="n">
        <v>0.165913509693704</v>
      </c>
      <c r="AC9" s="19" t="n">
        <v>0</v>
      </c>
      <c r="AD9" s="19" t="n">
        <v>0</v>
      </c>
      <c r="AE9" s="19"/>
      <c r="AF9" s="19" t="n">
        <v>0.241763896028554</v>
      </c>
      <c r="AG9" s="19"/>
      <c r="AH9" s="19" t="n">
        <v>0.258204057618475</v>
      </c>
      <c r="AI9" s="19"/>
      <c r="AJ9" s="19" t="n">
        <v>0.199623401525387</v>
      </c>
      <c r="AK9" s="19" t="n">
        <v>0.291404893558774</v>
      </c>
      <c r="AL9" s="19" t="n">
        <v>0.2539981238418</v>
      </c>
    </row>
    <row r="10">
      <c r="B10" s="20" t="s">
        <v>409</v>
      </c>
      <c r="C10" s="19" t="n">
        <v>0.635895522412615</v>
      </c>
      <c r="D10" s="19" t="n">
        <v>0.593378147653415</v>
      </c>
      <c r="E10" s="19" t="n">
        <v>0.676920666322509</v>
      </c>
      <c r="F10" s="19"/>
      <c r="G10" s="19" t="n">
        <v>0.727955817426854</v>
      </c>
      <c r="H10" s="19" t="n">
        <v>0.556125073699951</v>
      </c>
      <c r="I10" s="19" t="n">
        <v>0.616676612776553</v>
      </c>
      <c r="J10" s="19" t="n">
        <v>0.627181287616567</v>
      </c>
      <c r="K10" s="19" t="n">
        <v>0.568975351274693</v>
      </c>
      <c r="L10" s="19" t="n">
        <v>0.703393246422311</v>
      </c>
      <c r="M10" s="19"/>
      <c r="N10" s="19" t="n">
        <v>0.582894888408052</v>
      </c>
      <c r="O10" s="19" t="n">
        <v>0.712503574782486</v>
      </c>
      <c r="P10" s="19" t="n">
        <v>0.623049162066831</v>
      </c>
      <c r="Q10" s="19" t="n">
        <v>0.678636968903694</v>
      </c>
      <c r="R10" s="19" t="n">
        <v>0.549114882550629</v>
      </c>
      <c r="S10" s="19"/>
      <c r="T10" s="19" t="n">
        <v>0.717433826911158</v>
      </c>
      <c r="U10" s="19" t="n">
        <v>0.779911515837635</v>
      </c>
      <c r="V10" s="19" t="n">
        <v>0.561987637883134</v>
      </c>
      <c r="W10" s="19" t="n">
        <v>0.54188037236319</v>
      </c>
      <c r="X10" s="19"/>
      <c r="Y10" s="19" t="n">
        <v>0.547213974979007</v>
      </c>
      <c r="Z10" s="19" t="n">
        <v>0.654092351428499</v>
      </c>
      <c r="AA10" s="19" t="n">
        <v>0.716149642672373</v>
      </c>
      <c r="AB10" s="19" t="n">
        <v>0.709141953959445</v>
      </c>
      <c r="AC10" s="19" t="n">
        <v>0.686000783684443</v>
      </c>
      <c r="AD10" s="19" t="n">
        <v>1</v>
      </c>
      <c r="AE10" s="19"/>
      <c r="AF10" s="19" t="n">
        <v>0.646839979721669</v>
      </c>
      <c r="AG10" s="19"/>
      <c r="AH10" s="19" t="n">
        <v>0.646247783158365</v>
      </c>
      <c r="AI10" s="19"/>
      <c r="AJ10" s="19" t="n">
        <v>0.68696647444809</v>
      </c>
      <c r="AK10" s="19" t="n">
        <v>0.631453803049321</v>
      </c>
      <c r="AL10" s="19" t="n">
        <v>0.533119128319627</v>
      </c>
    </row>
    <row r="11">
      <c r="B11" s="20" t="s">
        <v>87</v>
      </c>
      <c r="C11" s="21" t="n">
        <v>0.0999805474968199</v>
      </c>
      <c r="D11" s="21" t="n">
        <v>0.0511310263745541</v>
      </c>
      <c r="E11" s="21" t="n">
        <v>0.147115598645215</v>
      </c>
      <c r="F11" s="21"/>
      <c r="G11" s="21" t="n">
        <v>0.139598868267221</v>
      </c>
      <c r="H11" s="21" t="n">
        <v>0.0233040075587314</v>
      </c>
      <c r="I11" s="21" t="n">
        <v>0.0271503409292714</v>
      </c>
      <c r="J11" s="21" t="n">
        <v>0.0655493482038753</v>
      </c>
      <c r="K11" s="21" t="n">
        <v>0.215222393124654</v>
      </c>
      <c r="L11" s="21" t="n">
        <v>0.108892295830041</v>
      </c>
      <c r="M11" s="21"/>
      <c r="N11" s="21" t="n">
        <v>0.0850968771962105</v>
      </c>
      <c r="O11" s="21" t="n">
        <v>0.0561965930490544</v>
      </c>
      <c r="P11" s="21" t="n">
        <v>0.203059622717351</v>
      </c>
      <c r="Q11" s="21" t="n">
        <v>0.112455214634724</v>
      </c>
      <c r="R11" s="21" t="n">
        <v>0.0292692737679394</v>
      </c>
      <c r="S11" s="21"/>
      <c r="T11" s="21" t="n">
        <v>0.24038837846554</v>
      </c>
      <c r="U11" s="21" t="n">
        <v>0.108450347345572</v>
      </c>
      <c r="V11" s="21" t="n">
        <v>0</v>
      </c>
      <c r="W11" s="21" t="n">
        <v>0.0294046208552535</v>
      </c>
      <c r="X11" s="21"/>
      <c r="Y11" s="21" t="n">
        <v>0.068621007496787</v>
      </c>
      <c r="Z11" s="21" t="n">
        <v>0.155557775406187</v>
      </c>
      <c r="AA11" s="21" t="n">
        <v>0.117187196991457</v>
      </c>
      <c r="AB11" s="21" t="n">
        <v>0.124944536346851</v>
      </c>
      <c r="AC11" s="21" t="n">
        <v>0.313999216315557</v>
      </c>
      <c r="AD11" s="21" t="n">
        <v>0</v>
      </c>
      <c r="AE11" s="21"/>
      <c r="AF11" s="21" t="n">
        <v>0.111396124249777</v>
      </c>
      <c r="AG11" s="21"/>
      <c r="AH11" s="21" t="n">
        <v>0.0955481592231604</v>
      </c>
      <c r="AI11" s="21"/>
      <c r="AJ11" s="21" t="n">
        <v>0.113410124026523</v>
      </c>
      <c r="AK11" s="21" t="n">
        <v>0.0771413033919059</v>
      </c>
      <c r="AL11" s="21" t="n">
        <v>0.212882747838572</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416</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219</v>
      </c>
      <c r="D7" s="11" t="n">
        <v>93</v>
      </c>
      <c r="E7" s="11" t="n">
        <v>126</v>
      </c>
      <c r="F7" s="11"/>
      <c r="G7" s="11" t="n">
        <v>13</v>
      </c>
      <c r="H7" s="11" t="n">
        <v>32</v>
      </c>
      <c r="I7" s="11" t="n">
        <v>42</v>
      </c>
      <c r="J7" s="11" t="n">
        <v>36</v>
      </c>
      <c r="K7" s="11" t="n">
        <v>44</v>
      </c>
      <c r="L7" s="11" t="n">
        <v>52</v>
      </c>
      <c r="M7" s="11"/>
      <c r="N7" s="11" t="n">
        <v>8</v>
      </c>
      <c r="O7" s="11" t="n">
        <v>52</v>
      </c>
      <c r="P7" s="11" t="n">
        <v>47</v>
      </c>
      <c r="Q7" s="11" t="n">
        <v>64</v>
      </c>
      <c r="R7" s="11" t="n">
        <v>48</v>
      </c>
      <c r="S7" s="11"/>
      <c r="T7" s="11" t="n">
        <v>25</v>
      </c>
      <c r="U7" s="11" t="n">
        <v>74</v>
      </c>
      <c r="V7" s="11" t="n">
        <v>34</v>
      </c>
      <c r="W7" s="11" t="n">
        <v>56</v>
      </c>
      <c r="X7" s="11"/>
      <c r="Y7" s="11" t="n">
        <v>93</v>
      </c>
      <c r="Z7" s="11" t="n">
        <v>21</v>
      </c>
      <c r="AA7" s="11" t="n">
        <v>61</v>
      </c>
      <c r="AB7" s="11" t="n">
        <v>26</v>
      </c>
      <c r="AC7" s="11" t="n">
        <v>9</v>
      </c>
      <c r="AD7" s="11" t="n">
        <v>7</v>
      </c>
      <c r="AE7" s="11"/>
      <c r="AF7" s="11" t="n">
        <v>137</v>
      </c>
      <c r="AG7" s="11"/>
      <c r="AH7" s="11" t="n">
        <v>205</v>
      </c>
      <c r="AI7" s="11"/>
      <c r="AJ7" s="11" t="n">
        <v>90</v>
      </c>
      <c r="AK7" s="11" t="n">
        <v>87</v>
      </c>
      <c r="AL7" s="11" t="n">
        <v>42</v>
      </c>
    </row>
    <row r="8" ht="30" customHeight="1">
      <c r="B8" s="12" t="s">
        <v>20</v>
      </c>
      <c r="C8" s="12" t="n">
        <v>220</v>
      </c>
      <c r="D8" s="12" t="n">
        <v>106</v>
      </c>
      <c r="E8" s="12" t="n">
        <v>114</v>
      </c>
      <c r="F8" s="12"/>
      <c r="G8" s="12" t="n">
        <v>16</v>
      </c>
      <c r="H8" s="12" t="n">
        <v>39</v>
      </c>
      <c r="I8" s="12" t="n">
        <v>31</v>
      </c>
      <c r="J8" s="12" t="n">
        <v>31</v>
      </c>
      <c r="K8" s="12" t="n">
        <v>45</v>
      </c>
      <c r="L8" s="12" t="n">
        <v>58</v>
      </c>
      <c r="M8" s="12"/>
      <c r="N8" s="12" t="n">
        <v>12</v>
      </c>
      <c r="O8" s="12" t="n">
        <v>70</v>
      </c>
      <c r="P8" s="12" t="n">
        <v>61</v>
      </c>
      <c r="Q8" s="12" t="n">
        <v>40</v>
      </c>
      <c r="R8" s="12" t="n">
        <v>37</v>
      </c>
      <c r="S8" s="12"/>
      <c r="T8" s="12" t="n">
        <v>31</v>
      </c>
      <c r="U8" s="12" t="n">
        <v>81</v>
      </c>
      <c r="V8" s="12" t="n">
        <v>29</v>
      </c>
      <c r="W8" s="12" t="n">
        <v>48</v>
      </c>
      <c r="X8" s="12"/>
      <c r="Y8" s="12" t="n">
        <v>88</v>
      </c>
      <c r="Z8" s="12" t="n">
        <v>18</v>
      </c>
      <c r="AA8" s="12" t="n">
        <v>69</v>
      </c>
      <c r="AB8" s="12" t="n">
        <v>25</v>
      </c>
      <c r="AC8" s="12" t="n">
        <v>8</v>
      </c>
      <c r="AD8" s="12" t="n">
        <v>10</v>
      </c>
      <c r="AE8" s="12"/>
      <c r="AF8" s="12" t="n">
        <v>136</v>
      </c>
      <c r="AG8" s="12"/>
      <c r="AH8" s="12" t="n">
        <v>204</v>
      </c>
      <c r="AI8" s="12"/>
      <c r="AJ8" s="12" t="n">
        <v>71</v>
      </c>
      <c r="AK8" s="12" t="n">
        <v>125</v>
      </c>
      <c r="AL8" s="12" t="n">
        <v>24</v>
      </c>
    </row>
    <row r="9">
      <c r="B9" s="20" t="s">
        <v>415</v>
      </c>
      <c r="C9" s="19" t="n">
        <v>0.308211090636645</v>
      </c>
      <c r="D9" s="19" t="n">
        <v>0.375912406814224</v>
      </c>
      <c r="E9" s="19" t="n">
        <v>0.245724786190903</v>
      </c>
      <c r="F9" s="19"/>
      <c r="G9" s="19" t="n">
        <v>0</v>
      </c>
      <c r="H9" s="19" t="n">
        <v>0.494523130022811</v>
      </c>
      <c r="I9" s="19" t="n">
        <v>0.538048980486365</v>
      </c>
      <c r="J9" s="19" t="n">
        <v>0.294598295127065</v>
      </c>
      <c r="K9" s="19" t="n">
        <v>0.232689311231726</v>
      </c>
      <c r="L9" s="19" t="n">
        <v>0.212235331975679</v>
      </c>
      <c r="M9" s="19"/>
      <c r="N9" s="19" t="n">
        <v>0.427957890860139</v>
      </c>
      <c r="O9" s="19" t="n">
        <v>0.238465771609002</v>
      </c>
      <c r="P9" s="19" t="n">
        <v>0.314548060897902</v>
      </c>
      <c r="Q9" s="19" t="n">
        <v>0.325035834919035</v>
      </c>
      <c r="R9" s="19" t="n">
        <v>0.371413489641833</v>
      </c>
      <c r="S9" s="19"/>
      <c r="T9" s="19" t="n">
        <v>0.183551528506499</v>
      </c>
      <c r="U9" s="19" t="n">
        <v>0.232192291792447</v>
      </c>
      <c r="V9" s="19" t="n">
        <v>0.359973889330624</v>
      </c>
      <c r="W9" s="19" t="n">
        <v>0.506742287785289</v>
      </c>
      <c r="X9" s="19"/>
      <c r="Y9" s="19" t="n">
        <v>0.4524407278358</v>
      </c>
      <c r="Z9" s="19" t="n">
        <v>0.22067096564346</v>
      </c>
      <c r="AA9" s="19" t="n">
        <v>0.215234860666099</v>
      </c>
      <c r="AB9" s="19" t="n">
        <v>0.237206056209921</v>
      </c>
      <c r="AC9" s="19" t="n">
        <v>0</v>
      </c>
      <c r="AD9" s="19" t="n">
        <v>0.339497833396035</v>
      </c>
      <c r="AE9" s="19"/>
      <c r="AF9" s="19" t="n">
        <v>0.342069208898586</v>
      </c>
      <c r="AG9" s="19"/>
      <c r="AH9" s="19" t="n">
        <v>0.316398301345325</v>
      </c>
      <c r="AI9" s="19"/>
      <c r="AJ9" s="19" t="n">
        <v>0.324837872438572</v>
      </c>
      <c r="AK9" s="19" t="n">
        <v>0.290210137664519</v>
      </c>
      <c r="AL9" s="19" t="n">
        <v>0.352544391878078</v>
      </c>
    </row>
    <row r="10">
      <c r="B10" s="20" t="s">
        <v>409</v>
      </c>
      <c r="C10" s="19" t="n">
        <v>0.579779978173485</v>
      </c>
      <c r="D10" s="19" t="n">
        <v>0.563555996638043</v>
      </c>
      <c r="E10" s="19" t="n">
        <v>0.594754231360626</v>
      </c>
      <c r="F10" s="19"/>
      <c r="G10" s="19" t="n">
        <v>0.890602921376837</v>
      </c>
      <c r="H10" s="19" t="n">
        <v>0.441370764111684</v>
      </c>
      <c r="I10" s="19" t="n">
        <v>0.443685621336747</v>
      </c>
      <c r="J10" s="19" t="n">
        <v>0.641655527724091</v>
      </c>
      <c r="K10" s="19" t="n">
        <v>0.523016278328112</v>
      </c>
      <c r="L10" s="19" t="n">
        <v>0.669418770498982</v>
      </c>
      <c r="M10" s="19"/>
      <c r="N10" s="19" t="n">
        <v>0.572042109139861</v>
      </c>
      <c r="O10" s="19" t="n">
        <v>0.670112851947366</v>
      </c>
      <c r="P10" s="19" t="n">
        <v>0.503627044022777</v>
      </c>
      <c r="Q10" s="19" t="n">
        <v>0.510236162011137</v>
      </c>
      <c r="R10" s="19" t="n">
        <v>0.613094864714329</v>
      </c>
      <c r="S10" s="19"/>
      <c r="T10" s="19" t="n">
        <v>0.556770948686883</v>
      </c>
      <c r="U10" s="19" t="n">
        <v>0.653839228264903</v>
      </c>
      <c r="V10" s="19" t="n">
        <v>0.556891820961475</v>
      </c>
      <c r="W10" s="19" t="n">
        <v>0.474942991480846</v>
      </c>
      <c r="X10" s="19"/>
      <c r="Y10" s="19" t="n">
        <v>0.504557109149398</v>
      </c>
      <c r="Z10" s="19" t="n">
        <v>0.648125758085836</v>
      </c>
      <c r="AA10" s="19" t="n">
        <v>0.628253995875515</v>
      </c>
      <c r="AB10" s="19" t="n">
        <v>0.615838136292343</v>
      </c>
      <c r="AC10" s="19" t="n">
        <v>0.721293395808313</v>
      </c>
      <c r="AD10" s="19" t="n">
        <v>0.482078320442955</v>
      </c>
      <c r="AE10" s="19"/>
      <c r="AF10" s="19" t="n">
        <v>0.548940982086072</v>
      </c>
      <c r="AG10" s="19"/>
      <c r="AH10" s="19" t="n">
        <v>0.605303204508142</v>
      </c>
      <c r="AI10" s="19"/>
      <c r="AJ10" s="19" t="n">
        <v>0.512244820316878</v>
      </c>
      <c r="AK10" s="19" t="n">
        <v>0.616853128932798</v>
      </c>
      <c r="AL10" s="19" t="n">
        <v>0.587580487841629</v>
      </c>
    </row>
    <row r="11">
      <c r="B11" s="20" t="s">
        <v>87</v>
      </c>
      <c r="C11" s="21" t="n">
        <v>0.11200893118987</v>
      </c>
      <c r="D11" s="21" t="n">
        <v>0.0605315965477329</v>
      </c>
      <c r="E11" s="21" t="n">
        <v>0.159520982448471</v>
      </c>
      <c r="F11" s="21"/>
      <c r="G11" s="21" t="n">
        <v>0.109397078623163</v>
      </c>
      <c r="H11" s="21" t="n">
        <v>0.0641061058655047</v>
      </c>
      <c r="I11" s="21" t="n">
        <v>0.0182653981768877</v>
      </c>
      <c r="J11" s="21" t="n">
        <v>0.0637461771488444</v>
      </c>
      <c r="K11" s="21" t="n">
        <v>0.244294410440161</v>
      </c>
      <c r="L11" s="21" t="n">
        <v>0.118345897525339</v>
      </c>
      <c r="M11" s="21"/>
      <c r="N11" s="21" t="n">
        <v>0</v>
      </c>
      <c r="O11" s="21" t="n">
        <v>0.0914213764436325</v>
      </c>
      <c r="P11" s="21" t="n">
        <v>0.181824895079321</v>
      </c>
      <c r="Q11" s="21" t="n">
        <v>0.164728003069828</v>
      </c>
      <c r="R11" s="21" t="n">
        <v>0.0154916456438377</v>
      </c>
      <c r="S11" s="21"/>
      <c r="T11" s="21" t="n">
        <v>0.259677522806618</v>
      </c>
      <c r="U11" s="21" t="n">
        <v>0.11396847994265</v>
      </c>
      <c r="V11" s="21" t="n">
        <v>0.0831342897079014</v>
      </c>
      <c r="W11" s="21" t="n">
        <v>0.018314720733865</v>
      </c>
      <c r="X11" s="21"/>
      <c r="Y11" s="21" t="n">
        <v>0.0430021630148017</v>
      </c>
      <c r="Z11" s="21" t="n">
        <v>0.131203276270704</v>
      </c>
      <c r="AA11" s="21" t="n">
        <v>0.156511143458386</v>
      </c>
      <c r="AB11" s="21" t="n">
        <v>0.146955807497736</v>
      </c>
      <c r="AC11" s="21" t="n">
        <v>0.278706604191687</v>
      </c>
      <c r="AD11" s="21" t="n">
        <v>0.178423846161011</v>
      </c>
      <c r="AE11" s="21"/>
      <c r="AF11" s="21" t="n">
        <v>0.108989809015343</v>
      </c>
      <c r="AG11" s="21"/>
      <c r="AH11" s="21" t="n">
        <v>0.0782984941465324</v>
      </c>
      <c r="AI11" s="21"/>
      <c r="AJ11" s="21" t="n">
        <v>0.162917307244549</v>
      </c>
      <c r="AK11" s="21" t="n">
        <v>0.0929367334026828</v>
      </c>
      <c r="AL11" s="21" t="n">
        <v>0.0598751202802935</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418</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202</v>
      </c>
      <c r="D7" s="11" t="n">
        <v>94</v>
      </c>
      <c r="E7" s="11" t="n">
        <v>108</v>
      </c>
      <c r="F7" s="11"/>
      <c r="G7" s="11" t="n">
        <v>21</v>
      </c>
      <c r="H7" s="11" t="n">
        <v>22</v>
      </c>
      <c r="I7" s="11" t="n">
        <v>48</v>
      </c>
      <c r="J7" s="11" t="n">
        <v>33</v>
      </c>
      <c r="K7" s="11" t="n">
        <v>35</v>
      </c>
      <c r="L7" s="11" t="n">
        <v>43</v>
      </c>
      <c r="M7" s="11"/>
      <c r="N7" s="11" t="n">
        <v>11</v>
      </c>
      <c r="O7" s="11" t="n">
        <v>39</v>
      </c>
      <c r="P7" s="11" t="n">
        <v>47</v>
      </c>
      <c r="Q7" s="11" t="n">
        <v>62</v>
      </c>
      <c r="R7" s="11" t="n">
        <v>43</v>
      </c>
      <c r="S7" s="11"/>
      <c r="T7" s="11" t="n">
        <v>20</v>
      </c>
      <c r="U7" s="11" t="n">
        <v>59</v>
      </c>
      <c r="V7" s="11" t="n">
        <v>31</v>
      </c>
      <c r="W7" s="11" t="n">
        <v>54</v>
      </c>
      <c r="X7" s="11"/>
      <c r="Y7" s="11" t="n">
        <v>90</v>
      </c>
      <c r="Z7" s="11" t="n">
        <v>17</v>
      </c>
      <c r="AA7" s="11" t="n">
        <v>53</v>
      </c>
      <c r="AB7" s="11" t="n">
        <v>21</v>
      </c>
      <c r="AC7" s="11" t="n">
        <v>13</v>
      </c>
      <c r="AD7" s="11" t="n">
        <v>8</v>
      </c>
      <c r="AE7" s="11"/>
      <c r="AF7" s="11" t="n">
        <v>121</v>
      </c>
      <c r="AG7" s="11"/>
      <c r="AH7" s="11" t="n">
        <v>191</v>
      </c>
      <c r="AI7" s="11"/>
      <c r="AJ7" s="11" t="n">
        <v>93</v>
      </c>
      <c r="AK7" s="11" t="n">
        <v>72</v>
      </c>
      <c r="AL7" s="11" t="n">
        <v>37</v>
      </c>
    </row>
    <row r="8" ht="30" customHeight="1">
      <c r="B8" s="12" t="s">
        <v>20</v>
      </c>
      <c r="C8" s="12" t="n">
        <v>196</v>
      </c>
      <c r="D8" s="12" t="n">
        <v>98</v>
      </c>
      <c r="E8" s="12" t="n">
        <v>98</v>
      </c>
      <c r="F8" s="12"/>
      <c r="G8" s="12" t="n">
        <v>25</v>
      </c>
      <c r="H8" s="12" t="n">
        <v>30</v>
      </c>
      <c r="I8" s="12" t="n">
        <v>35</v>
      </c>
      <c r="J8" s="12" t="n">
        <v>33</v>
      </c>
      <c r="K8" s="12" t="n">
        <v>29</v>
      </c>
      <c r="L8" s="12" t="n">
        <v>44</v>
      </c>
      <c r="M8" s="12"/>
      <c r="N8" s="12" t="n">
        <v>16</v>
      </c>
      <c r="O8" s="12" t="n">
        <v>50</v>
      </c>
      <c r="P8" s="12" t="n">
        <v>61</v>
      </c>
      <c r="Q8" s="12" t="n">
        <v>38</v>
      </c>
      <c r="R8" s="12" t="n">
        <v>30</v>
      </c>
      <c r="S8" s="12"/>
      <c r="T8" s="12" t="n">
        <v>22</v>
      </c>
      <c r="U8" s="12" t="n">
        <v>53</v>
      </c>
      <c r="V8" s="12" t="n">
        <v>28</v>
      </c>
      <c r="W8" s="12" t="n">
        <v>58</v>
      </c>
      <c r="X8" s="12"/>
      <c r="Y8" s="12" t="n">
        <v>87</v>
      </c>
      <c r="Z8" s="12" t="n">
        <v>14</v>
      </c>
      <c r="AA8" s="12" t="n">
        <v>50</v>
      </c>
      <c r="AB8" s="12" t="n">
        <v>23</v>
      </c>
      <c r="AC8" s="12" t="n">
        <v>11</v>
      </c>
      <c r="AD8" s="12" t="n">
        <v>11</v>
      </c>
      <c r="AE8" s="12"/>
      <c r="AF8" s="12" t="n">
        <v>111</v>
      </c>
      <c r="AG8" s="12"/>
      <c r="AH8" s="12" t="n">
        <v>184</v>
      </c>
      <c r="AI8" s="12"/>
      <c r="AJ8" s="12" t="n">
        <v>69</v>
      </c>
      <c r="AK8" s="12" t="n">
        <v>106</v>
      </c>
      <c r="AL8" s="12" t="n">
        <v>21</v>
      </c>
    </row>
    <row r="9">
      <c r="B9" s="20" t="s">
        <v>417</v>
      </c>
      <c r="C9" s="19" t="n">
        <v>0.300284891346894</v>
      </c>
      <c r="D9" s="19" t="n">
        <v>0.350060294201863</v>
      </c>
      <c r="E9" s="19" t="n">
        <v>0.250373320133196</v>
      </c>
      <c r="F9" s="19"/>
      <c r="G9" s="19" t="n">
        <v>0.461115777306606</v>
      </c>
      <c r="H9" s="19" t="n">
        <v>0.443002687845607</v>
      </c>
      <c r="I9" s="19" t="n">
        <v>0.307284103295248</v>
      </c>
      <c r="J9" s="19" t="n">
        <v>0.376579543489289</v>
      </c>
      <c r="K9" s="19" t="n">
        <v>0.213884933811596</v>
      </c>
      <c r="L9" s="19" t="n">
        <v>0.103403868663754</v>
      </c>
      <c r="M9" s="19"/>
      <c r="N9" s="19" t="n">
        <v>0.416249352139899</v>
      </c>
      <c r="O9" s="19" t="n">
        <v>0.389849658528739</v>
      </c>
      <c r="P9" s="19" t="n">
        <v>0.274919757547966</v>
      </c>
      <c r="Q9" s="19" t="n">
        <v>0.255998888000522</v>
      </c>
      <c r="R9" s="19" t="n">
        <v>0.1948152712577</v>
      </c>
      <c r="S9" s="19"/>
      <c r="T9" s="19" t="n">
        <v>0.264936370510737</v>
      </c>
      <c r="U9" s="19" t="n">
        <v>0.167407399292912</v>
      </c>
      <c r="V9" s="19" t="n">
        <v>0.118246741955905</v>
      </c>
      <c r="W9" s="19" t="n">
        <v>0.566117334981295</v>
      </c>
      <c r="X9" s="19"/>
      <c r="Y9" s="19" t="n">
        <v>0.449420315238645</v>
      </c>
      <c r="Z9" s="19" t="n">
        <v>0.100948215432777</v>
      </c>
      <c r="AA9" s="19" t="n">
        <v>0.13484004629152</v>
      </c>
      <c r="AB9" s="19" t="n">
        <v>0.157711533090896</v>
      </c>
      <c r="AC9" s="19" t="n">
        <v>0.210774109566869</v>
      </c>
      <c r="AD9" s="19" t="n">
        <v>0.520176410158176</v>
      </c>
      <c r="AE9" s="19"/>
      <c r="AF9" s="19" t="n">
        <v>0.307551356383585</v>
      </c>
      <c r="AG9" s="19"/>
      <c r="AH9" s="19" t="n">
        <v>0.316700775866761</v>
      </c>
      <c r="AI9" s="19"/>
      <c r="AJ9" s="19" t="n">
        <v>0.203513605300761</v>
      </c>
      <c r="AK9" s="19" t="n">
        <v>0.357606147979962</v>
      </c>
      <c r="AL9" s="19" t="n">
        <v>0.327608582679054</v>
      </c>
    </row>
    <row r="10">
      <c r="B10" s="20" t="s">
        <v>409</v>
      </c>
      <c r="C10" s="19" t="n">
        <v>0.590574356109136</v>
      </c>
      <c r="D10" s="19" t="n">
        <v>0.54599838003748</v>
      </c>
      <c r="E10" s="19" t="n">
        <v>0.635272276698611</v>
      </c>
      <c r="F10" s="19"/>
      <c r="G10" s="19" t="n">
        <v>0.511528714486843</v>
      </c>
      <c r="H10" s="19" t="n">
        <v>0.494321442837821</v>
      </c>
      <c r="I10" s="19" t="n">
        <v>0.631349695117326</v>
      </c>
      <c r="J10" s="19" t="n">
        <v>0.54504759697768</v>
      </c>
      <c r="K10" s="19" t="n">
        <v>0.693403805083428</v>
      </c>
      <c r="L10" s="19" t="n">
        <v>0.635762987000468</v>
      </c>
      <c r="M10" s="19"/>
      <c r="N10" s="19" t="n">
        <v>0.529677286846809</v>
      </c>
      <c r="O10" s="19" t="n">
        <v>0.530864296255469</v>
      </c>
      <c r="P10" s="19" t="n">
        <v>0.552570731280079</v>
      </c>
      <c r="Q10" s="19" t="n">
        <v>0.648286164091145</v>
      </c>
      <c r="R10" s="19" t="n">
        <v>0.728408473007637</v>
      </c>
      <c r="S10" s="19"/>
      <c r="T10" s="19" t="n">
        <v>0.523278607801353</v>
      </c>
      <c r="U10" s="19" t="n">
        <v>0.705431410497871</v>
      </c>
      <c r="V10" s="19" t="n">
        <v>0.816937356252483</v>
      </c>
      <c r="W10" s="19" t="n">
        <v>0.386670453448438</v>
      </c>
      <c r="X10" s="19"/>
      <c r="Y10" s="19" t="n">
        <v>0.480251587071598</v>
      </c>
      <c r="Z10" s="19" t="n">
        <v>0.899051784567223</v>
      </c>
      <c r="AA10" s="19" t="n">
        <v>0.625221861761796</v>
      </c>
      <c r="AB10" s="19" t="n">
        <v>0.752389227647019</v>
      </c>
      <c r="AC10" s="19" t="n">
        <v>0.789225890433131</v>
      </c>
      <c r="AD10" s="19" t="n">
        <v>0.370333101522435</v>
      </c>
      <c r="AE10" s="19"/>
      <c r="AF10" s="19" t="n">
        <v>0.597581942171714</v>
      </c>
      <c r="AG10" s="19"/>
      <c r="AH10" s="19" t="n">
        <v>0.597249101062903</v>
      </c>
      <c r="AI10" s="19"/>
      <c r="AJ10" s="19" t="n">
        <v>0.678392200861908</v>
      </c>
      <c r="AK10" s="19" t="n">
        <v>0.553577710994693</v>
      </c>
      <c r="AL10" s="19" t="n">
        <v>0.487864666054291</v>
      </c>
    </row>
    <row r="11">
      <c r="B11" s="20" t="s">
        <v>87</v>
      </c>
      <c r="C11" s="21" t="n">
        <v>0.10914075254397</v>
      </c>
      <c r="D11" s="21" t="n">
        <v>0.103941325760656</v>
      </c>
      <c r="E11" s="21" t="n">
        <v>0.114354403168194</v>
      </c>
      <c r="F11" s="21"/>
      <c r="G11" s="21" t="n">
        <v>0.0273555082065515</v>
      </c>
      <c r="H11" s="21" t="n">
        <v>0.0626758693165719</v>
      </c>
      <c r="I11" s="21" t="n">
        <v>0.0613662015874258</v>
      </c>
      <c r="J11" s="21" t="n">
        <v>0.0783728595330308</v>
      </c>
      <c r="K11" s="21" t="n">
        <v>0.0927112611049761</v>
      </c>
      <c r="L11" s="21" t="n">
        <v>0.260833144335778</v>
      </c>
      <c r="M11" s="21"/>
      <c r="N11" s="21" t="n">
        <v>0.0540733610132913</v>
      </c>
      <c r="O11" s="21" t="n">
        <v>0.0792860452157921</v>
      </c>
      <c r="P11" s="21" t="n">
        <v>0.172509511171955</v>
      </c>
      <c r="Q11" s="21" t="n">
        <v>0.095714947908333</v>
      </c>
      <c r="R11" s="21" t="n">
        <v>0.0767762557346628</v>
      </c>
      <c r="S11" s="21"/>
      <c r="T11" s="21" t="n">
        <v>0.21178502168791</v>
      </c>
      <c r="U11" s="21" t="n">
        <v>0.127161190209217</v>
      </c>
      <c r="V11" s="21" t="n">
        <v>0.0648159017916119</v>
      </c>
      <c r="W11" s="21" t="n">
        <v>0.0472122115702668</v>
      </c>
      <c r="X11" s="21"/>
      <c r="Y11" s="21" t="n">
        <v>0.0703280976897577</v>
      </c>
      <c r="Z11" s="21" t="n">
        <v>0</v>
      </c>
      <c r="AA11" s="21" t="n">
        <v>0.239938091946684</v>
      </c>
      <c r="AB11" s="21" t="n">
        <v>0.0898992392620846</v>
      </c>
      <c r="AC11" s="21" t="n">
        <v>0</v>
      </c>
      <c r="AD11" s="21" t="n">
        <v>0.109490488319389</v>
      </c>
      <c r="AE11" s="21"/>
      <c r="AF11" s="21" t="n">
        <v>0.0948667014447009</v>
      </c>
      <c r="AG11" s="21"/>
      <c r="AH11" s="21" t="n">
        <v>0.0860501230703369</v>
      </c>
      <c r="AI11" s="21"/>
      <c r="AJ11" s="21" t="n">
        <v>0.118094193837331</v>
      </c>
      <c r="AK11" s="21" t="n">
        <v>0.0888161410253442</v>
      </c>
      <c r="AL11" s="21" t="n">
        <v>0.184526751266655</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420</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197</v>
      </c>
      <c r="D7" s="11" t="n">
        <v>100</v>
      </c>
      <c r="E7" s="11" t="n">
        <v>97</v>
      </c>
      <c r="F7" s="11"/>
      <c r="G7" s="11" t="n">
        <v>16</v>
      </c>
      <c r="H7" s="11" t="n">
        <v>27</v>
      </c>
      <c r="I7" s="11" t="n">
        <v>36</v>
      </c>
      <c r="J7" s="11" t="n">
        <v>38</v>
      </c>
      <c r="K7" s="11" t="n">
        <v>36</v>
      </c>
      <c r="L7" s="11" t="n">
        <v>44</v>
      </c>
      <c r="M7" s="11"/>
      <c r="N7" s="11" t="n">
        <v>18</v>
      </c>
      <c r="O7" s="11" t="n">
        <v>46</v>
      </c>
      <c r="P7" s="11" t="n">
        <v>39</v>
      </c>
      <c r="Q7" s="11" t="n">
        <v>50</v>
      </c>
      <c r="R7" s="11" t="n">
        <v>44</v>
      </c>
      <c r="S7" s="11"/>
      <c r="T7" s="11" t="n">
        <v>16</v>
      </c>
      <c r="U7" s="11" t="n">
        <v>55</v>
      </c>
      <c r="V7" s="11" t="n">
        <v>34</v>
      </c>
      <c r="W7" s="11" t="n">
        <v>58</v>
      </c>
      <c r="X7" s="11"/>
      <c r="Y7" s="11" t="n">
        <v>97</v>
      </c>
      <c r="Z7" s="11" t="n">
        <v>10</v>
      </c>
      <c r="AA7" s="11" t="n">
        <v>51</v>
      </c>
      <c r="AB7" s="11" t="n">
        <v>22</v>
      </c>
      <c r="AC7" s="11" t="n">
        <v>9</v>
      </c>
      <c r="AD7" s="11" t="n">
        <v>6</v>
      </c>
      <c r="AE7" s="11"/>
      <c r="AF7" s="11" t="n">
        <v>126</v>
      </c>
      <c r="AG7" s="11"/>
      <c r="AH7" s="11" t="n">
        <v>188</v>
      </c>
      <c r="AI7" s="11"/>
      <c r="AJ7" s="11" t="n">
        <v>83</v>
      </c>
      <c r="AK7" s="11" t="n">
        <v>85</v>
      </c>
      <c r="AL7" s="11" t="n">
        <v>29</v>
      </c>
    </row>
    <row r="8" ht="30" customHeight="1">
      <c r="B8" s="12" t="s">
        <v>20</v>
      </c>
      <c r="C8" s="12" t="n">
        <v>210</v>
      </c>
      <c r="D8" s="12" t="n">
        <v>112</v>
      </c>
      <c r="E8" s="12" t="n">
        <v>98</v>
      </c>
      <c r="F8" s="12"/>
      <c r="G8" s="12" t="n">
        <v>18</v>
      </c>
      <c r="H8" s="12" t="n">
        <v>32</v>
      </c>
      <c r="I8" s="12" t="n">
        <v>31</v>
      </c>
      <c r="J8" s="12" t="n">
        <v>42</v>
      </c>
      <c r="K8" s="12" t="n">
        <v>38</v>
      </c>
      <c r="L8" s="12" t="n">
        <v>50</v>
      </c>
      <c r="M8" s="12"/>
      <c r="N8" s="12" t="n">
        <v>24</v>
      </c>
      <c r="O8" s="12" t="n">
        <v>66</v>
      </c>
      <c r="P8" s="12" t="n">
        <v>50</v>
      </c>
      <c r="Q8" s="12" t="n">
        <v>31</v>
      </c>
      <c r="R8" s="12" t="n">
        <v>38</v>
      </c>
      <c r="S8" s="12"/>
      <c r="T8" s="12" t="n">
        <v>24</v>
      </c>
      <c r="U8" s="12" t="n">
        <v>59</v>
      </c>
      <c r="V8" s="12" t="n">
        <v>31</v>
      </c>
      <c r="W8" s="12" t="n">
        <v>62</v>
      </c>
      <c r="X8" s="12"/>
      <c r="Y8" s="12" t="n">
        <v>106</v>
      </c>
      <c r="Z8" s="12" t="n">
        <v>7</v>
      </c>
      <c r="AA8" s="12" t="n">
        <v>58</v>
      </c>
      <c r="AB8" s="12" t="n">
        <v>22</v>
      </c>
      <c r="AC8" s="12" t="n">
        <v>8</v>
      </c>
      <c r="AD8" s="12" t="n">
        <v>7</v>
      </c>
      <c r="AE8" s="12"/>
      <c r="AF8" s="12" t="n">
        <v>132</v>
      </c>
      <c r="AG8" s="12"/>
      <c r="AH8" s="12" t="n">
        <v>198</v>
      </c>
      <c r="AI8" s="12"/>
      <c r="AJ8" s="12" t="n">
        <v>62</v>
      </c>
      <c r="AK8" s="12" t="n">
        <v>129</v>
      </c>
      <c r="AL8" s="12" t="n">
        <v>18</v>
      </c>
    </row>
    <row r="9">
      <c r="B9" s="20" t="s">
        <v>419</v>
      </c>
      <c r="C9" s="19" t="n">
        <v>0.393186331478505</v>
      </c>
      <c r="D9" s="19" t="n">
        <v>0.363330008619996</v>
      </c>
      <c r="E9" s="19" t="n">
        <v>0.427478957977502</v>
      </c>
      <c r="F9" s="19"/>
      <c r="G9" s="19" t="n">
        <v>0.51134011447677</v>
      </c>
      <c r="H9" s="19" t="n">
        <v>0.526480566957716</v>
      </c>
      <c r="I9" s="19" t="n">
        <v>0.538112153830707</v>
      </c>
      <c r="J9" s="19" t="n">
        <v>0.456054008949805</v>
      </c>
      <c r="K9" s="19" t="n">
        <v>0.26887341612514</v>
      </c>
      <c r="L9" s="19" t="n">
        <v>0.218936873268005</v>
      </c>
      <c r="M9" s="19"/>
      <c r="N9" s="19" t="n">
        <v>0.347445605522523</v>
      </c>
      <c r="O9" s="19" t="n">
        <v>0.482797405479501</v>
      </c>
      <c r="P9" s="19" t="n">
        <v>0.321776133236762</v>
      </c>
      <c r="Q9" s="19" t="n">
        <v>0.35305679667642</v>
      </c>
      <c r="R9" s="19" t="n">
        <v>0.394093355939923</v>
      </c>
      <c r="S9" s="19"/>
      <c r="T9" s="19" t="n">
        <v>0.374104206788756</v>
      </c>
      <c r="U9" s="19" t="n">
        <v>0.376744562471471</v>
      </c>
      <c r="V9" s="19" t="n">
        <v>0.256442920510906</v>
      </c>
      <c r="W9" s="19" t="n">
        <v>0.520686189926648</v>
      </c>
      <c r="X9" s="19"/>
      <c r="Y9" s="19" t="n">
        <v>0.502643001316483</v>
      </c>
      <c r="Z9" s="19" t="n">
        <v>0.237465254625362</v>
      </c>
      <c r="AA9" s="19" t="n">
        <v>0.23130409019706</v>
      </c>
      <c r="AB9" s="19" t="n">
        <v>0.421174821711394</v>
      </c>
      <c r="AC9" s="19" t="n">
        <v>0.325016886065849</v>
      </c>
      <c r="AD9" s="19" t="n">
        <v>0.338518772360326</v>
      </c>
      <c r="AE9" s="19"/>
      <c r="AF9" s="19" t="n">
        <v>0.338245411555124</v>
      </c>
      <c r="AG9" s="19"/>
      <c r="AH9" s="19" t="n">
        <v>0.398928068299552</v>
      </c>
      <c r="AI9" s="19"/>
      <c r="AJ9" s="19" t="n">
        <v>0.318782975604774</v>
      </c>
      <c r="AK9" s="19" t="n">
        <v>0.432370036390416</v>
      </c>
      <c r="AL9" s="19" t="n">
        <v>0.370686954326806</v>
      </c>
    </row>
    <row r="10">
      <c r="B10" s="20" t="s">
        <v>409</v>
      </c>
      <c r="C10" s="19" t="n">
        <v>0.511204230948588</v>
      </c>
      <c r="D10" s="19" t="n">
        <v>0.555634409558091</v>
      </c>
      <c r="E10" s="19" t="n">
        <v>0.460172242596909</v>
      </c>
      <c r="F10" s="19"/>
      <c r="G10" s="19" t="n">
        <v>0.48865988552323</v>
      </c>
      <c r="H10" s="19" t="n">
        <v>0.418732210166158</v>
      </c>
      <c r="I10" s="19" t="n">
        <v>0.396475383258142</v>
      </c>
      <c r="J10" s="19" t="n">
        <v>0.514041016584598</v>
      </c>
      <c r="K10" s="19" t="n">
        <v>0.56985746359194</v>
      </c>
      <c r="L10" s="19" t="n">
        <v>0.602047050731321</v>
      </c>
      <c r="M10" s="19"/>
      <c r="N10" s="19" t="n">
        <v>0.486597037252524</v>
      </c>
      <c r="O10" s="19" t="n">
        <v>0.436456575348171</v>
      </c>
      <c r="P10" s="19" t="n">
        <v>0.584125122241399</v>
      </c>
      <c r="Q10" s="19" t="n">
        <v>0.519267894241904</v>
      </c>
      <c r="R10" s="19" t="n">
        <v>0.55391999248504</v>
      </c>
      <c r="S10" s="19"/>
      <c r="T10" s="19" t="n">
        <v>0.625895793211244</v>
      </c>
      <c r="U10" s="19" t="n">
        <v>0.492785918138332</v>
      </c>
      <c r="V10" s="19" t="n">
        <v>0.638005983875484</v>
      </c>
      <c r="W10" s="19" t="n">
        <v>0.4134818774026</v>
      </c>
      <c r="X10" s="19"/>
      <c r="Y10" s="19" t="n">
        <v>0.415868676598578</v>
      </c>
      <c r="Z10" s="19" t="n">
        <v>0.624476721028171</v>
      </c>
      <c r="AA10" s="19" t="n">
        <v>0.595458531903905</v>
      </c>
      <c r="AB10" s="19" t="n">
        <v>0.578825178288606</v>
      </c>
      <c r="AC10" s="19" t="n">
        <v>0.606680815719604</v>
      </c>
      <c r="AD10" s="19" t="n">
        <v>0.661481227639675</v>
      </c>
      <c r="AE10" s="19"/>
      <c r="AF10" s="19" t="n">
        <v>0.57343213190948</v>
      </c>
      <c r="AG10" s="19"/>
      <c r="AH10" s="19" t="n">
        <v>0.511882162360951</v>
      </c>
      <c r="AI10" s="19"/>
      <c r="AJ10" s="19" t="n">
        <v>0.540619989410165</v>
      </c>
      <c r="AK10" s="19" t="n">
        <v>0.497496794303966</v>
      </c>
      <c r="AL10" s="19" t="n">
        <v>0.507551802880861</v>
      </c>
    </row>
    <row r="11">
      <c r="B11" s="20" t="s">
        <v>87</v>
      </c>
      <c r="C11" s="21" t="n">
        <v>0.0956094375729069</v>
      </c>
      <c r="D11" s="21" t="n">
        <v>0.0810355818219128</v>
      </c>
      <c r="E11" s="21" t="n">
        <v>0.112348799425589</v>
      </c>
      <c r="F11" s="21"/>
      <c r="G11" s="21" t="n">
        <v>0</v>
      </c>
      <c r="H11" s="21" t="n">
        <v>0.0547872228761268</v>
      </c>
      <c r="I11" s="21" t="n">
        <v>0.0654124629111505</v>
      </c>
      <c r="J11" s="21" t="n">
        <v>0.0299049744655978</v>
      </c>
      <c r="K11" s="21" t="n">
        <v>0.16126912028292</v>
      </c>
      <c r="L11" s="21" t="n">
        <v>0.179016076000674</v>
      </c>
      <c r="M11" s="21"/>
      <c r="N11" s="21" t="n">
        <v>0.165957357224953</v>
      </c>
      <c r="O11" s="21" t="n">
        <v>0.0807460191723276</v>
      </c>
      <c r="P11" s="21" t="n">
        <v>0.094098744521839</v>
      </c>
      <c r="Q11" s="21" t="n">
        <v>0.127675309081677</v>
      </c>
      <c r="R11" s="21" t="n">
        <v>0.0519866515750372</v>
      </c>
      <c r="S11" s="21"/>
      <c r="T11" s="21" t="n">
        <v>0</v>
      </c>
      <c r="U11" s="21" t="n">
        <v>0.130469519390197</v>
      </c>
      <c r="V11" s="21" t="n">
        <v>0.105551095613611</v>
      </c>
      <c r="W11" s="21" t="n">
        <v>0.0658319326707519</v>
      </c>
      <c r="X11" s="21"/>
      <c r="Y11" s="21" t="n">
        <v>0.0814883220849391</v>
      </c>
      <c r="Z11" s="21" t="n">
        <v>0.138058024346467</v>
      </c>
      <c r="AA11" s="21" t="n">
        <v>0.173237377899035</v>
      </c>
      <c r="AB11" s="21" t="n">
        <v>0</v>
      </c>
      <c r="AC11" s="21" t="n">
        <v>0.0683022982145471</v>
      </c>
      <c r="AD11" s="21" t="n">
        <v>0</v>
      </c>
      <c r="AE11" s="21"/>
      <c r="AF11" s="21" t="n">
        <v>0.0883224565353959</v>
      </c>
      <c r="AG11" s="21"/>
      <c r="AH11" s="21" t="n">
        <v>0.0891897693394965</v>
      </c>
      <c r="AI11" s="21"/>
      <c r="AJ11" s="21" t="n">
        <v>0.140597034985061</v>
      </c>
      <c r="AK11" s="21" t="n">
        <v>0.0701331693056187</v>
      </c>
      <c r="AL11" s="21" t="n">
        <v>0.121761242792333</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422</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199</v>
      </c>
      <c r="D7" s="11" t="n">
        <v>89</v>
      </c>
      <c r="E7" s="11" t="n">
        <v>110</v>
      </c>
      <c r="F7" s="11"/>
      <c r="G7" s="11" t="n">
        <v>16</v>
      </c>
      <c r="H7" s="11" t="n">
        <v>36</v>
      </c>
      <c r="I7" s="11" t="n">
        <v>44</v>
      </c>
      <c r="J7" s="11" t="n">
        <v>37</v>
      </c>
      <c r="K7" s="11" t="n">
        <v>24</v>
      </c>
      <c r="L7" s="11" t="n">
        <v>42</v>
      </c>
      <c r="M7" s="11"/>
      <c r="N7" s="11" t="n">
        <v>6</v>
      </c>
      <c r="O7" s="11" t="n">
        <v>48</v>
      </c>
      <c r="P7" s="11" t="n">
        <v>42</v>
      </c>
      <c r="Q7" s="11" t="n">
        <v>71</v>
      </c>
      <c r="R7" s="11" t="n">
        <v>32</v>
      </c>
      <c r="S7" s="11"/>
      <c r="T7" s="11" t="n">
        <v>19</v>
      </c>
      <c r="U7" s="11" t="n">
        <v>56</v>
      </c>
      <c r="V7" s="11" t="n">
        <v>39</v>
      </c>
      <c r="W7" s="11" t="n">
        <v>49</v>
      </c>
      <c r="X7" s="11"/>
      <c r="Y7" s="11" t="n">
        <v>93</v>
      </c>
      <c r="Z7" s="11" t="n">
        <v>23</v>
      </c>
      <c r="AA7" s="11" t="n">
        <v>48</v>
      </c>
      <c r="AB7" s="11" t="n">
        <v>14</v>
      </c>
      <c r="AC7" s="11" t="n">
        <v>12</v>
      </c>
      <c r="AD7" s="11" t="n">
        <v>5</v>
      </c>
      <c r="AE7" s="11"/>
      <c r="AF7" s="11" t="n">
        <v>120</v>
      </c>
      <c r="AG7" s="11"/>
      <c r="AH7" s="11" t="n">
        <v>191</v>
      </c>
      <c r="AI7" s="11"/>
      <c r="AJ7" s="11" t="n">
        <v>94</v>
      </c>
      <c r="AK7" s="11" t="n">
        <v>70</v>
      </c>
      <c r="AL7" s="11" t="n">
        <v>35</v>
      </c>
    </row>
    <row r="8" ht="30" customHeight="1">
      <c r="B8" s="12" t="s">
        <v>20</v>
      </c>
      <c r="C8" s="12" t="n">
        <v>198</v>
      </c>
      <c r="D8" s="12" t="n">
        <v>100</v>
      </c>
      <c r="E8" s="12" t="n">
        <v>98</v>
      </c>
      <c r="F8" s="12"/>
      <c r="G8" s="12" t="n">
        <v>18</v>
      </c>
      <c r="H8" s="12" t="n">
        <v>51</v>
      </c>
      <c r="I8" s="12" t="n">
        <v>32</v>
      </c>
      <c r="J8" s="12" t="n">
        <v>31</v>
      </c>
      <c r="K8" s="12" t="n">
        <v>19</v>
      </c>
      <c r="L8" s="12" t="n">
        <v>47</v>
      </c>
      <c r="M8" s="12"/>
      <c r="N8" s="12" t="n">
        <v>7</v>
      </c>
      <c r="O8" s="12" t="n">
        <v>58</v>
      </c>
      <c r="P8" s="12" t="n">
        <v>68</v>
      </c>
      <c r="Q8" s="12" t="n">
        <v>41</v>
      </c>
      <c r="R8" s="12" t="n">
        <v>25</v>
      </c>
      <c r="S8" s="12"/>
      <c r="T8" s="12" t="n">
        <v>20</v>
      </c>
      <c r="U8" s="12" t="n">
        <v>54</v>
      </c>
      <c r="V8" s="12" t="n">
        <v>32</v>
      </c>
      <c r="W8" s="12" t="n">
        <v>55</v>
      </c>
      <c r="X8" s="12"/>
      <c r="Y8" s="12" t="n">
        <v>95</v>
      </c>
      <c r="Z8" s="12" t="n">
        <v>17</v>
      </c>
      <c r="AA8" s="12" t="n">
        <v>49</v>
      </c>
      <c r="AB8" s="12" t="n">
        <v>15</v>
      </c>
      <c r="AC8" s="12" t="n">
        <v>13</v>
      </c>
      <c r="AD8" s="12" t="n">
        <v>7</v>
      </c>
      <c r="AE8" s="12"/>
      <c r="AF8" s="12" t="n">
        <v>122</v>
      </c>
      <c r="AG8" s="12"/>
      <c r="AH8" s="12" t="n">
        <v>191</v>
      </c>
      <c r="AI8" s="12"/>
      <c r="AJ8" s="12" t="n">
        <v>70</v>
      </c>
      <c r="AK8" s="12" t="n">
        <v>109</v>
      </c>
      <c r="AL8" s="12" t="n">
        <v>19</v>
      </c>
    </row>
    <row r="9">
      <c r="B9" s="20" t="s">
        <v>421</v>
      </c>
      <c r="C9" s="19" t="n">
        <v>0.410163967229538</v>
      </c>
      <c r="D9" s="19" t="n">
        <v>0.448562051705679</v>
      </c>
      <c r="E9" s="19" t="n">
        <v>0.370830721495622</v>
      </c>
      <c r="F9" s="19"/>
      <c r="G9" s="19" t="n">
        <v>0.407181377278264</v>
      </c>
      <c r="H9" s="19" t="n">
        <v>0.477774434045439</v>
      </c>
      <c r="I9" s="19" t="n">
        <v>0.584151526134798</v>
      </c>
      <c r="J9" s="19" t="n">
        <v>0.46946243433483</v>
      </c>
      <c r="K9" s="19" t="n">
        <v>0.114366039709899</v>
      </c>
      <c r="L9" s="19" t="n">
        <v>0.301198630031015</v>
      </c>
      <c r="M9" s="19"/>
      <c r="N9" s="19" t="n">
        <v>0.27682797604247</v>
      </c>
      <c r="O9" s="19" t="n">
        <v>0.479323005742485</v>
      </c>
      <c r="P9" s="19" t="n">
        <v>0.407554345690808</v>
      </c>
      <c r="Q9" s="19" t="n">
        <v>0.375950558605019</v>
      </c>
      <c r="R9" s="19" t="n">
        <v>0.351653337871205</v>
      </c>
      <c r="S9" s="19"/>
      <c r="T9" s="19" t="n">
        <v>0.228724498373577</v>
      </c>
      <c r="U9" s="19" t="n">
        <v>0.418335082747488</v>
      </c>
      <c r="V9" s="19" t="n">
        <v>0.445921333011145</v>
      </c>
      <c r="W9" s="19" t="n">
        <v>0.53830601106096</v>
      </c>
      <c r="X9" s="19"/>
      <c r="Y9" s="19" t="n">
        <v>0.568654610021939</v>
      </c>
      <c r="Z9" s="19" t="n">
        <v>0.0147292817597118</v>
      </c>
      <c r="AA9" s="19" t="n">
        <v>0.261882102048165</v>
      </c>
      <c r="AB9" s="19" t="n">
        <v>0.403107497344978</v>
      </c>
      <c r="AC9" s="19" t="n">
        <v>0.361839375994567</v>
      </c>
      <c r="AD9" s="19" t="n">
        <v>0.413012635489299</v>
      </c>
      <c r="AE9" s="19"/>
      <c r="AF9" s="19" t="n">
        <v>0.424500088604384</v>
      </c>
      <c r="AG9" s="19"/>
      <c r="AH9" s="19" t="n">
        <v>0.422214886863009</v>
      </c>
      <c r="AI9" s="19"/>
      <c r="AJ9" s="19" t="n">
        <v>0.395792570368502</v>
      </c>
      <c r="AK9" s="19" t="n">
        <v>0.406612607406567</v>
      </c>
      <c r="AL9" s="19" t="n">
        <v>0.481897960595685</v>
      </c>
    </row>
    <row r="10">
      <c r="B10" s="20" t="s">
        <v>409</v>
      </c>
      <c r="C10" s="19" t="n">
        <v>0.471934474425475</v>
      </c>
      <c r="D10" s="19" t="n">
        <v>0.464615079374182</v>
      </c>
      <c r="E10" s="19" t="n">
        <v>0.479432128751305</v>
      </c>
      <c r="F10" s="19"/>
      <c r="G10" s="19" t="n">
        <v>0.529056923403382</v>
      </c>
      <c r="H10" s="19" t="n">
        <v>0.467669211302319</v>
      </c>
      <c r="I10" s="19" t="n">
        <v>0.353528434510201</v>
      </c>
      <c r="J10" s="19" t="n">
        <v>0.438340249480956</v>
      </c>
      <c r="K10" s="19" t="n">
        <v>0.519960868381927</v>
      </c>
      <c r="L10" s="19" t="n">
        <v>0.537062199980286</v>
      </c>
      <c r="M10" s="19"/>
      <c r="N10" s="19" t="n">
        <v>0.450497820160812</v>
      </c>
      <c r="O10" s="19" t="n">
        <v>0.414608796273639</v>
      </c>
      <c r="P10" s="19" t="n">
        <v>0.484222137535136</v>
      </c>
      <c r="Q10" s="19" t="n">
        <v>0.492740102316994</v>
      </c>
      <c r="R10" s="19" t="n">
        <v>0.543361220782715</v>
      </c>
      <c r="S10" s="19"/>
      <c r="T10" s="19" t="n">
        <v>0.601183404144507</v>
      </c>
      <c r="U10" s="19" t="n">
        <v>0.42814663465679</v>
      </c>
      <c r="V10" s="19" t="n">
        <v>0.518003620837451</v>
      </c>
      <c r="W10" s="19" t="n">
        <v>0.379399717624478</v>
      </c>
      <c r="X10" s="19"/>
      <c r="Y10" s="19" t="n">
        <v>0.371749544129701</v>
      </c>
      <c r="Z10" s="19" t="n">
        <v>0.70996659656911</v>
      </c>
      <c r="AA10" s="19" t="n">
        <v>0.562631202835635</v>
      </c>
      <c r="AB10" s="19" t="n">
        <v>0.534923177772971</v>
      </c>
      <c r="AC10" s="19" t="n">
        <v>0.54500367979387</v>
      </c>
      <c r="AD10" s="19" t="n">
        <v>0.41272653760413</v>
      </c>
      <c r="AE10" s="19"/>
      <c r="AF10" s="19" t="n">
        <v>0.44999148938614</v>
      </c>
      <c r="AG10" s="19"/>
      <c r="AH10" s="19" t="n">
        <v>0.470884560015491</v>
      </c>
      <c r="AI10" s="19"/>
      <c r="AJ10" s="19" t="n">
        <v>0.434026572988173</v>
      </c>
      <c r="AK10" s="19" t="n">
        <v>0.497969920845785</v>
      </c>
      <c r="AL10" s="19" t="n">
        <v>0.462147135954375</v>
      </c>
    </row>
    <row r="11">
      <c r="B11" s="20" t="s">
        <v>87</v>
      </c>
      <c r="C11" s="21" t="n">
        <v>0.117901558344987</v>
      </c>
      <c r="D11" s="21" t="n">
        <v>0.0868228689201387</v>
      </c>
      <c r="E11" s="21" t="n">
        <v>0.149737149753074</v>
      </c>
      <c r="F11" s="21"/>
      <c r="G11" s="21" t="n">
        <v>0.0637616993183542</v>
      </c>
      <c r="H11" s="21" t="n">
        <v>0.0545563546522414</v>
      </c>
      <c r="I11" s="21" t="n">
        <v>0.0623200393550008</v>
      </c>
      <c r="J11" s="21" t="n">
        <v>0.0921973161842142</v>
      </c>
      <c r="K11" s="21" t="n">
        <v>0.365673091908174</v>
      </c>
      <c r="L11" s="21" t="n">
        <v>0.161739169988699</v>
      </c>
      <c r="M11" s="21"/>
      <c r="N11" s="21" t="n">
        <v>0.272674203796718</v>
      </c>
      <c r="O11" s="21" t="n">
        <v>0.106068197983876</v>
      </c>
      <c r="P11" s="21" t="n">
        <v>0.108223516774056</v>
      </c>
      <c r="Q11" s="21" t="n">
        <v>0.131309339077988</v>
      </c>
      <c r="R11" s="21" t="n">
        <v>0.104985441346079</v>
      </c>
      <c r="S11" s="21"/>
      <c r="T11" s="21" t="n">
        <v>0.170092097481917</v>
      </c>
      <c r="U11" s="21" t="n">
        <v>0.153518282595723</v>
      </c>
      <c r="V11" s="21" t="n">
        <v>0.0360750461514048</v>
      </c>
      <c r="W11" s="21" t="n">
        <v>0.082294271314562</v>
      </c>
      <c r="X11" s="21"/>
      <c r="Y11" s="21" t="n">
        <v>0.0595958458483595</v>
      </c>
      <c r="Z11" s="21" t="n">
        <v>0.275304121671179</v>
      </c>
      <c r="AA11" s="21" t="n">
        <v>0.1754866951162</v>
      </c>
      <c r="AB11" s="21" t="n">
        <v>0.0619693248820509</v>
      </c>
      <c r="AC11" s="21" t="n">
        <v>0.0931569442115626</v>
      </c>
      <c r="AD11" s="21" t="n">
        <v>0.17426082690657</v>
      </c>
      <c r="AE11" s="21"/>
      <c r="AF11" s="21" t="n">
        <v>0.125508422009476</v>
      </c>
      <c r="AG11" s="21"/>
      <c r="AH11" s="21" t="n">
        <v>0.1069005531215</v>
      </c>
      <c r="AI11" s="21"/>
      <c r="AJ11" s="21" t="n">
        <v>0.170180856643325</v>
      </c>
      <c r="AK11" s="21" t="n">
        <v>0.0954174717476485</v>
      </c>
      <c r="AL11" s="21" t="n">
        <v>0.0559549034499396</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424</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187</v>
      </c>
      <c r="D7" s="11" t="n">
        <v>98</v>
      </c>
      <c r="E7" s="11" t="n">
        <v>88</v>
      </c>
      <c r="F7" s="11"/>
      <c r="G7" s="11" t="n">
        <v>12</v>
      </c>
      <c r="H7" s="11" t="n">
        <v>18</v>
      </c>
      <c r="I7" s="11" t="n">
        <v>46</v>
      </c>
      <c r="J7" s="11" t="n">
        <v>36</v>
      </c>
      <c r="K7" s="11" t="n">
        <v>37</v>
      </c>
      <c r="L7" s="11" t="n">
        <v>38</v>
      </c>
      <c r="M7" s="11"/>
      <c r="N7" s="11" t="n">
        <v>11</v>
      </c>
      <c r="O7" s="11" t="n">
        <v>42</v>
      </c>
      <c r="P7" s="11" t="n">
        <v>33</v>
      </c>
      <c r="Q7" s="11" t="n">
        <v>61</v>
      </c>
      <c r="R7" s="11" t="n">
        <v>40</v>
      </c>
      <c r="S7" s="11"/>
      <c r="T7" s="11" t="n">
        <v>18</v>
      </c>
      <c r="U7" s="11" t="n">
        <v>55</v>
      </c>
      <c r="V7" s="11" t="n">
        <v>36</v>
      </c>
      <c r="W7" s="11" t="n">
        <v>47</v>
      </c>
      <c r="X7" s="11"/>
      <c r="Y7" s="11" t="n">
        <v>82</v>
      </c>
      <c r="Z7" s="11" t="n">
        <v>18</v>
      </c>
      <c r="AA7" s="11" t="n">
        <v>51</v>
      </c>
      <c r="AB7" s="11" t="n">
        <v>22</v>
      </c>
      <c r="AC7" s="11" t="n">
        <v>9</v>
      </c>
      <c r="AD7" s="11" t="n">
        <v>4</v>
      </c>
      <c r="AE7" s="11"/>
      <c r="AF7" s="11" t="n">
        <v>113</v>
      </c>
      <c r="AG7" s="11"/>
      <c r="AH7" s="11" t="n">
        <v>181</v>
      </c>
      <c r="AI7" s="11"/>
      <c r="AJ7" s="11" t="n">
        <v>72</v>
      </c>
      <c r="AK7" s="11" t="n">
        <v>76</v>
      </c>
      <c r="AL7" s="11" t="n">
        <v>39</v>
      </c>
    </row>
    <row r="8" ht="30" customHeight="1">
      <c r="B8" s="12" t="s">
        <v>20</v>
      </c>
      <c r="C8" s="12" t="n">
        <v>181</v>
      </c>
      <c r="D8" s="12" t="n">
        <v>104</v>
      </c>
      <c r="E8" s="12" t="n">
        <v>76</v>
      </c>
      <c r="F8" s="12"/>
      <c r="G8" s="12" t="n">
        <v>15</v>
      </c>
      <c r="H8" s="12" t="n">
        <v>25</v>
      </c>
      <c r="I8" s="12" t="n">
        <v>30</v>
      </c>
      <c r="J8" s="12" t="n">
        <v>32</v>
      </c>
      <c r="K8" s="12" t="n">
        <v>36</v>
      </c>
      <c r="L8" s="12" t="n">
        <v>42</v>
      </c>
      <c r="M8" s="12"/>
      <c r="N8" s="12" t="n">
        <v>13</v>
      </c>
      <c r="O8" s="12" t="n">
        <v>57</v>
      </c>
      <c r="P8" s="12" t="n">
        <v>46</v>
      </c>
      <c r="Q8" s="12" t="n">
        <v>35</v>
      </c>
      <c r="R8" s="12" t="n">
        <v>29</v>
      </c>
      <c r="S8" s="12"/>
      <c r="T8" s="12" t="n">
        <v>23</v>
      </c>
      <c r="U8" s="12" t="n">
        <v>52</v>
      </c>
      <c r="V8" s="12" t="n">
        <v>33</v>
      </c>
      <c r="W8" s="12" t="n">
        <v>42</v>
      </c>
      <c r="X8" s="12"/>
      <c r="Y8" s="12" t="n">
        <v>75</v>
      </c>
      <c r="Z8" s="12" t="n">
        <v>13</v>
      </c>
      <c r="AA8" s="12" t="n">
        <v>53</v>
      </c>
      <c r="AB8" s="12" t="n">
        <v>25</v>
      </c>
      <c r="AC8" s="12" t="n">
        <v>10</v>
      </c>
      <c r="AD8" s="12" t="n">
        <v>4</v>
      </c>
      <c r="AE8" s="12"/>
      <c r="AF8" s="12" t="n">
        <v>108</v>
      </c>
      <c r="AG8" s="12"/>
      <c r="AH8" s="12" t="n">
        <v>175</v>
      </c>
      <c r="AI8" s="12"/>
      <c r="AJ8" s="12" t="n">
        <v>52</v>
      </c>
      <c r="AK8" s="12" t="n">
        <v>107</v>
      </c>
      <c r="AL8" s="12" t="n">
        <v>21</v>
      </c>
    </row>
    <row r="9">
      <c r="B9" s="20" t="s">
        <v>423</v>
      </c>
      <c r="C9" s="19" t="n">
        <v>0.408532072120221</v>
      </c>
      <c r="D9" s="19" t="n">
        <v>0.411382032669959</v>
      </c>
      <c r="E9" s="19" t="n">
        <v>0.39691524755315</v>
      </c>
      <c r="F9" s="19"/>
      <c r="G9" s="19" t="n">
        <v>0.697876334774889</v>
      </c>
      <c r="H9" s="19" t="n">
        <v>0.373768537118165</v>
      </c>
      <c r="I9" s="19" t="n">
        <v>0.556054433771062</v>
      </c>
      <c r="J9" s="19" t="n">
        <v>0.455944616180061</v>
      </c>
      <c r="K9" s="19" t="n">
        <v>0.324184445353808</v>
      </c>
      <c r="L9" s="19" t="n">
        <v>0.25558722576504</v>
      </c>
      <c r="M9" s="19"/>
      <c r="N9" s="19" t="n">
        <v>0.375012531664182</v>
      </c>
      <c r="O9" s="19" t="n">
        <v>0.42790479202223</v>
      </c>
      <c r="P9" s="19" t="n">
        <v>0.368830238700836</v>
      </c>
      <c r="Q9" s="19" t="n">
        <v>0.379144987430098</v>
      </c>
      <c r="R9" s="19" t="n">
        <v>0.484552934965658</v>
      </c>
      <c r="S9" s="19"/>
      <c r="T9" s="19" t="n">
        <v>0.42591652419296</v>
      </c>
      <c r="U9" s="19" t="n">
        <v>0.460989296221203</v>
      </c>
      <c r="V9" s="19" t="n">
        <v>0.377587622432082</v>
      </c>
      <c r="W9" s="19" t="n">
        <v>0.521039181028378</v>
      </c>
      <c r="X9" s="19"/>
      <c r="Y9" s="19" t="n">
        <v>0.499835854949826</v>
      </c>
      <c r="Z9" s="19" t="n">
        <v>0.467386911424225</v>
      </c>
      <c r="AA9" s="19" t="n">
        <v>0.30344774755799</v>
      </c>
      <c r="AB9" s="19" t="n">
        <v>0.315986059529748</v>
      </c>
      <c r="AC9" s="19" t="n">
        <v>0.626661331470052</v>
      </c>
      <c r="AD9" s="19" t="n">
        <v>0</v>
      </c>
      <c r="AE9" s="19"/>
      <c r="AF9" s="19" t="n">
        <v>0.339286864894265</v>
      </c>
      <c r="AG9" s="19"/>
      <c r="AH9" s="19" t="n">
        <v>0.402552328403815</v>
      </c>
      <c r="AI9" s="19"/>
      <c r="AJ9" s="19" t="n">
        <v>0.432916464861517</v>
      </c>
      <c r="AK9" s="19" t="n">
        <v>0.382074336385333</v>
      </c>
      <c r="AL9" s="19" t="n">
        <v>0.482792998640792</v>
      </c>
    </row>
    <row r="10">
      <c r="B10" s="20" t="s">
        <v>409</v>
      </c>
      <c r="C10" s="19" t="n">
        <v>0.526472634187775</v>
      </c>
      <c r="D10" s="19" t="n">
        <v>0.551800570460577</v>
      </c>
      <c r="E10" s="19" t="n">
        <v>0.498522547469978</v>
      </c>
      <c r="F10" s="19"/>
      <c r="G10" s="19" t="n">
        <v>0.260569772554041</v>
      </c>
      <c r="H10" s="19" t="n">
        <v>0.601962808987411</v>
      </c>
      <c r="I10" s="19" t="n">
        <v>0.355069729015471</v>
      </c>
      <c r="J10" s="19" t="n">
        <v>0.529146009656026</v>
      </c>
      <c r="K10" s="19" t="n">
        <v>0.64907127113559</v>
      </c>
      <c r="L10" s="19" t="n">
        <v>0.593505158182766</v>
      </c>
      <c r="M10" s="19"/>
      <c r="N10" s="19" t="n">
        <v>0.624987468335818</v>
      </c>
      <c r="O10" s="19" t="n">
        <v>0.490061035843886</v>
      </c>
      <c r="P10" s="19" t="n">
        <v>0.594420020517493</v>
      </c>
      <c r="Q10" s="19" t="n">
        <v>0.548641090370832</v>
      </c>
      <c r="R10" s="19" t="n">
        <v>0.418988380260732</v>
      </c>
      <c r="S10" s="19"/>
      <c r="T10" s="19" t="n">
        <v>0.549042997022833</v>
      </c>
      <c r="U10" s="19" t="n">
        <v>0.539010703778797</v>
      </c>
      <c r="V10" s="19" t="n">
        <v>0.525886169959494</v>
      </c>
      <c r="W10" s="19" t="n">
        <v>0.449736854182884</v>
      </c>
      <c r="X10" s="19"/>
      <c r="Y10" s="19" t="n">
        <v>0.454700534326061</v>
      </c>
      <c r="Z10" s="19" t="n">
        <v>0.432258380681085</v>
      </c>
      <c r="AA10" s="19" t="n">
        <v>0.597895353226881</v>
      </c>
      <c r="AB10" s="19" t="n">
        <v>0.638081201543817</v>
      </c>
      <c r="AC10" s="19" t="n">
        <v>0.309057718125101</v>
      </c>
      <c r="AD10" s="19" t="n">
        <v>1</v>
      </c>
      <c r="AE10" s="19"/>
      <c r="AF10" s="19" t="n">
        <v>0.624913301226061</v>
      </c>
      <c r="AG10" s="19"/>
      <c r="AH10" s="19" t="n">
        <v>0.530322424566976</v>
      </c>
      <c r="AI10" s="19"/>
      <c r="AJ10" s="19" t="n">
        <v>0.460172064428315</v>
      </c>
      <c r="AK10" s="19" t="n">
        <v>0.571224309861265</v>
      </c>
      <c r="AL10" s="19" t="n">
        <v>0.462703724083372</v>
      </c>
    </row>
    <row r="11">
      <c r="B11" s="20" t="s">
        <v>87</v>
      </c>
      <c r="C11" s="21" t="n">
        <v>0.0649952936920044</v>
      </c>
      <c r="D11" s="21" t="n">
        <v>0.0368173968694637</v>
      </c>
      <c r="E11" s="21" t="n">
        <v>0.104562204976872</v>
      </c>
      <c r="F11" s="21"/>
      <c r="G11" s="21" t="n">
        <v>0.0415538926710697</v>
      </c>
      <c r="H11" s="21" t="n">
        <v>0.0242686538944241</v>
      </c>
      <c r="I11" s="21" t="n">
        <v>0.0888758372134669</v>
      </c>
      <c r="J11" s="21" t="n">
        <v>0.0149093741639132</v>
      </c>
      <c r="K11" s="21" t="n">
        <v>0.0267442835106019</v>
      </c>
      <c r="L11" s="21" t="n">
        <v>0.150907616052195</v>
      </c>
      <c r="M11" s="21"/>
      <c r="N11" s="21" t="n">
        <v>0</v>
      </c>
      <c r="O11" s="21" t="n">
        <v>0.0820341721338842</v>
      </c>
      <c r="P11" s="21" t="n">
        <v>0.0367497407816714</v>
      </c>
      <c r="Q11" s="21" t="n">
        <v>0.0722139221990703</v>
      </c>
      <c r="R11" s="21" t="n">
        <v>0.0964586847736098</v>
      </c>
      <c r="S11" s="21"/>
      <c r="T11" s="21" t="n">
        <v>0.025040478784207</v>
      </c>
      <c r="U11" s="21" t="n">
        <v>0</v>
      </c>
      <c r="V11" s="21" t="n">
        <v>0.0965262076084241</v>
      </c>
      <c r="W11" s="21" t="n">
        <v>0.0292239647887385</v>
      </c>
      <c r="X11" s="21"/>
      <c r="Y11" s="21" t="n">
        <v>0.0454636107241134</v>
      </c>
      <c r="Z11" s="21" t="n">
        <v>0.100354707894689</v>
      </c>
      <c r="AA11" s="21" t="n">
        <v>0.0986568992151288</v>
      </c>
      <c r="AB11" s="21" t="n">
        <v>0.0459327389264343</v>
      </c>
      <c r="AC11" s="21" t="n">
        <v>0.0642809504048475</v>
      </c>
      <c r="AD11" s="21" t="n">
        <v>0</v>
      </c>
      <c r="AE11" s="21"/>
      <c r="AF11" s="21" t="n">
        <v>0.0357998338796746</v>
      </c>
      <c r="AG11" s="21"/>
      <c r="AH11" s="21" t="n">
        <v>0.0671252470292099</v>
      </c>
      <c r="AI11" s="21"/>
      <c r="AJ11" s="21" t="n">
        <v>0.106911470710168</v>
      </c>
      <c r="AK11" s="21" t="n">
        <v>0.0467013537534021</v>
      </c>
      <c r="AL11" s="21" t="n">
        <v>0.0545032772758351</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426</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180</v>
      </c>
      <c r="D7" s="11" t="n">
        <v>74</v>
      </c>
      <c r="E7" s="11" t="n">
        <v>106</v>
      </c>
      <c r="F7" s="11"/>
      <c r="G7" s="11" t="n">
        <v>19</v>
      </c>
      <c r="H7" s="11" t="n">
        <v>22</v>
      </c>
      <c r="I7" s="11" t="n">
        <v>46</v>
      </c>
      <c r="J7" s="11" t="n">
        <v>25</v>
      </c>
      <c r="K7" s="11" t="n">
        <v>28</v>
      </c>
      <c r="L7" s="11" t="n">
        <v>40</v>
      </c>
      <c r="M7" s="11"/>
      <c r="N7" s="11" t="n">
        <v>15</v>
      </c>
      <c r="O7" s="11" t="n">
        <v>44</v>
      </c>
      <c r="P7" s="11" t="n">
        <v>27</v>
      </c>
      <c r="Q7" s="11" t="n">
        <v>44</v>
      </c>
      <c r="R7" s="11" t="n">
        <v>50</v>
      </c>
      <c r="S7" s="11"/>
      <c r="T7" s="11" t="n">
        <v>13</v>
      </c>
      <c r="U7" s="11" t="n">
        <v>67</v>
      </c>
      <c r="V7" s="11" t="n">
        <v>25</v>
      </c>
      <c r="W7" s="11" t="n">
        <v>42</v>
      </c>
      <c r="X7" s="11"/>
      <c r="Y7" s="11" t="n">
        <v>80</v>
      </c>
      <c r="Z7" s="11" t="n">
        <v>13</v>
      </c>
      <c r="AA7" s="11" t="n">
        <v>51</v>
      </c>
      <c r="AB7" s="11" t="n">
        <v>17</v>
      </c>
      <c r="AC7" s="11" t="n">
        <v>13</v>
      </c>
      <c r="AD7" s="11" t="n">
        <v>6</v>
      </c>
      <c r="AE7" s="11"/>
      <c r="AF7" s="11" t="n">
        <v>108</v>
      </c>
      <c r="AG7" s="11"/>
      <c r="AH7" s="11" t="n">
        <v>173</v>
      </c>
      <c r="AI7" s="11"/>
      <c r="AJ7" s="11" t="n">
        <v>80</v>
      </c>
      <c r="AK7" s="11" t="n">
        <v>72</v>
      </c>
      <c r="AL7" s="11" t="n">
        <v>28</v>
      </c>
    </row>
    <row r="8" ht="30" customHeight="1">
      <c r="B8" s="12" t="s">
        <v>20</v>
      </c>
      <c r="C8" s="12" t="n">
        <v>178</v>
      </c>
      <c r="D8" s="12" t="n">
        <v>80</v>
      </c>
      <c r="E8" s="12" t="n">
        <v>98</v>
      </c>
      <c r="F8" s="12"/>
      <c r="G8" s="12" t="n">
        <v>20</v>
      </c>
      <c r="H8" s="12" t="n">
        <v>26</v>
      </c>
      <c r="I8" s="12" t="n">
        <v>32</v>
      </c>
      <c r="J8" s="12" t="n">
        <v>28</v>
      </c>
      <c r="K8" s="12" t="n">
        <v>28</v>
      </c>
      <c r="L8" s="12" t="n">
        <v>44</v>
      </c>
      <c r="M8" s="12"/>
      <c r="N8" s="12" t="n">
        <v>23</v>
      </c>
      <c r="O8" s="12" t="n">
        <v>64</v>
      </c>
      <c r="P8" s="12" t="n">
        <v>32</v>
      </c>
      <c r="Q8" s="12" t="n">
        <v>27</v>
      </c>
      <c r="R8" s="12" t="n">
        <v>32</v>
      </c>
      <c r="S8" s="12"/>
      <c r="T8" s="12" t="n">
        <v>17</v>
      </c>
      <c r="U8" s="12" t="n">
        <v>65</v>
      </c>
      <c r="V8" s="12" t="n">
        <v>26</v>
      </c>
      <c r="W8" s="12" t="n">
        <v>34</v>
      </c>
      <c r="X8" s="12"/>
      <c r="Y8" s="12" t="n">
        <v>71</v>
      </c>
      <c r="Z8" s="12" t="n">
        <v>12</v>
      </c>
      <c r="AA8" s="12" t="n">
        <v>54</v>
      </c>
      <c r="AB8" s="12" t="n">
        <v>20</v>
      </c>
      <c r="AC8" s="12" t="n">
        <v>14</v>
      </c>
      <c r="AD8" s="12" t="n">
        <v>6</v>
      </c>
      <c r="AE8" s="12"/>
      <c r="AF8" s="12" t="n">
        <v>102</v>
      </c>
      <c r="AG8" s="12"/>
      <c r="AH8" s="12" t="n">
        <v>169</v>
      </c>
      <c r="AI8" s="12"/>
      <c r="AJ8" s="12" t="n">
        <v>57</v>
      </c>
      <c r="AK8" s="12" t="n">
        <v>104</v>
      </c>
      <c r="AL8" s="12" t="n">
        <v>17</v>
      </c>
    </row>
    <row r="9">
      <c r="B9" s="20" t="s">
        <v>425</v>
      </c>
      <c r="C9" s="19" t="n">
        <v>0.474996409046673</v>
      </c>
      <c r="D9" s="19" t="n">
        <v>0.489974156282578</v>
      </c>
      <c r="E9" s="19" t="n">
        <v>0.462733743988663</v>
      </c>
      <c r="F9" s="19"/>
      <c r="G9" s="19" t="n">
        <v>0.411035965484296</v>
      </c>
      <c r="H9" s="19" t="n">
        <v>0.456708383704521</v>
      </c>
      <c r="I9" s="19" t="n">
        <v>0.604638082511193</v>
      </c>
      <c r="J9" s="19" t="n">
        <v>0.46300008119138</v>
      </c>
      <c r="K9" s="19" t="n">
        <v>0.528504824066386</v>
      </c>
      <c r="L9" s="19" t="n">
        <v>0.393912037789518</v>
      </c>
      <c r="M9" s="19"/>
      <c r="N9" s="19" t="n">
        <v>0.34856521379527</v>
      </c>
      <c r="O9" s="19" t="n">
        <v>0.517876280766876</v>
      </c>
      <c r="P9" s="19" t="n">
        <v>0.460572294641278</v>
      </c>
      <c r="Q9" s="19" t="n">
        <v>0.505110866804914</v>
      </c>
      <c r="R9" s="19" t="n">
        <v>0.46861639366052</v>
      </c>
      <c r="S9" s="19"/>
      <c r="T9" s="19" t="n">
        <v>0.330235595798898</v>
      </c>
      <c r="U9" s="19" t="n">
        <v>0.42411565249906</v>
      </c>
      <c r="V9" s="19" t="n">
        <v>0.572051747018299</v>
      </c>
      <c r="W9" s="19" t="n">
        <v>0.563415884506838</v>
      </c>
      <c r="X9" s="19"/>
      <c r="Y9" s="19" t="n">
        <v>0.495337093539225</v>
      </c>
      <c r="Z9" s="19" t="n">
        <v>0.569540595312664</v>
      </c>
      <c r="AA9" s="19" t="n">
        <v>0.438336428516051</v>
      </c>
      <c r="AB9" s="19" t="n">
        <v>0.513777694884151</v>
      </c>
      <c r="AC9" s="19" t="n">
        <v>0.344873691405446</v>
      </c>
      <c r="AD9" s="19" t="n">
        <v>0.549769342572991</v>
      </c>
      <c r="AE9" s="19"/>
      <c r="AF9" s="19" t="n">
        <v>0.541674345197879</v>
      </c>
      <c r="AG9" s="19"/>
      <c r="AH9" s="19" t="n">
        <v>0.49279644523993</v>
      </c>
      <c r="AI9" s="19"/>
      <c r="AJ9" s="19" t="n">
        <v>0.447293292991254</v>
      </c>
      <c r="AK9" s="19" t="n">
        <v>0.481212590695037</v>
      </c>
      <c r="AL9" s="19" t="n">
        <v>0.531762997917739</v>
      </c>
    </row>
    <row r="10">
      <c r="B10" s="20" t="s">
        <v>409</v>
      </c>
      <c r="C10" s="19" t="n">
        <v>0.418719278690519</v>
      </c>
      <c r="D10" s="19" t="n">
        <v>0.445119874838857</v>
      </c>
      <c r="E10" s="19" t="n">
        <v>0.39710443482917</v>
      </c>
      <c r="F10" s="19"/>
      <c r="G10" s="19" t="n">
        <v>0.529256098177902</v>
      </c>
      <c r="H10" s="19" t="n">
        <v>0.496467991097673</v>
      </c>
      <c r="I10" s="19" t="n">
        <v>0.339168788918155</v>
      </c>
      <c r="J10" s="19" t="n">
        <v>0.413181128145659</v>
      </c>
      <c r="K10" s="19" t="n">
        <v>0.303776432145759</v>
      </c>
      <c r="L10" s="19" t="n">
        <v>0.458147166245745</v>
      </c>
      <c r="M10" s="19"/>
      <c r="N10" s="19" t="n">
        <v>0.580585944577204</v>
      </c>
      <c r="O10" s="19" t="n">
        <v>0.38407572008377</v>
      </c>
      <c r="P10" s="19" t="n">
        <v>0.359651371030494</v>
      </c>
      <c r="Q10" s="19" t="n">
        <v>0.376479417126422</v>
      </c>
      <c r="R10" s="19" t="n">
        <v>0.467292482996648</v>
      </c>
      <c r="S10" s="19"/>
      <c r="T10" s="19" t="n">
        <v>0.423880390661412</v>
      </c>
      <c r="U10" s="19" t="n">
        <v>0.47967094317378</v>
      </c>
      <c r="V10" s="19" t="n">
        <v>0.367778022973798</v>
      </c>
      <c r="W10" s="19" t="n">
        <v>0.403072695480113</v>
      </c>
      <c r="X10" s="19"/>
      <c r="Y10" s="19" t="n">
        <v>0.39993197072856</v>
      </c>
      <c r="Z10" s="19" t="n">
        <v>0.430459404687336</v>
      </c>
      <c r="AA10" s="19" t="n">
        <v>0.445096818981277</v>
      </c>
      <c r="AB10" s="19" t="n">
        <v>0.312431635780507</v>
      </c>
      <c r="AC10" s="19" t="n">
        <v>0.57177176780549</v>
      </c>
      <c r="AD10" s="19" t="n">
        <v>0.370933934148441</v>
      </c>
      <c r="AE10" s="19"/>
      <c r="AF10" s="19" t="n">
        <v>0.385796316409674</v>
      </c>
      <c r="AG10" s="19"/>
      <c r="AH10" s="19" t="n">
        <v>0.414673811552348</v>
      </c>
      <c r="AI10" s="19"/>
      <c r="AJ10" s="19" t="n">
        <v>0.4208257363007</v>
      </c>
      <c r="AK10" s="19" t="n">
        <v>0.427201657366669</v>
      </c>
      <c r="AL10" s="19" t="n">
        <v>0.358391441571326</v>
      </c>
    </row>
    <row r="11">
      <c r="B11" s="20" t="s">
        <v>87</v>
      </c>
      <c r="C11" s="21" t="n">
        <v>0.106284312262809</v>
      </c>
      <c r="D11" s="21" t="n">
        <v>0.0649059688785651</v>
      </c>
      <c r="E11" s="21" t="n">
        <v>0.140161821182167</v>
      </c>
      <c r="F11" s="21"/>
      <c r="G11" s="21" t="n">
        <v>0.0597079363378025</v>
      </c>
      <c r="H11" s="21" t="n">
        <v>0.0468236251978053</v>
      </c>
      <c r="I11" s="21" t="n">
        <v>0.0561931285706518</v>
      </c>
      <c r="J11" s="21" t="n">
        <v>0.123818790662961</v>
      </c>
      <c r="K11" s="21" t="n">
        <v>0.167718743787855</v>
      </c>
      <c r="L11" s="21" t="n">
        <v>0.147940795964737</v>
      </c>
      <c r="M11" s="21"/>
      <c r="N11" s="21" t="n">
        <v>0.0708488416275252</v>
      </c>
      <c r="O11" s="21" t="n">
        <v>0.0980479991493536</v>
      </c>
      <c r="P11" s="21" t="n">
        <v>0.179776334328228</v>
      </c>
      <c r="Q11" s="21" t="n">
        <v>0.118409716068664</v>
      </c>
      <c r="R11" s="21" t="n">
        <v>0.0640911233428317</v>
      </c>
      <c r="S11" s="21"/>
      <c r="T11" s="21" t="n">
        <v>0.245884013539689</v>
      </c>
      <c r="U11" s="21" t="n">
        <v>0.0962134043271593</v>
      </c>
      <c r="V11" s="21" t="n">
        <v>0.0601702300079023</v>
      </c>
      <c r="W11" s="21" t="n">
        <v>0.0335114200130487</v>
      </c>
      <c r="X11" s="21"/>
      <c r="Y11" s="21" t="n">
        <v>0.104730935732215</v>
      </c>
      <c r="Z11" s="21" t="n">
        <v>0</v>
      </c>
      <c r="AA11" s="21" t="n">
        <v>0.116566752502672</v>
      </c>
      <c r="AB11" s="21" t="n">
        <v>0.173790669335342</v>
      </c>
      <c r="AC11" s="21" t="n">
        <v>0.0833545407890647</v>
      </c>
      <c r="AD11" s="21" t="n">
        <v>0.0792967232785673</v>
      </c>
      <c r="AE11" s="21"/>
      <c r="AF11" s="21" t="n">
        <v>0.0725293383924467</v>
      </c>
      <c r="AG11" s="21"/>
      <c r="AH11" s="21" t="n">
        <v>0.092529743207722</v>
      </c>
      <c r="AI11" s="21"/>
      <c r="AJ11" s="21" t="n">
        <v>0.131880970708046</v>
      </c>
      <c r="AK11" s="21" t="n">
        <v>0.0915857519382945</v>
      </c>
      <c r="AL11" s="21" t="n">
        <v>0.109845560510936</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428</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224</v>
      </c>
      <c r="D7" s="11" t="n">
        <v>102</v>
      </c>
      <c r="E7" s="11" t="n">
        <v>122</v>
      </c>
      <c r="F7" s="11"/>
      <c r="G7" s="11" t="n">
        <v>16</v>
      </c>
      <c r="H7" s="11" t="n">
        <v>34</v>
      </c>
      <c r="I7" s="11" t="n">
        <v>43</v>
      </c>
      <c r="J7" s="11" t="n">
        <v>37</v>
      </c>
      <c r="K7" s="11" t="n">
        <v>40</v>
      </c>
      <c r="L7" s="11" t="n">
        <v>54</v>
      </c>
      <c r="M7" s="11"/>
      <c r="N7" s="11" t="n">
        <v>9</v>
      </c>
      <c r="O7" s="11" t="n">
        <v>53</v>
      </c>
      <c r="P7" s="11" t="n">
        <v>45</v>
      </c>
      <c r="Q7" s="11" t="n">
        <v>65</v>
      </c>
      <c r="R7" s="11" t="n">
        <v>52</v>
      </c>
      <c r="S7" s="11"/>
      <c r="T7" s="11" t="n">
        <v>19</v>
      </c>
      <c r="U7" s="11" t="n">
        <v>67</v>
      </c>
      <c r="V7" s="11" t="n">
        <v>35</v>
      </c>
      <c r="W7" s="11" t="n">
        <v>62</v>
      </c>
      <c r="X7" s="11"/>
      <c r="Y7" s="11" t="n">
        <v>98</v>
      </c>
      <c r="Z7" s="11" t="n">
        <v>17</v>
      </c>
      <c r="AA7" s="11" t="n">
        <v>68</v>
      </c>
      <c r="AB7" s="11" t="n">
        <v>22</v>
      </c>
      <c r="AC7" s="11" t="n">
        <v>13</v>
      </c>
      <c r="AD7" s="11" t="n">
        <v>5</v>
      </c>
      <c r="AE7" s="11"/>
      <c r="AF7" s="11" t="n">
        <v>137</v>
      </c>
      <c r="AG7" s="11"/>
      <c r="AH7" s="11" t="n">
        <v>210</v>
      </c>
      <c r="AI7" s="11"/>
      <c r="AJ7" s="11" t="n">
        <v>106</v>
      </c>
      <c r="AK7" s="11" t="n">
        <v>87</v>
      </c>
      <c r="AL7" s="11" t="n">
        <v>31</v>
      </c>
    </row>
    <row r="8" ht="30" customHeight="1">
      <c r="B8" s="12" t="s">
        <v>20</v>
      </c>
      <c r="C8" s="12" t="n">
        <v>225</v>
      </c>
      <c r="D8" s="12" t="n">
        <v>105</v>
      </c>
      <c r="E8" s="12" t="n">
        <v>120</v>
      </c>
      <c r="F8" s="12"/>
      <c r="G8" s="12" t="n">
        <v>22</v>
      </c>
      <c r="H8" s="12" t="n">
        <v>43</v>
      </c>
      <c r="I8" s="12" t="n">
        <v>30</v>
      </c>
      <c r="J8" s="12" t="n">
        <v>35</v>
      </c>
      <c r="K8" s="12" t="n">
        <v>38</v>
      </c>
      <c r="L8" s="12" t="n">
        <v>55</v>
      </c>
      <c r="M8" s="12"/>
      <c r="N8" s="12" t="n">
        <v>12</v>
      </c>
      <c r="O8" s="12" t="n">
        <v>67</v>
      </c>
      <c r="P8" s="12" t="n">
        <v>64</v>
      </c>
      <c r="Q8" s="12" t="n">
        <v>40</v>
      </c>
      <c r="R8" s="12" t="n">
        <v>42</v>
      </c>
      <c r="S8" s="12"/>
      <c r="T8" s="12" t="n">
        <v>18</v>
      </c>
      <c r="U8" s="12" t="n">
        <v>75</v>
      </c>
      <c r="V8" s="12" t="n">
        <v>28</v>
      </c>
      <c r="W8" s="12" t="n">
        <v>62</v>
      </c>
      <c r="X8" s="12"/>
      <c r="Y8" s="12" t="n">
        <v>101</v>
      </c>
      <c r="Z8" s="12" t="n">
        <v>17</v>
      </c>
      <c r="AA8" s="12" t="n">
        <v>69</v>
      </c>
      <c r="AB8" s="12" t="n">
        <v>19</v>
      </c>
      <c r="AC8" s="12" t="n">
        <v>16</v>
      </c>
      <c r="AD8" s="12" t="n">
        <v>3</v>
      </c>
      <c r="AE8" s="12"/>
      <c r="AF8" s="12" t="n">
        <v>136</v>
      </c>
      <c r="AG8" s="12"/>
      <c r="AH8" s="12" t="n">
        <v>209</v>
      </c>
      <c r="AI8" s="12"/>
      <c r="AJ8" s="12" t="n">
        <v>81</v>
      </c>
      <c r="AK8" s="12" t="n">
        <v>127</v>
      </c>
      <c r="AL8" s="12" t="n">
        <v>17</v>
      </c>
    </row>
    <row r="9">
      <c r="B9" s="20" t="s">
        <v>427</v>
      </c>
      <c r="C9" s="19" t="n">
        <v>0.537631894436727</v>
      </c>
      <c r="D9" s="19" t="n">
        <v>0.555556070971704</v>
      </c>
      <c r="E9" s="19" t="n">
        <v>0.521965607223842</v>
      </c>
      <c r="F9" s="19"/>
      <c r="G9" s="19" t="n">
        <v>0.549276885732893</v>
      </c>
      <c r="H9" s="19" t="n">
        <v>0.646107262576109</v>
      </c>
      <c r="I9" s="19" t="n">
        <v>0.52430505905698</v>
      </c>
      <c r="J9" s="19" t="n">
        <v>0.542712547568526</v>
      </c>
      <c r="K9" s="19" t="n">
        <v>0.52082624888152</v>
      </c>
      <c r="L9" s="19" t="n">
        <v>0.463442692519918</v>
      </c>
      <c r="M9" s="19"/>
      <c r="N9" s="19" t="n">
        <v>0.561930975312945</v>
      </c>
      <c r="O9" s="19" t="n">
        <v>0.510415592003308</v>
      </c>
      <c r="P9" s="19" t="n">
        <v>0.423295620005284</v>
      </c>
      <c r="Q9" s="19" t="n">
        <v>0.703101504485845</v>
      </c>
      <c r="R9" s="19" t="n">
        <v>0.590162343288859</v>
      </c>
      <c r="S9" s="19"/>
      <c r="T9" s="19" t="n">
        <v>0.686233508029841</v>
      </c>
      <c r="U9" s="19" t="n">
        <v>0.563165009377302</v>
      </c>
      <c r="V9" s="19" t="n">
        <v>0.574871764855085</v>
      </c>
      <c r="W9" s="19" t="n">
        <v>0.501268016853326</v>
      </c>
      <c r="X9" s="19"/>
      <c r="Y9" s="19" t="n">
        <v>0.522033576045446</v>
      </c>
      <c r="Z9" s="19" t="n">
        <v>0.618136624133852</v>
      </c>
      <c r="AA9" s="19" t="n">
        <v>0.478111510203901</v>
      </c>
      <c r="AB9" s="19" t="n">
        <v>0.658495737056714</v>
      </c>
      <c r="AC9" s="19" t="n">
        <v>0.697537396605834</v>
      </c>
      <c r="AD9" s="19" t="n">
        <v>0.257776068775486</v>
      </c>
      <c r="AE9" s="19"/>
      <c r="AF9" s="19" t="n">
        <v>0.503743790487221</v>
      </c>
      <c r="AG9" s="19"/>
      <c r="AH9" s="19" t="n">
        <v>0.545199885060315</v>
      </c>
      <c r="AI9" s="19"/>
      <c r="AJ9" s="19" t="n">
        <v>0.503668740360939</v>
      </c>
      <c r="AK9" s="19" t="n">
        <v>0.547399757241123</v>
      </c>
      <c r="AL9" s="19" t="n">
        <v>0.625086478556963</v>
      </c>
    </row>
    <row r="10">
      <c r="B10" s="20" t="s">
        <v>409</v>
      </c>
      <c r="C10" s="19" t="n">
        <v>0.359550654211372</v>
      </c>
      <c r="D10" s="19" t="n">
        <v>0.357341791740565</v>
      </c>
      <c r="E10" s="19" t="n">
        <v>0.361481268642327</v>
      </c>
      <c r="F10" s="19"/>
      <c r="G10" s="19" t="n">
        <v>0.450723114267106</v>
      </c>
      <c r="H10" s="19" t="n">
        <v>0.303932752233942</v>
      </c>
      <c r="I10" s="19" t="n">
        <v>0.400213895675611</v>
      </c>
      <c r="J10" s="19" t="n">
        <v>0.410493494946108</v>
      </c>
      <c r="K10" s="19" t="n">
        <v>0.432753093220503</v>
      </c>
      <c r="L10" s="19" t="n">
        <v>0.261511945456692</v>
      </c>
      <c r="M10" s="19"/>
      <c r="N10" s="19" t="n">
        <v>0.438069024687055</v>
      </c>
      <c r="O10" s="19" t="n">
        <v>0.324620863016555</v>
      </c>
      <c r="P10" s="19" t="n">
        <v>0.448131394624191</v>
      </c>
      <c r="Q10" s="19" t="n">
        <v>0.28404115315815</v>
      </c>
      <c r="R10" s="19" t="n">
        <v>0.33057113111345</v>
      </c>
      <c r="S10" s="19"/>
      <c r="T10" s="19" t="n">
        <v>0.141005726723456</v>
      </c>
      <c r="U10" s="19" t="n">
        <v>0.336115020847608</v>
      </c>
      <c r="V10" s="19" t="n">
        <v>0.299763011864154</v>
      </c>
      <c r="W10" s="19" t="n">
        <v>0.476698355103395</v>
      </c>
      <c r="X10" s="19"/>
      <c r="Y10" s="19" t="n">
        <v>0.431418385658161</v>
      </c>
      <c r="Z10" s="19" t="n">
        <v>0.347515569224254</v>
      </c>
      <c r="AA10" s="19" t="n">
        <v>0.29177586737797</v>
      </c>
      <c r="AB10" s="19" t="n">
        <v>0.282146452708111</v>
      </c>
      <c r="AC10" s="19" t="n">
        <v>0.302462603394167</v>
      </c>
      <c r="AD10" s="19" t="n">
        <v>0.437296072263631</v>
      </c>
      <c r="AE10" s="19"/>
      <c r="AF10" s="19" t="n">
        <v>0.409516126135191</v>
      </c>
      <c r="AG10" s="19"/>
      <c r="AH10" s="19" t="n">
        <v>0.371963991147256</v>
      </c>
      <c r="AI10" s="19"/>
      <c r="AJ10" s="19" t="n">
        <v>0.345771974404759</v>
      </c>
      <c r="AK10" s="19" t="n">
        <v>0.390055690779982</v>
      </c>
      <c r="AL10" s="19" t="n">
        <v>0.200695878980269</v>
      </c>
    </row>
    <row r="11">
      <c r="B11" s="20" t="s">
        <v>87</v>
      </c>
      <c r="C11" s="21" t="n">
        <v>0.102817451351901</v>
      </c>
      <c r="D11" s="21" t="n">
        <v>0.0871021372877307</v>
      </c>
      <c r="E11" s="21" t="n">
        <v>0.116553124133831</v>
      </c>
      <c r="F11" s="21"/>
      <c r="G11" s="21" t="n">
        <v>0</v>
      </c>
      <c r="H11" s="21" t="n">
        <v>0.0499599851899493</v>
      </c>
      <c r="I11" s="21" t="n">
        <v>0.075481045267409</v>
      </c>
      <c r="J11" s="21" t="n">
        <v>0.0467939574853663</v>
      </c>
      <c r="K11" s="21" t="n">
        <v>0.0464206578979769</v>
      </c>
      <c r="L11" s="21" t="n">
        <v>0.27504536202339</v>
      </c>
      <c r="M11" s="21"/>
      <c r="N11" s="21" t="n">
        <v>0</v>
      </c>
      <c r="O11" s="21" t="n">
        <v>0.164963544980137</v>
      </c>
      <c r="P11" s="21" t="n">
        <v>0.128572985370524</v>
      </c>
      <c r="Q11" s="21" t="n">
        <v>0.0128573423560051</v>
      </c>
      <c r="R11" s="21" t="n">
        <v>0.079266525597691</v>
      </c>
      <c r="S11" s="21"/>
      <c r="T11" s="21" t="n">
        <v>0.172760765246703</v>
      </c>
      <c r="U11" s="21" t="n">
        <v>0.10071996977509</v>
      </c>
      <c r="V11" s="21" t="n">
        <v>0.125365223280761</v>
      </c>
      <c r="W11" s="21" t="n">
        <v>0.0220336280432788</v>
      </c>
      <c r="X11" s="21"/>
      <c r="Y11" s="21" t="n">
        <v>0.0465480382963933</v>
      </c>
      <c r="Z11" s="21" t="n">
        <v>0.0343478066418942</v>
      </c>
      <c r="AA11" s="21" t="n">
        <v>0.230112622418129</v>
      </c>
      <c r="AB11" s="21" t="n">
        <v>0.0593578102351743</v>
      </c>
      <c r="AC11" s="21" t="n">
        <v>0</v>
      </c>
      <c r="AD11" s="21" t="n">
        <v>0.304927858960884</v>
      </c>
      <c r="AE11" s="21"/>
      <c r="AF11" s="21" t="n">
        <v>0.086740083377588</v>
      </c>
      <c r="AG11" s="21"/>
      <c r="AH11" s="21" t="n">
        <v>0.0828361237924285</v>
      </c>
      <c r="AI11" s="21"/>
      <c r="AJ11" s="21" t="n">
        <v>0.150559285234302</v>
      </c>
      <c r="AK11" s="21" t="n">
        <v>0.0625445519788947</v>
      </c>
      <c r="AL11" s="21" t="n">
        <v>0.174217642462768</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431</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186</v>
      </c>
      <c r="D7" s="11" t="n">
        <v>93</v>
      </c>
      <c r="E7" s="11" t="n">
        <v>93</v>
      </c>
      <c r="F7" s="11"/>
      <c r="G7" s="11" t="n">
        <v>20</v>
      </c>
      <c r="H7" s="11" t="n">
        <v>21</v>
      </c>
      <c r="I7" s="11" t="n">
        <v>45</v>
      </c>
      <c r="J7" s="11" t="n">
        <v>33</v>
      </c>
      <c r="K7" s="11" t="n">
        <v>25</v>
      </c>
      <c r="L7" s="11" t="n">
        <v>42</v>
      </c>
      <c r="M7" s="11"/>
      <c r="N7" s="11" t="n">
        <v>8</v>
      </c>
      <c r="O7" s="11" t="n">
        <v>47</v>
      </c>
      <c r="P7" s="11" t="n">
        <v>35</v>
      </c>
      <c r="Q7" s="11" t="n">
        <v>54</v>
      </c>
      <c r="R7" s="11" t="n">
        <v>42</v>
      </c>
      <c r="S7" s="11"/>
      <c r="T7" s="11" t="n">
        <v>16</v>
      </c>
      <c r="U7" s="11" t="n">
        <v>55</v>
      </c>
      <c r="V7" s="11" t="n">
        <v>31</v>
      </c>
      <c r="W7" s="11" t="n">
        <v>54</v>
      </c>
      <c r="X7" s="11"/>
      <c r="Y7" s="11" t="n">
        <v>85</v>
      </c>
      <c r="Z7" s="11" t="n">
        <v>14</v>
      </c>
      <c r="AA7" s="11" t="n">
        <v>51</v>
      </c>
      <c r="AB7" s="11" t="n">
        <v>18</v>
      </c>
      <c r="AC7" s="11" t="n">
        <v>13</v>
      </c>
      <c r="AD7" s="11" t="n">
        <v>4</v>
      </c>
      <c r="AE7" s="11"/>
      <c r="AF7" s="11" t="n">
        <v>131</v>
      </c>
      <c r="AG7" s="11"/>
      <c r="AH7" s="11" t="n">
        <v>176</v>
      </c>
      <c r="AI7" s="11"/>
      <c r="AJ7" s="11" t="n">
        <v>77</v>
      </c>
      <c r="AK7" s="11" t="n">
        <v>75</v>
      </c>
      <c r="AL7" s="11" t="n">
        <v>34</v>
      </c>
    </row>
    <row r="8" ht="30" customHeight="1">
      <c r="B8" s="12" t="s">
        <v>20</v>
      </c>
      <c r="C8" s="12" t="n">
        <v>185</v>
      </c>
      <c r="D8" s="12" t="n">
        <v>100</v>
      </c>
      <c r="E8" s="12" t="n">
        <v>84</v>
      </c>
      <c r="F8" s="12"/>
      <c r="G8" s="12" t="n">
        <v>27</v>
      </c>
      <c r="H8" s="12" t="n">
        <v>24</v>
      </c>
      <c r="I8" s="12" t="n">
        <v>35</v>
      </c>
      <c r="J8" s="12" t="n">
        <v>31</v>
      </c>
      <c r="K8" s="12" t="n">
        <v>23</v>
      </c>
      <c r="L8" s="12" t="n">
        <v>44</v>
      </c>
      <c r="M8" s="12"/>
      <c r="N8" s="12" t="n">
        <v>12</v>
      </c>
      <c r="O8" s="12" t="n">
        <v>62</v>
      </c>
      <c r="P8" s="12" t="n">
        <v>45</v>
      </c>
      <c r="Q8" s="12" t="n">
        <v>32</v>
      </c>
      <c r="R8" s="12" t="n">
        <v>33</v>
      </c>
      <c r="S8" s="12"/>
      <c r="T8" s="12" t="n">
        <v>20</v>
      </c>
      <c r="U8" s="12" t="n">
        <v>55</v>
      </c>
      <c r="V8" s="12" t="n">
        <v>32</v>
      </c>
      <c r="W8" s="12" t="n">
        <v>51</v>
      </c>
      <c r="X8" s="12"/>
      <c r="Y8" s="12" t="n">
        <v>80</v>
      </c>
      <c r="Z8" s="12" t="n">
        <v>12</v>
      </c>
      <c r="AA8" s="12" t="n">
        <v>52</v>
      </c>
      <c r="AB8" s="12" t="n">
        <v>21</v>
      </c>
      <c r="AC8" s="12" t="n">
        <v>15</v>
      </c>
      <c r="AD8" s="12" t="n">
        <v>5</v>
      </c>
      <c r="AE8" s="12"/>
      <c r="AF8" s="12" t="n">
        <v>125</v>
      </c>
      <c r="AG8" s="12"/>
      <c r="AH8" s="12" t="n">
        <v>174</v>
      </c>
      <c r="AI8" s="12"/>
      <c r="AJ8" s="12" t="n">
        <v>59</v>
      </c>
      <c r="AK8" s="12" t="n">
        <v>107</v>
      </c>
      <c r="AL8" s="12" t="n">
        <v>18</v>
      </c>
    </row>
    <row r="9">
      <c r="B9" s="20" t="s">
        <v>429</v>
      </c>
      <c r="C9" s="19" t="n">
        <v>0.349006509474075</v>
      </c>
      <c r="D9" s="19" t="n">
        <v>0.347838771233822</v>
      </c>
      <c r="E9" s="19" t="n">
        <v>0.35039359317668</v>
      </c>
      <c r="F9" s="19"/>
      <c r="G9" s="19" t="n">
        <v>0.492382726281226</v>
      </c>
      <c r="H9" s="19" t="n">
        <v>0.356585390338941</v>
      </c>
      <c r="I9" s="19" t="n">
        <v>0.329824759178124</v>
      </c>
      <c r="J9" s="19" t="n">
        <v>0.358252973080529</v>
      </c>
      <c r="K9" s="19" t="n">
        <v>0.374905660560017</v>
      </c>
      <c r="L9" s="19" t="n">
        <v>0.252457440753879</v>
      </c>
      <c r="M9" s="19"/>
      <c r="N9" s="19" t="n">
        <v>0.463114140397908</v>
      </c>
      <c r="O9" s="19" t="n">
        <v>0.355557609064801</v>
      </c>
      <c r="P9" s="19" t="n">
        <v>0.280642346315002</v>
      </c>
      <c r="Q9" s="19" t="n">
        <v>0.286175737790877</v>
      </c>
      <c r="R9" s="19" t="n">
        <v>0.448327622743076</v>
      </c>
      <c r="S9" s="19"/>
      <c r="T9" s="19" t="n">
        <v>0.238855323983468</v>
      </c>
      <c r="U9" s="19" t="n">
        <v>0.308650913073113</v>
      </c>
      <c r="V9" s="19" t="n">
        <v>0.367641572025534</v>
      </c>
      <c r="W9" s="19" t="n">
        <v>0.474616396563751</v>
      </c>
      <c r="X9" s="19"/>
      <c r="Y9" s="19" t="n">
        <v>0.373315542674638</v>
      </c>
      <c r="Z9" s="19" t="n">
        <v>0.407384559987014</v>
      </c>
      <c r="AA9" s="19" t="n">
        <v>0.323854620384122</v>
      </c>
      <c r="AB9" s="19" t="n">
        <v>0.174602426096168</v>
      </c>
      <c r="AC9" s="19" t="n">
        <v>0.376491625678717</v>
      </c>
      <c r="AD9" s="19" t="n">
        <v>0.646800682789401</v>
      </c>
      <c r="AE9" s="19"/>
      <c r="AF9" s="19" t="n">
        <v>0.369690504035088</v>
      </c>
      <c r="AG9" s="19"/>
      <c r="AH9" s="19" t="n">
        <v>0.340234509839138</v>
      </c>
      <c r="AI9" s="19"/>
      <c r="AJ9" s="19" t="n">
        <v>0.333319565760566</v>
      </c>
      <c r="AK9" s="19" t="n">
        <v>0.350716014198636</v>
      </c>
      <c r="AL9" s="19" t="n">
        <v>0.390470936046339</v>
      </c>
    </row>
    <row r="10">
      <c r="B10" s="20" t="s">
        <v>430</v>
      </c>
      <c r="C10" s="19" t="n">
        <v>0.496440165207208</v>
      </c>
      <c r="D10" s="19" t="n">
        <v>0.504859324499361</v>
      </c>
      <c r="E10" s="19" t="n">
        <v>0.486439568976638</v>
      </c>
      <c r="F10" s="19"/>
      <c r="G10" s="19" t="n">
        <v>0.463819977730672</v>
      </c>
      <c r="H10" s="19" t="n">
        <v>0.589698998635408</v>
      </c>
      <c r="I10" s="19" t="n">
        <v>0.6054847144147</v>
      </c>
      <c r="J10" s="19" t="n">
        <v>0.530735290408294</v>
      </c>
      <c r="K10" s="19" t="n">
        <v>0.439856767046487</v>
      </c>
      <c r="L10" s="19" t="n">
        <v>0.385160700079679</v>
      </c>
      <c r="M10" s="19"/>
      <c r="N10" s="19" t="n">
        <v>0.394356652898335</v>
      </c>
      <c r="O10" s="19" t="n">
        <v>0.46094799929727</v>
      </c>
      <c r="P10" s="19" t="n">
        <v>0.53968715280024</v>
      </c>
      <c r="Q10" s="19" t="n">
        <v>0.534728499959746</v>
      </c>
      <c r="R10" s="19" t="n">
        <v>0.50410887804019</v>
      </c>
      <c r="S10" s="19"/>
      <c r="T10" s="19" t="n">
        <v>0.599069687032376</v>
      </c>
      <c r="U10" s="19" t="n">
        <v>0.473989009248441</v>
      </c>
      <c r="V10" s="19" t="n">
        <v>0.576815428402744</v>
      </c>
      <c r="W10" s="19" t="n">
        <v>0.453843572853022</v>
      </c>
      <c r="X10" s="19"/>
      <c r="Y10" s="19" t="n">
        <v>0.548383359479219</v>
      </c>
      <c r="Z10" s="19" t="n">
        <v>0.482724249434476</v>
      </c>
      <c r="AA10" s="19" t="n">
        <v>0.344394207275605</v>
      </c>
      <c r="AB10" s="19" t="n">
        <v>0.702361304757362</v>
      </c>
      <c r="AC10" s="19" t="n">
        <v>0.543294442477279</v>
      </c>
      <c r="AD10" s="19" t="n">
        <v>0.353199317210599</v>
      </c>
      <c r="AE10" s="19"/>
      <c r="AF10" s="19" t="n">
        <v>0.522448931770938</v>
      </c>
      <c r="AG10" s="19"/>
      <c r="AH10" s="19" t="n">
        <v>0.521723033093697</v>
      </c>
      <c r="AI10" s="19"/>
      <c r="AJ10" s="19" t="n">
        <v>0.433849552734469</v>
      </c>
      <c r="AK10" s="19" t="n">
        <v>0.540623013829481</v>
      </c>
      <c r="AL10" s="19" t="n">
        <v>0.438846057529764</v>
      </c>
    </row>
    <row r="11">
      <c r="B11" s="20" t="s">
        <v>87</v>
      </c>
      <c r="C11" s="21" t="n">
        <v>0.154553325318716</v>
      </c>
      <c r="D11" s="21" t="n">
        <v>0.147301904266818</v>
      </c>
      <c r="E11" s="21" t="n">
        <v>0.163166837846682</v>
      </c>
      <c r="F11" s="21"/>
      <c r="G11" s="21" t="n">
        <v>0.0437972959881019</v>
      </c>
      <c r="H11" s="21" t="n">
        <v>0.0537156110256513</v>
      </c>
      <c r="I11" s="21" t="n">
        <v>0.0646905264071753</v>
      </c>
      <c r="J11" s="21" t="n">
        <v>0.111011736511177</v>
      </c>
      <c r="K11" s="21" t="n">
        <v>0.185237572393496</v>
      </c>
      <c r="L11" s="21" t="n">
        <v>0.362381859166442</v>
      </c>
      <c r="M11" s="21"/>
      <c r="N11" s="21" t="n">
        <v>0.142529206703756</v>
      </c>
      <c r="O11" s="21" t="n">
        <v>0.183494391637929</v>
      </c>
      <c r="P11" s="21" t="n">
        <v>0.179670500884758</v>
      </c>
      <c r="Q11" s="21" t="n">
        <v>0.179095762249377</v>
      </c>
      <c r="R11" s="21" t="n">
        <v>0.0475634992167345</v>
      </c>
      <c r="S11" s="21"/>
      <c r="T11" s="21" t="n">
        <v>0.162074988984156</v>
      </c>
      <c r="U11" s="21" t="n">
        <v>0.217360077678446</v>
      </c>
      <c r="V11" s="21" t="n">
        <v>0.0555429995717223</v>
      </c>
      <c r="W11" s="21" t="n">
        <v>0.0715400305832271</v>
      </c>
      <c r="X11" s="21"/>
      <c r="Y11" s="21" t="n">
        <v>0.0783010978461422</v>
      </c>
      <c r="Z11" s="21" t="n">
        <v>0.109891190578509</v>
      </c>
      <c r="AA11" s="21" t="n">
        <v>0.331751172340274</v>
      </c>
      <c r="AB11" s="21" t="n">
        <v>0.123036269146469</v>
      </c>
      <c r="AC11" s="21" t="n">
        <v>0.0802139318440032</v>
      </c>
      <c r="AD11" s="21" t="n">
        <v>0</v>
      </c>
      <c r="AE11" s="21"/>
      <c r="AF11" s="21" t="n">
        <v>0.107860564193974</v>
      </c>
      <c r="AG11" s="21"/>
      <c r="AH11" s="21" t="n">
        <v>0.138042457067165</v>
      </c>
      <c r="AI11" s="21"/>
      <c r="AJ11" s="21" t="n">
        <v>0.232830881504965</v>
      </c>
      <c r="AK11" s="21" t="n">
        <v>0.108660971971883</v>
      </c>
      <c r="AL11" s="21" t="n">
        <v>0.170683006423897</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433</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198</v>
      </c>
      <c r="D7" s="11" t="n">
        <v>90</v>
      </c>
      <c r="E7" s="11" t="n">
        <v>107</v>
      </c>
      <c r="F7" s="11"/>
      <c r="G7" s="11" t="n">
        <v>11</v>
      </c>
      <c r="H7" s="11" t="n">
        <v>23</v>
      </c>
      <c r="I7" s="11" t="n">
        <v>36</v>
      </c>
      <c r="J7" s="11" t="n">
        <v>36</v>
      </c>
      <c r="K7" s="11" t="n">
        <v>40</v>
      </c>
      <c r="L7" s="11" t="n">
        <v>52</v>
      </c>
      <c r="M7" s="11"/>
      <c r="N7" s="11" t="n">
        <v>14</v>
      </c>
      <c r="O7" s="11" t="n">
        <v>36</v>
      </c>
      <c r="P7" s="11" t="n">
        <v>38</v>
      </c>
      <c r="Q7" s="11" t="n">
        <v>65</v>
      </c>
      <c r="R7" s="11" t="n">
        <v>45</v>
      </c>
      <c r="S7" s="11"/>
      <c r="T7" s="11" t="n">
        <v>19</v>
      </c>
      <c r="U7" s="11" t="n">
        <v>56</v>
      </c>
      <c r="V7" s="11" t="n">
        <v>36</v>
      </c>
      <c r="W7" s="11" t="n">
        <v>50</v>
      </c>
      <c r="X7" s="11"/>
      <c r="Y7" s="11" t="n">
        <v>87</v>
      </c>
      <c r="Z7" s="11" t="n">
        <v>16</v>
      </c>
      <c r="AA7" s="11" t="n">
        <v>63</v>
      </c>
      <c r="AB7" s="11" t="n">
        <v>16</v>
      </c>
      <c r="AC7" s="11" t="n">
        <v>9</v>
      </c>
      <c r="AD7" s="11" t="n">
        <v>6</v>
      </c>
      <c r="AE7" s="11"/>
      <c r="AF7" s="11" t="n">
        <v>120</v>
      </c>
      <c r="AG7" s="11"/>
      <c r="AH7" s="11" t="n">
        <v>189</v>
      </c>
      <c r="AI7" s="11"/>
      <c r="AJ7" s="11" t="n">
        <v>93</v>
      </c>
      <c r="AK7" s="11" t="n">
        <v>74</v>
      </c>
      <c r="AL7" s="11" t="n">
        <v>31</v>
      </c>
    </row>
    <row r="8" ht="30" customHeight="1">
      <c r="B8" s="12" t="s">
        <v>20</v>
      </c>
      <c r="C8" s="12" t="n">
        <v>188</v>
      </c>
      <c r="D8" s="12" t="n">
        <v>94</v>
      </c>
      <c r="E8" s="12" t="n">
        <v>93</v>
      </c>
      <c r="F8" s="12"/>
      <c r="G8" s="12" t="n">
        <v>14</v>
      </c>
      <c r="H8" s="12" t="n">
        <v>31</v>
      </c>
      <c r="I8" s="12" t="n">
        <v>24</v>
      </c>
      <c r="J8" s="12" t="n">
        <v>29</v>
      </c>
      <c r="K8" s="12" t="n">
        <v>39</v>
      </c>
      <c r="L8" s="12" t="n">
        <v>50</v>
      </c>
      <c r="M8" s="12"/>
      <c r="N8" s="12" t="n">
        <v>16</v>
      </c>
      <c r="O8" s="12" t="n">
        <v>44</v>
      </c>
      <c r="P8" s="12" t="n">
        <v>52</v>
      </c>
      <c r="Q8" s="12" t="n">
        <v>40</v>
      </c>
      <c r="R8" s="12" t="n">
        <v>35</v>
      </c>
      <c r="S8" s="12"/>
      <c r="T8" s="12" t="n">
        <v>23</v>
      </c>
      <c r="U8" s="12" t="n">
        <v>53</v>
      </c>
      <c r="V8" s="12" t="n">
        <v>25</v>
      </c>
      <c r="W8" s="12" t="n">
        <v>46</v>
      </c>
      <c r="X8" s="12"/>
      <c r="Y8" s="12" t="n">
        <v>77</v>
      </c>
      <c r="Z8" s="12" t="n">
        <v>13</v>
      </c>
      <c r="AA8" s="12" t="n">
        <v>61</v>
      </c>
      <c r="AB8" s="12" t="n">
        <v>19</v>
      </c>
      <c r="AC8" s="12" t="n">
        <v>11</v>
      </c>
      <c r="AD8" s="12" t="n">
        <v>5</v>
      </c>
      <c r="AE8" s="12"/>
      <c r="AF8" s="12" t="n">
        <v>112</v>
      </c>
      <c r="AG8" s="12"/>
      <c r="AH8" s="12" t="n">
        <v>178</v>
      </c>
      <c r="AI8" s="12"/>
      <c r="AJ8" s="12" t="n">
        <v>69</v>
      </c>
      <c r="AK8" s="12" t="n">
        <v>101</v>
      </c>
      <c r="AL8" s="12" t="n">
        <v>17</v>
      </c>
    </row>
    <row r="9">
      <c r="B9" s="20" t="s">
        <v>432</v>
      </c>
      <c r="C9" s="19" t="n">
        <v>0.327009823828747</v>
      </c>
      <c r="D9" s="19" t="n">
        <v>0.32355076502213</v>
      </c>
      <c r="E9" s="19" t="n">
        <v>0.323352396085951</v>
      </c>
      <c r="F9" s="19"/>
      <c r="G9" s="19" t="n">
        <v>0.451072095472367</v>
      </c>
      <c r="H9" s="19" t="n">
        <v>0.265500273928591</v>
      </c>
      <c r="I9" s="19" t="n">
        <v>0.438274024003502</v>
      </c>
      <c r="J9" s="19" t="n">
        <v>0.362657658756044</v>
      </c>
      <c r="K9" s="19" t="n">
        <v>0.305304481987637</v>
      </c>
      <c r="L9" s="19" t="n">
        <v>0.27246094511974</v>
      </c>
      <c r="M9" s="19"/>
      <c r="N9" s="19" t="n">
        <v>0.21660265353392</v>
      </c>
      <c r="O9" s="19" t="n">
        <v>0.470162951915389</v>
      </c>
      <c r="P9" s="19" t="n">
        <v>0.328822132247027</v>
      </c>
      <c r="Q9" s="19" t="n">
        <v>0.175365226012623</v>
      </c>
      <c r="R9" s="19" t="n">
        <v>0.368891325802381</v>
      </c>
      <c r="S9" s="19"/>
      <c r="T9" s="19" t="n">
        <v>0.2804250710665</v>
      </c>
      <c r="U9" s="19" t="n">
        <v>0.325903948972134</v>
      </c>
      <c r="V9" s="19" t="n">
        <v>0.267698102161517</v>
      </c>
      <c r="W9" s="19" t="n">
        <v>0.486302574497025</v>
      </c>
      <c r="X9" s="19"/>
      <c r="Y9" s="19" t="n">
        <v>0.407073520577106</v>
      </c>
      <c r="Z9" s="19" t="n">
        <v>0.176219875373952</v>
      </c>
      <c r="AA9" s="19" t="n">
        <v>0.255148883703234</v>
      </c>
      <c r="AB9" s="19" t="n">
        <v>0.126926624827857</v>
      </c>
      <c r="AC9" s="19" t="n">
        <v>0.367497967453202</v>
      </c>
      <c r="AD9" s="19" t="n">
        <v>0.741619069302873</v>
      </c>
      <c r="AE9" s="19"/>
      <c r="AF9" s="19" t="n">
        <v>0.299855606101076</v>
      </c>
      <c r="AG9" s="19"/>
      <c r="AH9" s="19" t="n">
        <v>0.319551813868007</v>
      </c>
      <c r="AI9" s="19"/>
      <c r="AJ9" s="19" t="n">
        <v>0.252924561315234</v>
      </c>
      <c r="AK9" s="19" t="n">
        <v>0.351647132772908</v>
      </c>
      <c r="AL9" s="19" t="n">
        <v>0.475463653878515</v>
      </c>
    </row>
    <row r="10">
      <c r="B10" s="20" t="s">
        <v>430</v>
      </c>
      <c r="C10" s="19" t="n">
        <v>0.394369225411293</v>
      </c>
      <c r="D10" s="19" t="n">
        <v>0.434752269849542</v>
      </c>
      <c r="E10" s="19" t="n">
        <v>0.357612229090635</v>
      </c>
      <c r="F10" s="19"/>
      <c r="G10" s="19" t="n">
        <v>0.548927904527633</v>
      </c>
      <c r="H10" s="19" t="n">
        <v>0.434888199841453</v>
      </c>
      <c r="I10" s="19" t="n">
        <v>0.438887920479219</v>
      </c>
      <c r="J10" s="19" t="n">
        <v>0.291514515655454</v>
      </c>
      <c r="K10" s="19" t="n">
        <v>0.390170487407056</v>
      </c>
      <c r="L10" s="19" t="n">
        <v>0.367908757006509</v>
      </c>
      <c r="M10" s="19"/>
      <c r="N10" s="19" t="n">
        <v>0.432710674525532</v>
      </c>
      <c r="O10" s="19" t="n">
        <v>0.342672929096374</v>
      </c>
      <c r="P10" s="19" t="n">
        <v>0.281735011553509</v>
      </c>
      <c r="Q10" s="19" t="n">
        <v>0.518176405656271</v>
      </c>
      <c r="R10" s="19" t="n">
        <v>0.467314900601895</v>
      </c>
      <c r="S10" s="19"/>
      <c r="T10" s="19" t="n">
        <v>0.445867507045946</v>
      </c>
      <c r="U10" s="19" t="n">
        <v>0.38394140615301</v>
      </c>
      <c r="V10" s="19" t="n">
        <v>0.505602270289793</v>
      </c>
      <c r="W10" s="19" t="n">
        <v>0.385611434809629</v>
      </c>
      <c r="X10" s="19"/>
      <c r="Y10" s="19" t="n">
        <v>0.384366039651852</v>
      </c>
      <c r="Z10" s="19" t="n">
        <v>0.433593044475666</v>
      </c>
      <c r="AA10" s="19" t="n">
        <v>0.388095591299343</v>
      </c>
      <c r="AB10" s="19" t="n">
        <v>0.439227684153516</v>
      </c>
      <c r="AC10" s="19" t="n">
        <v>0.632502032546798</v>
      </c>
      <c r="AD10" s="19" t="n">
        <v>0</v>
      </c>
      <c r="AE10" s="19"/>
      <c r="AF10" s="19" t="n">
        <v>0.459027113821789</v>
      </c>
      <c r="AG10" s="19"/>
      <c r="AH10" s="19" t="n">
        <v>0.402673100409651</v>
      </c>
      <c r="AI10" s="19"/>
      <c r="AJ10" s="19" t="n">
        <v>0.390881408477079</v>
      </c>
      <c r="AK10" s="19" t="n">
        <v>0.408960254442484</v>
      </c>
      <c r="AL10" s="19" t="n">
        <v>0.323388730673894</v>
      </c>
    </row>
    <row r="11">
      <c r="B11" s="20" t="s">
        <v>87</v>
      </c>
      <c r="C11" s="21" t="n">
        <v>0.278620950759959</v>
      </c>
      <c r="D11" s="21" t="n">
        <v>0.241696965128328</v>
      </c>
      <c r="E11" s="21" t="n">
        <v>0.319035374823413</v>
      </c>
      <c r="F11" s="21"/>
      <c r="G11" s="21" t="n">
        <v>0</v>
      </c>
      <c r="H11" s="21" t="n">
        <v>0.299611526229956</v>
      </c>
      <c r="I11" s="21" t="n">
        <v>0.122838055517279</v>
      </c>
      <c r="J11" s="21" t="n">
        <v>0.345827825588501</v>
      </c>
      <c r="K11" s="21" t="n">
        <v>0.304525030605308</v>
      </c>
      <c r="L11" s="21" t="n">
        <v>0.359630297873751</v>
      </c>
      <c r="M11" s="21"/>
      <c r="N11" s="21" t="n">
        <v>0.350686671940548</v>
      </c>
      <c r="O11" s="21" t="n">
        <v>0.187164118988236</v>
      </c>
      <c r="P11" s="21" t="n">
        <v>0.389442856199464</v>
      </c>
      <c r="Q11" s="21" t="n">
        <v>0.306458368331106</v>
      </c>
      <c r="R11" s="21" t="n">
        <v>0.163793773595724</v>
      </c>
      <c r="S11" s="21"/>
      <c r="T11" s="21" t="n">
        <v>0.273707421887554</v>
      </c>
      <c r="U11" s="21" t="n">
        <v>0.290154644874856</v>
      </c>
      <c r="V11" s="21" t="n">
        <v>0.22669962754869</v>
      </c>
      <c r="W11" s="21" t="n">
        <v>0.128085990693345</v>
      </c>
      <c r="X11" s="21"/>
      <c r="Y11" s="21" t="n">
        <v>0.208560439771042</v>
      </c>
      <c r="Z11" s="21" t="n">
        <v>0.390187080150382</v>
      </c>
      <c r="AA11" s="21" t="n">
        <v>0.356755524997423</v>
      </c>
      <c r="AB11" s="21" t="n">
        <v>0.433845691018627</v>
      </c>
      <c r="AC11" s="21" t="n">
        <v>0</v>
      </c>
      <c r="AD11" s="21" t="n">
        <v>0.258380930697127</v>
      </c>
      <c r="AE11" s="21"/>
      <c r="AF11" s="21" t="n">
        <v>0.241117280077135</v>
      </c>
      <c r="AG11" s="21"/>
      <c r="AH11" s="21" t="n">
        <v>0.277775085722342</v>
      </c>
      <c r="AI11" s="21"/>
      <c r="AJ11" s="21" t="n">
        <v>0.356194030207686</v>
      </c>
      <c r="AK11" s="21" t="n">
        <v>0.239392612784608</v>
      </c>
      <c r="AL11" s="21" t="n">
        <v>0.201147615447591</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435</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210</v>
      </c>
      <c r="D7" s="11" t="n">
        <v>96</v>
      </c>
      <c r="E7" s="11" t="n">
        <v>114</v>
      </c>
      <c r="F7" s="11"/>
      <c r="G7" s="11" t="n">
        <v>20</v>
      </c>
      <c r="H7" s="11" t="n">
        <v>23</v>
      </c>
      <c r="I7" s="11" t="n">
        <v>54</v>
      </c>
      <c r="J7" s="11" t="n">
        <v>39</v>
      </c>
      <c r="K7" s="11" t="n">
        <v>36</v>
      </c>
      <c r="L7" s="11" t="n">
        <v>38</v>
      </c>
      <c r="M7" s="11"/>
      <c r="N7" s="11" t="n">
        <v>12</v>
      </c>
      <c r="O7" s="11" t="n">
        <v>48</v>
      </c>
      <c r="P7" s="11" t="n">
        <v>43</v>
      </c>
      <c r="Q7" s="11" t="n">
        <v>55</v>
      </c>
      <c r="R7" s="11" t="n">
        <v>52</v>
      </c>
      <c r="S7" s="11"/>
      <c r="T7" s="11" t="n">
        <v>20</v>
      </c>
      <c r="U7" s="11" t="n">
        <v>58</v>
      </c>
      <c r="V7" s="11" t="n">
        <v>35</v>
      </c>
      <c r="W7" s="11" t="n">
        <v>58</v>
      </c>
      <c r="X7" s="11"/>
      <c r="Y7" s="11" t="n">
        <v>98</v>
      </c>
      <c r="Z7" s="11" t="n">
        <v>21</v>
      </c>
      <c r="AA7" s="11" t="n">
        <v>49</v>
      </c>
      <c r="AB7" s="11" t="n">
        <v>23</v>
      </c>
      <c r="AC7" s="11" t="n">
        <v>11</v>
      </c>
      <c r="AD7" s="11" t="n">
        <v>5</v>
      </c>
      <c r="AE7" s="11"/>
      <c r="AF7" s="11" t="n">
        <v>125</v>
      </c>
      <c r="AG7" s="11"/>
      <c r="AH7" s="11" t="n">
        <v>200</v>
      </c>
      <c r="AI7" s="11"/>
      <c r="AJ7" s="11" t="n">
        <v>84</v>
      </c>
      <c r="AK7" s="11" t="n">
        <v>90</v>
      </c>
      <c r="AL7" s="11" t="n">
        <v>36</v>
      </c>
    </row>
    <row r="8" ht="30" customHeight="1">
      <c r="B8" s="12" t="s">
        <v>20</v>
      </c>
      <c r="C8" s="12" t="n">
        <v>211</v>
      </c>
      <c r="D8" s="12" t="n">
        <v>110</v>
      </c>
      <c r="E8" s="12" t="n">
        <v>102</v>
      </c>
      <c r="F8" s="12"/>
      <c r="G8" s="12" t="n">
        <v>31</v>
      </c>
      <c r="H8" s="12" t="n">
        <v>26</v>
      </c>
      <c r="I8" s="12" t="n">
        <v>37</v>
      </c>
      <c r="J8" s="12" t="n">
        <v>38</v>
      </c>
      <c r="K8" s="12" t="n">
        <v>34</v>
      </c>
      <c r="L8" s="12" t="n">
        <v>44</v>
      </c>
      <c r="M8" s="12"/>
      <c r="N8" s="12" t="n">
        <v>15</v>
      </c>
      <c r="O8" s="12" t="n">
        <v>62</v>
      </c>
      <c r="P8" s="12" t="n">
        <v>59</v>
      </c>
      <c r="Q8" s="12" t="n">
        <v>34</v>
      </c>
      <c r="R8" s="12" t="n">
        <v>41</v>
      </c>
      <c r="S8" s="12"/>
      <c r="T8" s="12" t="n">
        <v>23</v>
      </c>
      <c r="U8" s="12" t="n">
        <v>58</v>
      </c>
      <c r="V8" s="12" t="n">
        <v>30</v>
      </c>
      <c r="W8" s="12" t="n">
        <v>58</v>
      </c>
      <c r="X8" s="12"/>
      <c r="Y8" s="12" t="n">
        <v>94</v>
      </c>
      <c r="Z8" s="12" t="n">
        <v>18</v>
      </c>
      <c r="AA8" s="12" t="n">
        <v>53</v>
      </c>
      <c r="AB8" s="12" t="n">
        <v>24</v>
      </c>
      <c r="AC8" s="12" t="n">
        <v>15</v>
      </c>
      <c r="AD8" s="12" t="n">
        <v>5</v>
      </c>
      <c r="AE8" s="12"/>
      <c r="AF8" s="12" t="n">
        <v>125</v>
      </c>
      <c r="AG8" s="12"/>
      <c r="AH8" s="12" t="n">
        <v>198</v>
      </c>
      <c r="AI8" s="12"/>
      <c r="AJ8" s="12" t="n">
        <v>62</v>
      </c>
      <c r="AK8" s="12" t="n">
        <v>130</v>
      </c>
      <c r="AL8" s="12" t="n">
        <v>19</v>
      </c>
    </row>
    <row r="9">
      <c r="B9" s="20" t="s">
        <v>434</v>
      </c>
      <c r="C9" s="19" t="n">
        <v>0.418813116366789</v>
      </c>
      <c r="D9" s="19" t="n">
        <v>0.474267734795389</v>
      </c>
      <c r="E9" s="19" t="n">
        <v>0.359015822113361</v>
      </c>
      <c r="F9" s="19"/>
      <c r="G9" s="19" t="n">
        <v>0.504822573151982</v>
      </c>
      <c r="H9" s="19" t="n">
        <v>0.667842388143904</v>
      </c>
      <c r="I9" s="19" t="n">
        <v>0.528434802235369</v>
      </c>
      <c r="J9" s="19" t="n">
        <v>0.332201606631753</v>
      </c>
      <c r="K9" s="19" t="n">
        <v>0.34055707555409</v>
      </c>
      <c r="L9" s="19" t="n">
        <v>0.252456322217259</v>
      </c>
      <c r="M9" s="19"/>
      <c r="N9" s="19" t="n">
        <v>0.332574031545375</v>
      </c>
      <c r="O9" s="19" t="n">
        <v>0.371901905410166</v>
      </c>
      <c r="P9" s="19" t="n">
        <v>0.481067289716817</v>
      </c>
      <c r="Q9" s="19" t="n">
        <v>0.284759235476773</v>
      </c>
      <c r="R9" s="19" t="n">
        <v>0.542294984346002</v>
      </c>
      <c r="S9" s="19"/>
      <c r="T9" s="19" t="n">
        <v>0.246871779994863</v>
      </c>
      <c r="U9" s="19" t="n">
        <v>0.362539812446439</v>
      </c>
      <c r="V9" s="19" t="n">
        <v>0.415553997907563</v>
      </c>
      <c r="W9" s="19" t="n">
        <v>0.66916123844486</v>
      </c>
      <c r="X9" s="19"/>
      <c r="Y9" s="19" t="n">
        <v>0.485534904578893</v>
      </c>
      <c r="Z9" s="19" t="n">
        <v>0.496474882761317</v>
      </c>
      <c r="AA9" s="19" t="n">
        <v>0.249669604317001</v>
      </c>
      <c r="AB9" s="19" t="n">
        <v>0.312700537262053</v>
      </c>
      <c r="AC9" s="19" t="n">
        <v>0.650442989438263</v>
      </c>
      <c r="AD9" s="19" t="n">
        <v>0.621019999781421</v>
      </c>
      <c r="AE9" s="19"/>
      <c r="AF9" s="19" t="n">
        <v>0.391389034205005</v>
      </c>
      <c r="AG9" s="19"/>
      <c r="AH9" s="19" t="n">
        <v>0.430833757984045</v>
      </c>
      <c r="AI9" s="19"/>
      <c r="AJ9" s="19" t="n">
        <v>0.318987401790064</v>
      </c>
      <c r="AK9" s="19" t="n">
        <v>0.451074391322924</v>
      </c>
      <c r="AL9" s="19" t="n">
        <v>0.522067305722014</v>
      </c>
    </row>
    <row r="10">
      <c r="B10" s="20" t="s">
        <v>430</v>
      </c>
      <c r="C10" s="19" t="n">
        <v>0.380246267502287</v>
      </c>
      <c r="D10" s="19" t="n">
        <v>0.332902897690676</v>
      </c>
      <c r="E10" s="19" t="n">
        <v>0.431297117653187</v>
      </c>
      <c r="F10" s="19"/>
      <c r="G10" s="19" t="n">
        <v>0.457336249333962</v>
      </c>
      <c r="H10" s="19" t="n">
        <v>0.282394571400792</v>
      </c>
      <c r="I10" s="19" t="n">
        <v>0.339798656677472</v>
      </c>
      <c r="J10" s="19" t="n">
        <v>0.554850464878305</v>
      </c>
      <c r="K10" s="19" t="n">
        <v>0.28952500260617</v>
      </c>
      <c r="L10" s="19" t="n">
        <v>0.337130205723863</v>
      </c>
      <c r="M10" s="19"/>
      <c r="N10" s="19" t="n">
        <v>0.334265735270641</v>
      </c>
      <c r="O10" s="19" t="n">
        <v>0.439021722190772</v>
      </c>
      <c r="P10" s="19" t="n">
        <v>0.243892852969679</v>
      </c>
      <c r="Q10" s="19" t="n">
        <v>0.514437776663488</v>
      </c>
      <c r="R10" s="19" t="n">
        <v>0.39182724492221</v>
      </c>
      <c r="S10" s="19"/>
      <c r="T10" s="19" t="n">
        <v>0.432672656688418</v>
      </c>
      <c r="U10" s="19" t="n">
        <v>0.439647964134693</v>
      </c>
      <c r="V10" s="19" t="n">
        <v>0.506433169265261</v>
      </c>
      <c r="W10" s="19" t="n">
        <v>0.234036825519956</v>
      </c>
      <c r="X10" s="19"/>
      <c r="Y10" s="19" t="n">
        <v>0.393428699427566</v>
      </c>
      <c r="Z10" s="19" t="n">
        <v>0.448416705254789</v>
      </c>
      <c r="AA10" s="19" t="n">
        <v>0.341248755151341</v>
      </c>
      <c r="AB10" s="19" t="n">
        <v>0.395963221452975</v>
      </c>
      <c r="AC10" s="19" t="n">
        <v>0.272553025643422</v>
      </c>
      <c r="AD10" s="19" t="n">
        <v>0.378980000218579</v>
      </c>
      <c r="AE10" s="19"/>
      <c r="AF10" s="19" t="n">
        <v>0.440747335796716</v>
      </c>
      <c r="AG10" s="19"/>
      <c r="AH10" s="19" t="n">
        <v>0.401506328594712</v>
      </c>
      <c r="AI10" s="19"/>
      <c r="AJ10" s="19" t="n">
        <v>0.380580624675625</v>
      </c>
      <c r="AK10" s="19" t="n">
        <v>0.394597552275348</v>
      </c>
      <c r="AL10" s="19" t="n">
        <v>0.282908990685397</v>
      </c>
    </row>
    <row r="11">
      <c r="B11" s="20" t="s">
        <v>87</v>
      </c>
      <c r="C11" s="21" t="n">
        <v>0.200940616130924</v>
      </c>
      <c r="D11" s="21" t="n">
        <v>0.192829367513935</v>
      </c>
      <c r="E11" s="21" t="n">
        <v>0.209687060233452</v>
      </c>
      <c r="F11" s="21"/>
      <c r="G11" s="21" t="n">
        <v>0.0378411775140568</v>
      </c>
      <c r="H11" s="21" t="n">
        <v>0.049763040455304</v>
      </c>
      <c r="I11" s="21" t="n">
        <v>0.131766541087159</v>
      </c>
      <c r="J11" s="21" t="n">
        <v>0.112947928489942</v>
      </c>
      <c r="K11" s="21" t="n">
        <v>0.36991792183974</v>
      </c>
      <c r="L11" s="21" t="n">
        <v>0.410413472058878</v>
      </c>
      <c r="M11" s="21"/>
      <c r="N11" s="21" t="n">
        <v>0.333160233183984</v>
      </c>
      <c r="O11" s="21" t="n">
        <v>0.189076372399062</v>
      </c>
      <c r="P11" s="21" t="n">
        <v>0.275039857313504</v>
      </c>
      <c r="Q11" s="21" t="n">
        <v>0.200802987859739</v>
      </c>
      <c r="R11" s="21" t="n">
        <v>0.0658777707317878</v>
      </c>
      <c r="S11" s="21"/>
      <c r="T11" s="21" t="n">
        <v>0.320455563316719</v>
      </c>
      <c r="U11" s="21" t="n">
        <v>0.197812223418868</v>
      </c>
      <c r="V11" s="21" t="n">
        <v>0.0780128328271754</v>
      </c>
      <c r="W11" s="21" t="n">
        <v>0.0968019360351846</v>
      </c>
      <c r="X11" s="21"/>
      <c r="Y11" s="21" t="n">
        <v>0.121036395993541</v>
      </c>
      <c r="Z11" s="21" t="n">
        <v>0.0551084119838939</v>
      </c>
      <c r="AA11" s="21" t="n">
        <v>0.409081640531658</v>
      </c>
      <c r="AB11" s="21" t="n">
        <v>0.291336241284973</v>
      </c>
      <c r="AC11" s="21" t="n">
        <v>0.077003984918315</v>
      </c>
      <c r="AD11" s="21" t="n">
        <v>0</v>
      </c>
      <c r="AE11" s="21"/>
      <c r="AF11" s="21" t="n">
        <v>0.167863629998278</v>
      </c>
      <c r="AG11" s="21"/>
      <c r="AH11" s="21" t="n">
        <v>0.167659913421243</v>
      </c>
      <c r="AI11" s="21"/>
      <c r="AJ11" s="21" t="n">
        <v>0.300431973534311</v>
      </c>
      <c r="AK11" s="21" t="n">
        <v>0.154328056401728</v>
      </c>
      <c r="AL11" s="21" t="n">
        <v>0.195023703592589</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437</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207</v>
      </c>
      <c r="D7" s="11" t="n">
        <v>94</v>
      </c>
      <c r="E7" s="11" t="n">
        <v>113</v>
      </c>
      <c r="F7" s="11"/>
      <c r="G7" s="11" t="n">
        <v>15</v>
      </c>
      <c r="H7" s="11" t="n">
        <v>24</v>
      </c>
      <c r="I7" s="11" t="n">
        <v>45</v>
      </c>
      <c r="J7" s="11" t="n">
        <v>38</v>
      </c>
      <c r="K7" s="11" t="n">
        <v>42</v>
      </c>
      <c r="L7" s="11" t="n">
        <v>43</v>
      </c>
      <c r="M7" s="11"/>
      <c r="N7" s="11" t="n">
        <v>17</v>
      </c>
      <c r="O7" s="11" t="n">
        <v>44</v>
      </c>
      <c r="P7" s="11" t="n">
        <v>39</v>
      </c>
      <c r="Q7" s="11" t="n">
        <v>57</v>
      </c>
      <c r="R7" s="11" t="n">
        <v>50</v>
      </c>
      <c r="S7" s="11"/>
      <c r="T7" s="11" t="n">
        <v>21</v>
      </c>
      <c r="U7" s="11" t="n">
        <v>68</v>
      </c>
      <c r="V7" s="11" t="n">
        <v>28</v>
      </c>
      <c r="W7" s="11" t="n">
        <v>55</v>
      </c>
      <c r="X7" s="11"/>
      <c r="Y7" s="11" t="n">
        <v>86</v>
      </c>
      <c r="Z7" s="11" t="n">
        <v>23</v>
      </c>
      <c r="AA7" s="11" t="n">
        <v>57</v>
      </c>
      <c r="AB7" s="11" t="n">
        <v>19</v>
      </c>
      <c r="AC7" s="11" t="n">
        <v>12</v>
      </c>
      <c r="AD7" s="11" t="n">
        <v>9</v>
      </c>
      <c r="AE7" s="11"/>
      <c r="AF7" s="11" t="n">
        <v>125</v>
      </c>
      <c r="AG7" s="11"/>
      <c r="AH7" s="11" t="n">
        <v>200</v>
      </c>
      <c r="AI7" s="11"/>
      <c r="AJ7" s="11" t="n">
        <v>102</v>
      </c>
      <c r="AK7" s="11" t="n">
        <v>75</v>
      </c>
      <c r="AL7" s="11" t="n">
        <v>30</v>
      </c>
    </row>
    <row r="8" ht="30" customHeight="1">
      <c r="B8" s="12" t="s">
        <v>20</v>
      </c>
      <c r="C8" s="12" t="n">
        <v>200</v>
      </c>
      <c r="D8" s="12" t="n">
        <v>91</v>
      </c>
      <c r="E8" s="12" t="n">
        <v>109</v>
      </c>
      <c r="F8" s="12"/>
      <c r="G8" s="12" t="n">
        <v>20</v>
      </c>
      <c r="H8" s="12" t="n">
        <v>31</v>
      </c>
      <c r="I8" s="12" t="n">
        <v>26</v>
      </c>
      <c r="J8" s="12" t="n">
        <v>39</v>
      </c>
      <c r="K8" s="12" t="n">
        <v>35</v>
      </c>
      <c r="L8" s="12" t="n">
        <v>49</v>
      </c>
      <c r="M8" s="12"/>
      <c r="N8" s="12" t="n">
        <v>22</v>
      </c>
      <c r="O8" s="12" t="n">
        <v>60</v>
      </c>
      <c r="P8" s="12" t="n">
        <v>45</v>
      </c>
      <c r="Q8" s="12" t="n">
        <v>33</v>
      </c>
      <c r="R8" s="12" t="n">
        <v>39</v>
      </c>
      <c r="S8" s="12"/>
      <c r="T8" s="12" t="n">
        <v>23</v>
      </c>
      <c r="U8" s="12" t="n">
        <v>67</v>
      </c>
      <c r="V8" s="12" t="n">
        <v>25</v>
      </c>
      <c r="W8" s="12" t="n">
        <v>49</v>
      </c>
      <c r="X8" s="12"/>
      <c r="Y8" s="12" t="n">
        <v>78</v>
      </c>
      <c r="Z8" s="12" t="n">
        <v>17</v>
      </c>
      <c r="AA8" s="12" t="n">
        <v>60</v>
      </c>
      <c r="AB8" s="12" t="n">
        <v>17</v>
      </c>
      <c r="AC8" s="12" t="n">
        <v>16</v>
      </c>
      <c r="AD8" s="12" t="n">
        <v>11</v>
      </c>
      <c r="AE8" s="12"/>
      <c r="AF8" s="12" t="n">
        <v>118</v>
      </c>
      <c r="AG8" s="12"/>
      <c r="AH8" s="12" t="n">
        <v>189</v>
      </c>
      <c r="AI8" s="12"/>
      <c r="AJ8" s="12" t="n">
        <v>76</v>
      </c>
      <c r="AK8" s="12" t="n">
        <v>104</v>
      </c>
      <c r="AL8" s="12" t="n">
        <v>20</v>
      </c>
    </row>
    <row r="9">
      <c r="B9" s="20" t="s">
        <v>436</v>
      </c>
      <c r="C9" s="19" t="n">
        <v>0.416211683584278</v>
      </c>
      <c r="D9" s="19" t="n">
        <v>0.429402256326822</v>
      </c>
      <c r="E9" s="19" t="n">
        <v>0.405240369769136</v>
      </c>
      <c r="F9" s="19"/>
      <c r="G9" s="19" t="n">
        <v>0.466804412109221</v>
      </c>
      <c r="H9" s="19" t="n">
        <v>0.50075791784746</v>
      </c>
      <c r="I9" s="19" t="n">
        <v>0.431566293159675</v>
      </c>
      <c r="J9" s="19" t="n">
        <v>0.498241283156487</v>
      </c>
      <c r="K9" s="19" t="n">
        <v>0.419064879324652</v>
      </c>
      <c r="L9" s="19" t="n">
        <v>0.266625391623407</v>
      </c>
      <c r="M9" s="19"/>
      <c r="N9" s="19" t="n">
        <v>0.62429285236982</v>
      </c>
      <c r="O9" s="19" t="n">
        <v>0.340722995135667</v>
      </c>
      <c r="P9" s="19" t="n">
        <v>0.349922889590077</v>
      </c>
      <c r="Q9" s="19" t="n">
        <v>0.438284212836677</v>
      </c>
      <c r="R9" s="19" t="n">
        <v>0.470905977038565</v>
      </c>
      <c r="S9" s="19"/>
      <c r="T9" s="19" t="n">
        <v>0.210118605777168</v>
      </c>
      <c r="U9" s="19" t="n">
        <v>0.465893047973379</v>
      </c>
      <c r="V9" s="19" t="n">
        <v>0.326475395254362</v>
      </c>
      <c r="W9" s="19" t="n">
        <v>0.522351499842819</v>
      </c>
      <c r="X9" s="19"/>
      <c r="Y9" s="19" t="n">
        <v>0.481778267001518</v>
      </c>
      <c r="Z9" s="19" t="n">
        <v>0.505571258722852</v>
      </c>
      <c r="AA9" s="19" t="n">
        <v>0.307386484869346</v>
      </c>
      <c r="AB9" s="19" t="n">
        <v>0.268325202503538</v>
      </c>
      <c r="AC9" s="19" t="n">
        <v>0.495807528080233</v>
      </c>
      <c r="AD9" s="19" t="n">
        <v>0.486249413345753</v>
      </c>
      <c r="AE9" s="19"/>
      <c r="AF9" s="19" t="n">
        <v>0.425898293821597</v>
      </c>
      <c r="AG9" s="19"/>
      <c r="AH9" s="19" t="n">
        <v>0.416727814398724</v>
      </c>
      <c r="AI9" s="19"/>
      <c r="AJ9" s="19" t="n">
        <v>0.43555100611513</v>
      </c>
      <c r="AK9" s="19" t="n">
        <v>0.405047284771961</v>
      </c>
      <c r="AL9" s="19" t="n">
        <v>0.400951141101214</v>
      </c>
    </row>
    <row r="10">
      <c r="B10" s="20" t="s">
        <v>430</v>
      </c>
      <c r="C10" s="19" t="n">
        <v>0.373417859128515</v>
      </c>
      <c r="D10" s="19" t="n">
        <v>0.356196137812071</v>
      </c>
      <c r="E10" s="19" t="n">
        <v>0.387742097559057</v>
      </c>
      <c r="F10" s="19"/>
      <c r="G10" s="19" t="n">
        <v>0.467736040369296</v>
      </c>
      <c r="H10" s="19" t="n">
        <v>0.452817619076922</v>
      </c>
      <c r="I10" s="19" t="n">
        <v>0.443978031211563</v>
      </c>
      <c r="J10" s="19" t="n">
        <v>0.348982892366742</v>
      </c>
      <c r="K10" s="19" t="n">
        <v>0.313492051934799</v>
      </c>
      <c r="L10" s="19" t="n">
        <v>0.310071668923554</v>
      </c>
      <c r="M10" s="19"/>
      <c r="N10" s="19" t="n">
        <v>0.246365614907352</v>
      </c>
      <c r="O10" s="19" t="n">
        <v>0.429610183944177</v>
      </c>
      <c r="P10" s="19" t="n">
        <v>0.248211807067505</v>
      </c>
      <c r="Q10" s="19" t="n">
        <v>0.403160580404562</v>
      </c>
      <c r="R10" s="19" t="n">
        <v>0.477556475710633</v>
      </c>
      <c r="S10" s="19"/>
      <c r="T10" s="19" t="n">
        <v>0.541233793579872</v>
      </c>
      <c r="U10" s="19" t="n">
        <v>0.320807567309262</v>
      </c>
      <c r="V10" s="19" t="n">
        <v>0.567662951144072</v>
      </c>
      <c r="W10" s="19" t="n">
        <v>0.369099147944779</v>
      </c>
      <c r="X10" s="19"/>
      <c r="Y10" s="19" t="n">
        <v>0.42459321380392</v>
      </c>
      <c r="Z10" s="19" t="n">
        <v>0.349486455864727</v>
      </c>
      <c r="AA10" s="19" t="n">
        <v>0.306002020310746</v>
      </c>
      <c r="AB10" s="19" t="n">
        <v>0.388886221216482</v>
      </c>
      <c r="AC10" s="19" t="n">
        <v>0.424403810178087</v>
      </c>
      <c r="AD10" s="19" t="n">
        <v>0.33569160713648</v>
      </c>
      <c r="AE10" s="19"/>
      <c r="AF10" s="19" t="n">
        <v>0.401019119773534</v>
      </c>
      <c r="AG10" s="19"/>
      <c r="AH10" s="19" t="n">
        <v>0.389229601119275</v>
      </c>
      <c r="AI10" s="19"/>
      <c r="AJ10" s="19" t="n">
        <v>0.286067657359315</v>
      </c>
      <c r="AK10" s="19" t="n">
        <v>0.446938418843875</v>
      </c>
      <c r="AL10" s="19" t="n">
        <v>0.322524136240552</v>
      </c>
    </row>
    <row r="11">
      <c r="B11" s="20" t="s">
        <v>87</v>
      </c>
      <c r="C11" s="21" t="n">
        <v>0.210370457287207</v>
      </c>
      <c r="D11" s="21" t="n">
        <v>0.214401605861107</v>
      </c>
      <c r="E11" s="21" t="n">
        <v>0.207017532671806</v>
      </c>
      <c r="F11" s="21"/>
      <c r="G11" s="21" t="n">
        <v>0.0654595475214831</v>
      </c>
      <c r="H11" s="21" t="n">
        <v>0.0464244630756171</v>
      </c>
      <c r="I11" s="21" t="n">
        <v>0.124455675628762</v>
      </c>
      <c r="J11" s="21" t="n">
        <v>0.15277582447677</v>
      </c>
      <c r="K11" s="21" t="n">
        <v>0.267443068740549</v>
      </c>
      <c r="L11" s="21" t="n">
        <v>0.423302939453039</v>
      </c>
      <c r="M11" s="21"/>
      <c r="N11" s="21" t="n">
        <v>0.129341532722828</v>
      </c>
      <c r="O11" s="21" t="n">
        <v>0.229666820920156</v>
      </c>
      <c r="P11" s="21" t="n">
        <v>0.401865303342419</v>
      </c>
      <c r="Q11" s="21" t="n">
        <v>0.158555206758761</v>
      </c>
      <c r="R11" s="21" t="n">
        <v>0.0515375472508025</v>
      </c>
      <c r="S11" s="21"/>
      <c r="T11" s="21" t="n">
        <v>0.24864760064296</v>
      </c>
      <c r="U11" s="21" t="n">
        <v>0.213299384717358</v>
      </c>
      <c r="V11" s="21" t="n">
        <v>0.105861653601566</v>
      </c>
      <c r="W11" s="21" t="n">
        <v>0.108549352212402</v>
      </c>
      <c r="X11" s="21"/>
      <c r="Y11" s="21" t="n">
        <v>0.0936285191945626</v>
      </c>
      <c r="Z11" s="21" t="n">
        <v>0.144942285412421</v>
      </c>
      <c r="AA11" s="21" t="n">
        <v>0.386611494819908</v>
      </c>
      <c r="AB11" s="21" t="n">
        <v>0.34278857627998</v>
      </c>
      <c r="AC11" s="21" t="n">
        <v>0.0797886617416795</v>
      </c>
      <c r="AD11" s="21" t="n">
        <v>0.178058979517768</v>
      </c>
      <c r="AE11" s="21"/>
      <c r="AF11" s="21" t="n">
        <v>0.173082586404869</v>
      </c>
      <c r="AG11" s="21"/>
      <c r="AH11" s="21" t="n">
        <v>0.194042584482001</v>
      </c>
      <c r="AI11" s="21"/>
      <c r="AJ11" s="21" t="n">
        <v>0.278381336525555</v>
      </c>
      <c r="AK11" s="21" t="n">
        <v>0.148014296384164</v>
      </c>
      <c r="AL11" s="21" t="n">
        <v>0.276524722658235</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439</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202</v>
      </c>
      <c r="D7" s="11" t="n">
        <v>93</v>
      </c>
      <c r="E7" s="11" t="n">
        <v>109</v>
      </c>
      <c r="F7" s="11"/>
      <c r="G7" s="11" t="n">
        <v>22</v>
      </c>
      <c r="H7" s="11" t="n">
        <v>27</v>
      </c>
      <c r="I7" s="11" t="n">
        <v>45</v>
      </c>
      <c r="J7" s="11" t="n">
        <v>33</v>
      </c>
      <c r="K7" s="11" t="n">
        <v>33</v>
      </c>
      <c r="L7" s="11" t="n">
        <v>42</v>
      </c>
      <c r="M7" s="11"/>
      <c r="N7" s="11" t="n">
        <v>11</v>
      </c>
      <c r="O7" s="11" t="n">
        <v>40</v>
      </c>
      <c r="P7" s="11" t="n">
        <v>43</v>
      </c>
      <c r="Q7" s="11" t="n">
        <v>62</v>
      </c>
      <c r="R7" s="11" t="n">
        <v>46</v>
      </c>
      <c r="S7" s="11"/>
      <c r="T7" s="11" t="n">
        <v>16</v>
      </c>
      <c r="U7" s="11" t="n">
        <v>57</v>
      </c>
      <c r="V7" s="11" t="n">
        <v>36</v>
      </c>
      <c r="W7" s="11" t="n">
        <v>54</v>
      </c>
      <c r="X7" s="11"/>
      <c r="Y7" s="11" t="n">
        <v>96</v>
      </c>
      <c r="Z7" s="11" t="n">
        <v>16</v>
      </c>
      <c r="AA7" s="11" t="n">
        <v>50</v>
      </c>
      <c r="AB7" s="11" t="n">
        <v>24</v>
      </c>
      <c r="AC7" s="11" t="n">
        <v>11</v>
      </c>
      <c r="AD7" s="11" t="n">
        <v>5</v>
      </c>
      <c r="AE7" s="11"/>
      <c r="AF7" s="11" t="n">
        <v>121</v>
      </c>
      <c r="AG7" s="11"/>
      <c r="AH7" s="11" t="n">
        <v>189</v>
      </c>
      <c r="AI7" s="11"/>
      <c r="AJ7" s="11" t="n">
        <v>86</v>
      </c>
      <c r="AK7" s="11" t="n">
        <v>82</v>
      </c>
      <c r="AL7" s="11" t="n">
        <v>34</v>
      </c>
    </row>
    <row r="8" ht="30" customHeight="1">
      <c r="B8" s="12" t="s">
        <v>20</v>
      </c>
      <c r="C8" s="12" t="n">
        <v>206</v>
      </c>
      <c r="D8" s="12" t="n">
        <v>104</v>
      </c>
      <c r="E8" s="12" t="n">
        <v>103</v>
      </c>
      <c r="F8" s="12"/>
      <c r="G8" s="12" t="n">
        <v>30</v>
      </c>
      <c r="H8" s="12" t="n">
        <v>29</v>
      </c>
      <c r="I8" s="12" t="n">
        <v>35</v>
      </c>
      <c r="J8" s="12" t="n">
        <v>33</v>
      </c>
      <c r="K8" s="12" t="n">
        <v>30</v>
      </c>
      <c r="L8" s="12" t="n">
        <v>48</v>
      </c>
      <c r="M8" s="12"/>
      <c r="N8" s="12" t="n">
        <v>19</v>
      </c>
      <c r="O8" s="12" t="n">
        <v>59</v>
      </c>
      <c r="P8" s="12" t="n">
        <v>58</v>
      </c>
      <c r="Q8" s="12" t="n">
        <v>37</v>
      </c>
      <c r="R8" s="12" t="n">
        <v>34</v>
      </c>
      <c r="S8" s="12"/>
      <c r="T8" s="12" t="n">
        <v>20</v>
      </c>
      <c r="U8" s="12" t="n">
        <v>64</v>
      </c>
      <c r="V8" s="12" t="n">
        <v>28</v>
      </c>
      <c r="W8" s="12" t="n">
        <v>59</v>
      </c>
      <c r="X8" s="12"/>
      <c r="Y8" s="12" t="n">
        <v>103</v>
      </c>
      <c r="Z8" s="12" t="n">
        <v>11</v>
      </c>
      <c r="AA8" s="12" t="n">
        <v>54</v>
      </c>
      <c r="AB8" s="12" t="n">
        <v>25</v>
      </c>
      <c r="AC8" s="12" t="n">
        <v>9</v>
      </c>
      <c r="AD8" s="12" t="n">
        <v>4</v>
      </c>
      <c r="AE8" s="12"/>
      <c r="AF8" s="12" t="n">
        <v>122</v>
      </c>
      <c r="AG8" s="12"/>
      <c r="AH8" s="12" t="n">
        <v>194</v>
      </c>
      <c r="AI8" s="12"/>
      <c r="AJ8" s="12" t="n">
        <v>61</v>
      </c>
      <c r="AK8" s="12" t="n">
        <v>125</v>
      </c>
      <c r="AL8" s="12" t="n">
        <v>20</v>
      </c>
    </row>
    <row r="9">
      <c r="B9" s="20" t="s">
        <v>438</v>
      </c>
      <c r="C9" s="19" t="n">
        <v>0.510293518518104</v>
      </c>
      <c r="D9" s="19" t="n">
        <v>0.572239121189227</v>
      </c>
      <c r="E9" s="19" t="n">
        <v>0.447795149832711</v>
      </c>
      <c r="F9" s="19"/>
      <c r="G9" s="19" t="n">
        <v>0.527706927332512</v>
      </c>
      <c r="H9" s="19" t="n">
        <v>0.667132287282489</v>
      </c>
      <c r="I9" s="19" t="n">
        <v>0.597950007557556</v>
      </c>
      <c r="J9" s="19" t="n">
        <v>0.650329190291906</v>
      </c>
      <c r="K9" s="19" t="n">
        <v>0.270840414228654</v>
      </c>
      <c r="L9" s="19" t="n">
        <v>0.39404606492341</v>
      </c>
      <c r="M9" s="19"/>
      <c r="N9" s="19" t="n">
        <v>0.534139178531227</v>
      </c>
      <c r="O9" s="19" t="n">
        <v>0.563195364462514</v>
      </c>
      <c r="P9" s="19" t="n">
        <v>0.474636521891517</v>
      </c>
      <c r="Q9" s="19" t="n">
        <v>0.438121524372524</v>
      </c>
      <c r="R9" s="19" t="n">
        <v>0.543294190980746</v>
      </c>
      <c r="S9" s="19"/>
      <c r="T9" s="19" t="n">
        <v>0.39811232050909</v>
      </c>
      <c r="U9" s="19" t="n">
        <v>0.430120621003636</v>
      </c>
      <c r="V9" s="19" t="n">
        <v>0.613507105644849</v>
      </c>
      <c r="W9" s="19" t="n">
        <v>0.640406417996704</v>
      </c>
      <c r="X9" s="19"/>
      <c r="Y9" s="19" t="n">
        <v>0.591713313199483</v>
      </c>
      <c r="Z9" s="19" t="n">
        <v>0.331596136651995</v>
      </c>
      <c r="AA9" s="19" t="n">
        <v>0.363334853031044</v>
      </c>
      <c r="AB9" s="19" t="n">
        <v>0.516339319612108</v>
      </c>
      <c r="AC9" s="19" t="n">
        <v>0.679706988083697</v>
      </c>
      <c r="AD9" s="19" t="n">
        <v>0.422878315137442</v>
      </c>
      <c r="AE9" s="19"/>
      <c r="AF9" s="19" t="n">
        <v>0.520073462647106</v>
      </c>
      <c r="AG9" s="19"/>
      <c r="AH9" s="19" t="n">
        <v>0.525728205723607</v>
      </c>
      <c r="AI9" s="19"/>
      <c r="AJ9" s="19" t="n">
        <v>0.440410578525571</v>
      </c>
      <c r="AK9" s="19" t="n">
        <v>0.506708522365632</v>
      </c>
      <c r="AL9" s="19" t="n">
        <v>0.743872047837134</v>
      </c>
    </row>
    <row r="10">
      <c r="B10" s="20" t="s">
        <v>430</v>
      </c>
      <c r="C10" s="19" t="n">
        <v>0.305943482831374</v>
      </c>
      <c r="D10" s="19" t="n">
        <v>0.266127769939388</v>
      </c>
      <c r="E10" s="19" t="n">
        <v>0.34611448765647</v>
      </c>
      <c r="F10" s="19"/>
      <c r="G10" s="19" t="n">
        <v>0.472293072667488</v>
      </c>
      <c r="H10" s="19" t="n">
        <v>0.263115299621411</v>
      </c>
      <c r="I10" s="19" t="n">
        <v>0.28105392499703</v>
      </c>
      <c r="J10" s="19" t="n">
        <v>0.252514989262637</v>
      </c>
      <c r="K10" s="19" t="n">
        <v>0.435519854487981</v>
      </c>
      <c r="L10" s="19" t="n">
        <v>0.199160257005013</v>
      </c>
      <c r="M10" s="19"/>
      <c r="N10" s="19" t="n">
        <v>0.465860821468773</v>
      </c>
      <c r="O10" s="19" t="n">
        <v>0.241996623663961</v>
      </c>
      <c r="P10" s="19" t="n">
        <v>0.241548168805414</v>
      </c>
      <c r="Q10" s="19" t="n">
        <v>0.372985314570414</v>
      </c>
      <c r="R10" s="19" t="n">
        <v>0.363177381594235</v>
      </c>
      <c r="S10" s="19"/>
      <c r="T10" s="19" t="n">
        <v>0.286289570903103</v>
      </c>
      <c r="U10" s="19" t="n">
        <v>0.426450886059233</v>
      </c>
      <c r="V10" s="19" t="n">
        <v>0.240813018454665</v>
      </c>
      <c r="W10" s="19" t="n">
        <v>0.255456748607304</v>
      </c>
      <c r="X10" s="19"/>
      <c r="Y10" s="19" t="n">
        <v>0.329090385901007</v>
      </c>
      <c r="Z10" s="19" t="n">
        <v>0.45393873523684</v>
      </c>
      <c r="AA10" s="19" t="n">
        <v>0.24031399671186</v>
      </c>
      <c r="AB10" s="19" t="n">
        <v>0.284087228956203</v>
      </c>
      <c r="AC10" s="19" t="n">
        <v>0.320293011916302</v>
      </c>
      <c r="AD10" s="19" t="n">
        <v>0.300287099120421</v>
      </c>
      <c r="AE10" s="19"/>
      <c r="AF10" s="19" t="n">
        <v>0.315609278765703</v>
      </c>
      <c r="AG10" s="19"/>
      <c r="AH10" s="19" t="n">
        <v>0.316061272157628</v>
      </c>
      <c r="AI10" s="19"/>
      <c r="AJ10" s="19" t="n">
        <v>0.289167219543339</v>
      </c>
      <c r="AK10" s="19" t="n">
        <v>0.344985831129313</v>
      </c>
      <c r="AL10" s="19" t="n">
        <v>0.113549997303018</v>
      </c>
    </row>
    <row r="11">
      <c r="B11" s="20" t="s">
        <v>87</v>
      </c>
      <c r="C11" s="21" t="n">
        <v>0.183762998650521</v>
      </c>
      <c r="D11" s="21" t="n">
        <v>0.161633108871384</v>
      </c>
      <c r="E11" s="21" t="n">
        <v>0.206090362510819</v>
      </c>
      <c r="F11" s="21"/>
      <c r="G11" s="21" t="n">
        <v>0</v>
      </c>
      <c r="H11" s="21" t="n">
        <v>0.0697524130961007</v>
      </c>
      <c r="I11" s="21" t="n">
        <v>0.120996067445414</v>
      </c>
      <c r="J11" s="21" t="n">
        <v>0.0971558204454579</v>
      </c>
      <c r="K11" s="21" t="n">
        <v>0.293639731283364</v>
      </c>
      <c r="L11" s="21" t="n">
        <v>0.406793678071578</v>
      </c>
      <c r="M11" s="21"/>
      <c r="N11" s="21" t="n">
        <v>0</v>
      </c>
      <c r="O11" s="21" t="n">
        <v>0.194808011873525</v>
      </c>
      <c r="P11" s="21" t="n">
        <v>0.283815309303069</v>
      </c>
      <c r="Q11" s="21" t="n">
        <v>0.188893161057062</v>
      </c>
      <c r="R11" s="21" t="n">
        <v>0.0935284274250188</v>
      </c>
      <c r="S11" s="21"/>
      <c r="T11" s="21" t="n">
        <v>0.315598108587808</v>
      </c>
      <c r="U11" s="21" t="n">
        <v>0.143428492937131</v>
      </c>
      <c r="V11" s="21" t="n">
        <v>0.145679875900486</v>
      </c>
      <c r="W11" s="21" t="n">
        <v>0.104136833395992</v>
      </c>
      <c r="X11" s="21"/>
      <c r="Y11" s="21" t="n">
        <v>0.0791963008995094</v>
      </c>
      <c r="Z11" s="21" t="n">
        <v>0.214465128111165</v>
      </c>
      <c r="AA11" s="21" t="n">
        <v>0.396351150257096</v>
      </c>
      <c r="AB11" s="21" t="n">
        <v>0.199573451431689</v>
      </c>
      <c r="AC11" s="21" t="n">
        <v>0</v>
      </c>
      <c r="AD11" s="21" t="n">
        <v>0.276834585742137</v>
      </c>
      <c r="AE11" s="21"/>
      <c r="AF11" s="21" t="n">
        <v>0.164317258587191</v>
      </c>
      <c r="AG11" s="21"/>
      <c r="AH11" s="21" t="n">
        <v>0.158210522118765</v>
      </c>
      <c r="AI11" s="21"/>
      <c r="AJ11" s="21" t="n">
        <v>0.270422201931089</v>
      </c>
      <c r="AK11" s="21" t="n">
        <v>0.148305646505055</v>
      </c>
      <c r="AL11" s="21" t="n">
        <v>0.142577954859848</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441</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208</v>
      </c>
      <c r="D7" s="11" t="n">
        <v>86</v>
      </c>
      <c r="E7" s="11" t="n">
        <v>122</v>
      </c>
      <c r="F7" s="11"/>
      <c r="G7" s="11" t="n">
        <v>11</v>
      </c>
      <c r="H7" s="11" t="n">
        <v>25</v>
      </c>
      <c r="I7" s="11" t="n">
        <v>42</v>
      </c>
      <c r="J7" s="11" t="n">
        <v>36</v>
      </c>
      <c r="K7" s="11" t="n">
        <v>35</v>
      </c>
      <c r="L7" s="11" t="n">
        <v>59</v>
      </c>
      <c r="M7" s="11"/>
      <c r="N7" s="11" t="n">
        <v>7</v>
      </c>
      <c r="O7" s="11" t="n">
        <v>45</v>
      </c>
      <c r="P7" s="11" t="n">
        <v>36</v>
      </c>
      <c r="Q7" s="11" t="n">
        <v>74</v>
      </c>
      <c r="R7" s="11" t="n">
        <v>46</v>
      </c>
      <c r="S7" s="11"/>
      <c r="T7" s="11" t="n">
        <v>18</v>
      </c>
      <c r="U7" s="11" t="n">
        <v>60</v>
      </c>
      <c r="V7" s="11" t="n">
        <v>36</v>
      </c>
      <c r="W7" s="11" t="n">
        <v>57</v>
      </c>
      <c r="X7" s="11"/>
      <c r="Y7" s="11" t="n">
        <v>90</v>
      </c>
      <c r="Z7" s="11" t="n">
        <v>14</v>
      </c>
      <c r="AA7" s="11" t="n">
        <v>64</v>
      </c>
      <c r="AB7" s="11" t="n">
        <v>27</v>
      </c>
      <c r="AC7" s="11" t="n">
        <v>9</v>
      </c>
      <c r="AD7" s="11" t="n">
        <v>3</v>
      </c>
      <c r="AE7" s="11"/>
      <c r="AF7" s="11" t="n">
        <v>131</v>
      </c>
      <c r="AG7" s="11"/>
      <c r="AH7" s="11" t="n">
        <v>200</v>
      </c>
      <c r="AI7" s="11"/>
      <c r="AJ7" s="11" t="n">
        <v>86</v>
      </c>
      <c r="AK7" s="11" t="n">
        <v>84</v>
      </c>
      <c r="AL7" s="11" t="n">
        <v>38</v>
      </c>
    </row>
    <row r="8" ht="30" customHeight="1">
      <c r="B8" s="12" t="s">
        <v>20</v>
      </c>
      <c r="C8" s="12" t="n">
        <v>200</v>
      </c>
      <c r="D8" s="12" t="n">
        <v>82</v>
      </c>
      <c r="E8" s="12" t="n">
        <v>118</v>
      </c>
      <c r="F8" s="12"/>
      <c r="G8" s="12" t="n">
        <v>11</v>
      </c>
      <c r="H8" s="12" t="n">
        <v>34</v>
      </c>
      <c r="I8" s="12" t="n">
        <v>32</v>
      </c>
      <c r="J8" s="12" t="n">
        <v>31</v>
      </c>
      <c r="K8" s="12" t="n">
        <v>31</v>
      </c>
      <c r="L8" s="12" t="n">
        <v>61</v>
      </c>
      <c r="M8" s="12"/>
      <c r="N8" s="12" t="n">
        <v>8</v>
      </c>
      <c r="O8" s="12" t="n">
        <v>58</v>
      </c>
      <c r="P8" s="12" t="n">
        <v>53</v>
      </c>
      <c r="Q8" s="12" t="n">
        <v>46</v>
      </c>
      <c r="R8" s="12" t="n">
        <v>36</v>
      </c>
      <c r="S8" s="12"/>
      <c r="T8" s="12" t="n">
        <v>23</v>
      </c>
      <c r="U8" s="12" t="n">
        <v>55</v>
      </c>
      <c r="V8" s="12" t="n">
        <v>28</v>
      </c>
      <c r="W8" s="12" t="n">
        <v>59</v>
      </c>
      <c r="X8" s="12"/>
      <c r="Y8" s="12" t="n">
        <v>85</v>
      </c>
      <c r="Z8" s="12" t="n">
        <v>9</v>
      </c>
      <c r="AA8" s="12" t="n">
        <v>64</v>
      </c>
      <c r="AB8" s="12" t="n">
        <v>29</v>
      </c>
      <c r="AC8" s="12" t="n">
        <v>9</v>
      </c>
      <c r="AD8" s="12" t="n">
        <v>4</v>
      </c>
      <c r="AE8" s="12"/>
      <c r="AF8" s="12" t="n">
        <v>120</v>
      </c>
      <c r="AG8" s="12"/>
      <c r="AH8" s="12" t="n">
        <v>190</v>
      </c>
      <c r="AI8" s="12"/>
      <c r="AJ8" s="12" t="n">
        <v>57</v>
      </c>
      <c r="AK8" s="12" t="n">
        <v>120</v>
      </c>
      <c r="AL8" s="12" t="n">
        <v>22</v>
      </c>
    </row>
    <row r="9">
      <c r="B9" s="20" t="s">
        <v>440</v>
      </c>
      <c r="C9" s="19" t="n">
        <v>0.541403170590735</v>
      </c>
      <c r="D9" s="19" t="n">
        <v>0.611549589676422</v>
      </c>
      <c r="E9" s="19" t="n">
        <v>0.492981290528227</v>
      </c>
      <c r="F9" s="19"/>
      <c r="G9" s="19" t="n">
        <v>0.624620343300014</v>
      </c>
      <c r="H9" s="19" t="n">
        <v>0.830744173499184</v>
      </c>
      <c r="I9" s="19" t="n">
        <v>0.558184068394946</v>
      </c>
      <c r="J9" s="19" t="n">
        <v>0.427865310437634</v>
      </c>
      <c r="K9" s="19" t="n">
        <v>0.434099418259198</v>
      </c>
      <c r="L9" s="19" t="n">
        <v>0.46621811851535</v>
      </c>
      <c r="M9" s="19"/>
      <c r="N9" s="19" t="n">
        <v>0.668935701164568</v>
      </c>
      <c r="O9" s="19" t="n">
        <v>0.368370486823061</v>
      </c>
      <c r="P9" s="19" t="n">
        <v>0.659434442396876</v>
      </c>
      <c r="Q9" s="19" t="n">
        <v>0.541413893974633</v>
      </c>
      <c r="R9" s="19" t="n">
        <v>0.618486407271576</v>
      </c>
      <c r="S9" s="19"/>
      <c r="T9" s="19" t="n">
        <v>0.361932335483223</v>
      </c>
      <c r="U9" s="19" t="n">
        <v>0.589896298558023</v>
      </c>
      <c r="V9" s="19" t="n">
        <v>0.620914129374792</v>
      </c>
      <c r="W9" s="19" t="n">
        <v>0.651904913682785</v>
      </c>
      <c r="X9" s="19"/>
      <c r="Y9" s="19" t="n">
        <v>0.580633096165873</v>
      </c>
      <c r="Z9" s="19" t="n">
        <v>0.332633373610082</v>
      </c>
      <c r="AA9" s="19" t="n">
        <v>0.466783890572784</v>
      </c>
      <c r="AB9" s="19" t="n">
        <v>0.558571537988172</v>
      </c>
      <c r="AC9" s="19" t="n">
        <v>0.652716982942487</v>
      </c>
      <c r="AD9" s="19" t="n">
        <v>1</v>
      </c>
      <c r="AE9" s="19"/>
      <c r="AF9" s="19" t="n">
        <v>0.552817172438427</v>
      </c>
      <c r="AG9" s="19"/>
      <c r="AH9" s="19" t="n">
        <v>0.560618850848631</v>
      </c>
      <c r="AI9" s="19"/>
      <c r="AJ9" s="19" t="n">
        <v>0.497627748914561</v>
      </c>
      <c r="AK9" s="19" t="n">
        <v>0.564864432185273</v>
      </c>
      <c r="AL9" s="19" t="n">
        <v>0.527355974269863</v>
      </c>
    </row>
    <row r="10">
      <c r="B10" s="20" t="s">
        <v>430</v>
      </c>
      <c r="C10" s="19" t="n">
        <v>0.239875828731164</v>
      </c>
      <c r="D10" s="19" t="n">
        <v>0.266131136529221</v>
      </c>
      <c r="E10" s="19" t="n">
        <v>0.221751862008804</v>
      </c>
      <c r="F10" s="19"/>
      <c r="G10" s="19" t="n">
        <v>0.269932977548552</v>
      </c>
      <c r="H10" s="19" t="n">
        <v>0.151736539682501</v>
      </c>
      <c r="I10" s="19" t="n">
        <v>0.305140799463499</v>
      </c>
      <c r="J10" s="19" t="n">
        <v>0.435566074284498</v>
      </c>
      <c r="K10" s="19" t="n">
        <v>0.203060978408438</v>
      </c>
      <c r="L10" s="19" t="n">
        <v>0.169448436107135</v>
      </c>
      <c r="M10" s="19"/>
      <c r="N10" s="19" t="n">
        <v>0</v>
      </c>
      <c r="O10" s="19" t="n">
        <v>0.322756806243716</v>
      </c>
      <c r="P10" s="19" t="n">
        <v>0.0767208820257536</v>
      </c>
      <c r="Q10" s="19" t="n">
        <v>0.275192817350045</v>
      </c>
      <c r="R10" s="19" t="n">
        <v>0.352966952954021</v>
      </c>
      <c r="S10" s="19"/>
      <c r="T10" s="19" t="n">
        <v>0.374465388477013</v>
      </c>
      <c r="U10" s="19" t="n">
        <v>0.216713767184463</v>
      </c>
      <c r="V10" s="19" t="n">
        <v>0.209182870186901</v>
      </c>
      <c r="W10" s="19" t="n">
        <v>0.299244888366373</v>
      </c>
      <c r="X10" s="19"/>
      <c r="Y10" s="19" t="n">
        <v>0.292313564246619</v>
      </c>
      <c r="Z10" s="19" t="n">
        <v>0.277092122665902</v>
      </c>
      <c r="AA10" s="19" t="n">
        <v>0.198163210461321</v>
      </c>
      <c r="AB10" s="19" t="n">
        <v>0.212638898534268</v>
      </c>
      <c r="AC10" s="19" t="n">
        <v>0.214474601705369</v>
      </c>
      <c r="AD10" s="19" t="n">
        <v>0</v>
      </c>
      <c r="AE10" s="19"/>
      <c r="AF10" s="19" t="n">
        <v>0.266803732811036</v>
      </c>
      <c r="AG10" s="19"/>
      <c r="AH10" s="19" t="n">
        <v>0.247677516780024</v>
      </c>
      <c r="AI10" s="19"/>
      <c r="AJ10" s="19" t="n">
        <v>0.235516186283414</v>
      </c>
      <c r="AK10" s="19" t="n">
        <v>0.231107688910608</v>
      </c>
      <c r="AL10" s="19" t="n">
        <v>0.298587970477345</v>
      </c>
    </row>
    <row r="11">
      <c r="B11" s="20" t="s">
        <v>87</v>
      </c>
      <c r="C11" s="21" t="n">
        <v>0.218721000678101</v>
      </c>
      <c r="D11" s="21" t="n">
        <v>0.122319273794357</v>
      </c>
      <c r="E11" s="21" t="n">
        <v>0.28526684746297</v>
      </c>
      <c r="F11" s="21"/>
      <c r="G11" s="21" t="n">
        <v>0.105446679151435</v>
      </c>
      <c r="H11" s="21" t="n">
        <v>0.0175192868183152</v>
      </c>
      <c r="I11" s="21" t="n">
        <v>0.136675132141554</v>
      </c>
      <c r="J11" s="21" t="n">
        <v>0.136568615277869</v>
      </c>
      <c r="K11" s="21" t="n">
        <v>0.362839603332364</v>
      </c>
      <c r="L11" s="21" t="n">
        <v>0.364333445377515</v>
      </c>
      <c r="M11" s="21"/>
      <c r="N11" s="21" t="n">
        <v>0.331064298835432</v>
      </c>
      <c r="O11" s="21" t="n">
        <v>0.308872706933224</v>
      </c>
      <c r="P11" s="21" t="n">
        <v>0.263844675577371</v>
      </c>
      <c r="Q11" s="21" t="n">
        <v>0.183393288675322</v>
      </c>
      <c r="R11" s="21" t="n">
        <v>0.0285466397744027</v>
      </c>
      <c r="S11" s="21"/>
      <c r="T11" s="21" t="n">
        <v>0.263602276039764</v>
      </c>
      <c r="U11" s="21" t="n">
        <v>0.193389934257514</v>
      </c>
      <c r="V11" s="21" t="n">
        <v>0.169903000438308</v>
      </c>
      <c r="W11" s="21" t="n">
        <v>0.0488501979508418</v>
      </c>
      <c r="X11" s="21"/>
      <c r="Y11" s="21" t="n">
        <v>0.127053339587508</v>
      </c>
      <c r="Z11" s="21" t="n">
        <v>0.390274503724016</v>
      </c>
      <c r="AA11" s="21" t="n">
        <v>0.335052898965896</v>
      </c>
      <c r="AB11" s="21" t="n">
        <v>0.22878956347756</v>
      </c>
      <c r="AC11" s="21" t="n">
        <v>0.132808415352144</v>
      </c>
      <c r="AD11" s="21" t="n">
        <v>0</v>
      </c>
      <c r="AE11" s="21"/>
      <c r="AF11" s="21" t="n">
        <v>0.180379094750537</v>
      </c>
      <c r="AG11" s="21"/>
      <c r="AH11" s="21" t="n">
        <v>0.191703632371345</v>
      </c>
      <c r="AI11" s="21"/>
      <c r="AJ11" s="21" t="n">
        <v>0.266856064802025</v>
      </c>
      <c r="AK11" s="21" t="n">
        <v>0.204027878904119</v>
      </c>
      <c r="AL11" s="21" t="n">
        <v>0.174056055252792</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443</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213</v>
      </c>
      <c r="D7" s="11" t="n">
        <v>105</v>
      </c>
      <c r="E7" s="11" t="n">
        <v>108</v>
      </c>
      <c r="F7" s="11"/>
      <c r="G7" s="11" t="n">
        <v>16</v>
      </c>
      <c r="H7" s="11" t="n">
        <v>26</v>
      </c>
      <c r="I7" s="11" t="n">
        <v>53</v>
      </c>
      <c r="J7" s="11" t="n">
        <v>35</v>
      </c>
      <c r="K7" s="11" t="n">
        <v>48</v>
      </c>
      <c r="L7" s="11" t="n">
        <v>35</v>
      </c>
      <c r="M7" s="11"/>
      <c r="N7" s="11" t="n">
        <v>19</v>
      </c>
      <c r="O7" s="11" t="n">
        <v>56</v>
      </c>
      <c r="P7" s="11" t="n">
        <v>43</v>
      </c>
      <c r="Q7" s="11" t="n">
        <v>58</v>
      </c>
      <c r="R7" s="11" t="n">
        <v>37</v>
      </c>
      <c r="S7" s="11"/>
      <c r="T7" s="11" t="n">
        <v>16</v>
      </c>
      <c r="U7" s="11" t="n">
        <v>70</v>
      </c>
      <c r="V7" s="11" t="n">
        <v>29</v>
      </c>
      <c r="W7" s="11" t="n">
        <v>61</v>
      </c>
      <c r="X7" s="11"/>
      <c r="Y7" s="11" t="n">
        <v>105</v>
      </c>
      <c r="Z7" s="11" t="n">
        <v>19</v>
      </c>
      <c r="AA7" s="11" t="n">
        <v>55</v>
      </c>
      <c r="AB7" s="11" t="n">
        <v>18</v>
      </c>
      <c r="AC7" s="11" t="n">
        <v>9</v>
      </c>
      <c r="AD7" s="11" t="n">
        <v>5</v>
      </c>
      <c r="AE7" s="11"/>
      <c r="AF7" s="11" t="n">
        <v>136</v>
      </c>
      <c r="AG7" s="11"/>
      <c r="AH7" s="11" t="n">
        <v>204</v>
      </c>
      <c r="AI7" s="11"/>
      <c r="AJ7" s="11" t="n">
        <v>90</v>
      </c>
      <c r="AK7" s="11" t="n">
        <v>92</v>
      </c>
      <c r="AL7" s="11" t="n">
        <v>31</v>
      </c>
    </row>
    <row r="8" ht="30" customHeight="1">
      <c r="B8" s="12" t="s">
        <v>20</v>
      </c>
      <c r="C8" s="12" t="n">
        <v>226</v>
      </c>
      <c r="D8" s="12" t="n">
        <v>124</v>
      </c>
      <c r="E8" s="12" t="n">
        <v>101</v>
      </c>
      <c r="F8" s="12"/>
      <c r="G8" s="12" t="n">
        <v>19</v>
      </c>
      <c r="H8" s="12" t="n">
        <v>36</v>
      </c>
      <c r="I8" s="12" t="n">
        <v>46</v>
      </c>
      <c r="J8" s="12" t="n">
        <v>38</v>
      </c>
      <c r="K8" s="12" t="n">
        <v>47</v>
      </c>
      <c r="L8" s="12" t="n">
        <v>40</v>
      </c>
      <c r="M8" s="12"/>
      <c r="N8" s="12" t="n">
        <v>26</v>
      </c>
      <c r="O8" s="12" t="n">
        <v>74</v>
      </c>
      <c r="P8" s="12" t="n">
        <v>63</v>
      </c>
      <c r="Q8" s="12" t="n">
        <v>35</v>
      </c>
      <c r="R8" s="12" t="n">
        <v>28</v>
      </c>
      <c r="S8" s="12"/>
      <c r="T8" s="12" t="n">
        <v>20</v>
      </c>
      <c r="U8" s="12" t="n">
        <v>74</v>
      </c>
      <c r="V8" s="12" t="n">
        <v>30</v>
      </c>
      <c r="W8" s="12" t="n">
        <v>61</v>
      </c>
      <c r="X8" s="12"/>
      <c r="Y8" s="12" t="n">
        <v>112</v>
      </c>
      <c r="Z8" s="12" t="n">
        <v>18</v>
      </c>
      <c r="AA8" s="12" t="n">
        <v>57</v>
      </c>
      <c r="AB8" s="12" t="n">
        <v>20</v>
      </c>
      <c r="AC8" s="12" t="n">
        <v>9</v>
      </c>
      <c r="AD8" s="12" t="n">
        <v>8</v>
      </c>
      <c r="AE8" s="12"/>
      <c r="AF8" s="12" t="n">
        <v>145</v>
      </c>
      <c r="AG8" s="12"/>
      <c r="AH8" s="12" t="n">
        <v>217</v>
      </c>
      <c r="AI8" s="12"/>
      <c r="AJ8" s="12" t="n">
        <v>73</v>
      </c>
      <c r="AK8" s="12" t="n">
        <v>134</v>
      </c>
      <c r="AL8" s="12" t="n">
        <v>19</v>
      </c>
    </row>
    <row r="9">
      <c r="B9" s="20" t="s">
        <v>442</v>
      </c>
      <c r="C9" s="19" t="n">
        <v>0.595685441636587</v>
      </c>
      <c r="D9" s="19" t="n">
        <v>0.636503240751279</v>
      </c>
      <c r="E9" s="19" t="n">
        <v>0.545716513520016</v>
      </c>
      <c r="F9" s="19"/>
      <c r="G9" s="19" t="n">
        <v>0.684018662153629</v>
      </c>
      <c r="H9" s="19" t="n">
        <v>0.585400919213934</v>
      </c>
      <c r="I9" s="19" t="n">
        <v>0.676423002523848</v>
      </c>
      <c r="J9" s="19" t="n">
        <v>0.632421471573132</v>
      </c>
      <c r="K9" s="19" t="n">
        <v>0.488127382630825</v>
      </c>
      <c r="L9" s="19" t="n">
        <v>0.562723761623152</v>
      </c>
      <c r="M9" s="19"/>
      <c r="N9" s="19" t="n">
        <v>0.675312774381585</v>
      </c>
      <c r="O9" s="19" t="n">
        <v>0.554636550987247</v>
      </c>
      <c r="P9" s="19" t="n">
        <v>0.491522660304975</v>
      </c>
      <c r="Q9" s="19" t="n">
        <v>0.669100887402578</v>
      </c>
      <c r="R9" s="19" t="n">
        <v>0.775053084223186</v>
      </c>
      <c r="S9" s="19"/>
      <c r="T9" s="19" t="n">
        <v>0.507675664725314</v>
      </c>
      <c r="U9" s="19" t="n">
        <v>0.649575651769679</v>
      </c>
      <c r="V9" s="19" t="n">
        <v>0.689912814404272</v>
      </c>
      <c r="W9" s="19" t="n">
        <v>0.632778337267396</v>
      </c>
      <c r="X9" s="19"/>
      <c r="Y9" s="19" t="n">
        <v>0.629271559946172</v>
      </c>
      <c r="Z9" s="19" t="n">
        <v>0.623470529748949</v>
      </c>
      <c r="AA9" s="19" t="n">
        <v>0.510961147951063</v>
      </c>
      <c r="AB9" s="19" t="n">
        <v>0.497075139762984</v>
      </c>
      <c r="AC9" s="19" t="n">
        <v>0.680679645848567</v>
      </c>
      <c r="AD9" s="19" t="n">
        <v>0.76510546940699</v>
      </c>
      <c r="AE9" s="19"/>
      <c r="AF9" s="19" t="n">
        <v>0.622034178490334</v>
      </c>
      <c r="AG9" s="19"/>
      <c r="AH9" s="19" t="n">
        <v>0.604283234825001</v>
      </c>
      <c r="AI9" s="19"/>
      <c r="AJ9" s="19" t="n">
        <v>0.592049190951203</v>
      </c>
      <c r="AK9" s="19" t="n">
        <v>0.606396337428747</v>
      </c>
      <c r="AL9" s="19" t="n">
        <v>0.533588692196798</v>
      </c>
    </row>
    <row r="10">
      <c r="B10" s="20" t="s">
        <v>430</v>
      </c>
      <c r="C10" s="19" t="n">
        <v>0.263680814248803</v>
      </c>
      <c r="D10" s="19" t="n">
        <v>0.222628368051712</v>
      </c>
      <c r="E10" s="19" t="n">
        <v>0.31393699604998</v>
      </c>
      <c r="F10" s="19"/>
      <c r="G10" s="19" t="n">
        <v>0.315981337846371</v>
      </c>
      <c r="H10" s="19" t="n">
        <v>0.302080711971255</v>
      </c>
      <c r="I10" s="19" t="n">
        <v>0.265379500778343</v>
      </c>
      <c r="J10" s="19" t="n">
        <v>0.31595577784075</v>
      </c>
      <c r="K10" s="19" t="n">
        <v>0.28465008195443</v>
      </c>
      <c r="L10" s="19" t="n">
        <v>0.126473589361829</v>
      </c>
      <c r="M10" s="19"/>
      <c r="N10" s="19" t="n">
        <v>0.175880124610331</v>
      </c>
      <c r="O10" s="19" t="n">
        <v>0.271090189118124</v>
      </c>
      <c r="P10" s="19" t="n">
        <v>0.353062345745483</v>
      </c>
      <c r="Q10" s="19" t="n">
        <v>0.182638283385643</v>
      </c>
      <c r="R10" s="19" t="n">
        <v>0.224946915776814</v>
      </c>
      <c r="S10" s="19"/>
      <c r="T10" s="19" t="n">
        <v>0.28894136811476</v>
      </c>
      <c r="U10" s="19" t="n">
        <v>0.234616487447084</v>
      </c>
      <c r="V10" s="19" t="n">
        <v>0.111353418452586</v>
      </c>
      <c r="W10" s="19" t="n">
        <v>0.317869576791898</v>
      </c>
      <c r="X10" s="19"/>
      <c r="Y10" s="19" t="n">
        <v>0.296834860451361</v>
      </c>
      <c r="Z10" s="19" t="n">
        <v>0.244593026139955</v>
      </c>
      <c r="AA10" s="19" t="n">
        <v>0.188338324346181</v>
      </c>
      <c r="AB10" s="19" t="n">
        <v>0.354645864542553</v>
      </c>
      <c r="AC10" s="19" t="n">
        <v>0.258900854337486</v>
      </c>
      <c r="AD10" s="19" t="n">
        <v>0.23489453059301</v>
      </c>
      <c r="AE10" s="19"/>
      <c r="AF10" s="19" t="n">
        <v>0.258387271595411</v>
      </c>
      <c r="AG10" s="19"/>
      <c r="AH10" s="19" t="n">
        <v>0.260227641034636</v>
      </c>
      <c r="AI10" s="19"/>
      <c r="AJ10" s="19" t="n">
        <v>0.219271741116955</v>
      </c>
      <c r="AK10" s="19" t="n">
        <v>0.280171770795416</v>
      </c>
      <c r="AL10" s="19" t="n">
        <v>0.319239279744198</v>
      </c>
    </row>
    <row r="11">
      <c r="B11" s="20" t="s">
        <v>87</v>
      </c>
      <c r="C11" s="21" t="n">
        <v>0.140633744114609</v>
      </c>
      <c r="D11" s="21" t="n">
        <v>0.140868391197009</v>
      </c>
      <c r="E11" s="21" t="n">
        <v>0.140346490430003</v>
      </c>
      <c r="F11" s="21"/>
      <c r="G11" s="21" t="n">
        <v>0</v>
      </c>
      <c r="H11" s="21" t="n">
        <v>0.112518368814811</v>
      </c>
      <c r="I11" s="21" t="n">
        <v>0.0581974966978094</v>
      </c>
      <c r="J11" s="21" t="n">
        <v>0.0516227505861182</v>
      </c>
      <c r="K11" s="21" t="n">
        <v>0.227222535414745</v>
      </c>
      <c r="L11" s="21" t="n">
        <v>0.310802649015019</v>
      </c>
      <c r="M11" s="21"/>
      <c r="N11" s="21" t="n">
        <v>0.148807101008084</v>
      </c>
      <c r="O11" s="21" t="n">
        <v>0.174273259894629</v>
      </c>
      <c r="P11" s="21" t="n">
        <v>0.155414993949541</v>
      </c>
      <c r="Q11" s="21" t="n">
        <v>0.14826082921178</v>
      </c>
      <c r="R11" s="21" t="n">
        <v>0</v>
      </c>
      <c r="S11" s="21"/>
      <c r="T11" s="21" t="n">
        <v>0.203382967159926</v>
      </c>
      <c r="U11" s="21" t="n">
        <v>0.115807860783237</v>
      </c>
      <c r="V11" s="21" t="n">
        <v>0.198733767143142</v>
      </c>
      <c r="W11" s="21" t="n">
        <v>0.0493520859407068</v>
      </c>
      <c r="X11" s="21"/>
      <c r="Y11" s="21" t="n">
        <v>0.0738935796024675</v>
      </c>
      <c r="Z11" s="21" t="n">
        <v>0.131936444111097</v>
      </c>
      <c r="AA11" s="21" t="n">
        <v>0.300700527702755</v>
      </c>
      <c r="AB11" s="21" t="n">
        <v>0.148278995694463</v>
      </c>
      <c r="AC11" s="21" t="n">
        <v>0.0604194998139471</v>
      </c>
      <c r="AD11" s="21" t="n">
        <v>0</v>
      </c>
      <c r="AE11" s="21"/>
      <c r="AF11" s="21" t="n">
        <v>0.119578549914256</v>
      </c>
      <c r="AG11" s="21"/>
      <c r="AH11" s="21" t="n">
        <v>0.135489124140363</v>
      </c>
      <c r="AI11" s="21"/>
      <c r="AJ11" s="21" t="n">
        <v>0.188679067931842</v>
      </c>
      <c r="AK11" s="21" t="n">
        <v>0.113431891775837</v>
      </c>
      <c r="AL11" s="21" t="n">
        <v>0.147172028059004</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445</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208</v>
      </c>
      <c r="D7" s="11" t="n">
        <v>94</v>
      </c>
      <c r="E7" s="11" t="n">
        <v>114</v>
      </c>
      <c r="F7" s="11"/>
      <c r="G7" s="11" t="n">
        <v>11</v>
      </c>
      <c r="H7" s="11" t="n">
        <v>34</v>
      </c>
      <c r="I7" s="11" t="n">
        <v>43</v>
      </c>
      <c r="J7" s="11" t="n">
        <v>38</v>
      </c>
      <c r="K7" s="11" t="n">
        <v>34</v>
      </c>
      <c r="L7" s="11" t="n">
        <v>48</v>
      </c>
      <c r="M7" s="11"/>
      <c r="N7" s="11" t="n">
        <v>16</v>
      </c>
      <c r="O7" s="11" t="n">
        <v>52</v>
      </c>
      <c r="P7" s="11" t="n">
        <v>43</v>
      </c>
      <c r="Q7" s="11" t="n">
        <v>54</v>
      </c>
      <c r="R7" s="11" t="n">
        <v>43</v>
      </c>
      <c r="S7" s="11"/>
      <c r="T7" s="11" t="n">
        <v>22</v>
      </c>
      <c r="U7" s="11" t="n">
        <v>58</v>
      </c>
      <c r="V7" s="11" t="n">
        <v>30</v>
      </c>
      <c r="W7" s="11" t="n">
        <v>59</v>
      </c>
      <c r="X7" s="11"/>
      <c r="Y7" s="11" t="n">
        <v>97</v>
      </c>
      <c r="Z7" s="11" t="n">
        <v>14</v>
      </c>
      <c r="AA7" s="11" t="n">
        <v>55</v>
      </c>
      <c r="AB7" s="11" t="n">
        <v>24</v>
      </c>
      <c r="AC7" s="11" t="n">
        <v>9</v>
      </c>
      <c r="AD7" s="11" t="n">
        <v>7</v>
      </c>
      <c r="AE7" s="11"/>
      <c r="AF7" s="11" t="n">
        <v>130</v>
      </c>
      <c r="AG7" s="11"/>
      <c r="AH7" s="11" t="n">
        <v>201</v>
      </c>
      <c r="AI7" s="11"/>
      <c r="AJ7" s="11" t="n">
        <v>81</v>
      </c>
      <c r="AK7" s="11" t="n">
        <v>86</v>
      </c>
      <c r="AL7" s="11" t="n">
        <v>41</v>
      </c>
    </row>
    <row r="8" ht="30" customHeight="1">
      <c r="B8" s="12" t="s">
        <v>20</v>
      </c>
      <c r="C8" s="12" t="n">
        <v>219</v>
      </c>
      <c r="D8" s="12" t="n">
        <v>103</v>
      </c>
      <c r="E8" s="12" t="n">
        <v>115</v>
      </c>
      <c r="F8" s="12"/>
      <c r="G8" s="12" t="n">
        <v>11</v>
      </c>
      <c r="H8" s="12" t="n">
        <v>44</v>
      </c>
      <c r="I8" s="12" t="n">
        <v>32</v>
      </c>
      <c r="J8" s="12" t="n">
        <v>40</v>
      </c>
      <c r="K8" s="12" t="n">
        <v>37</v>
      </c>
      <c r="L8" s="12" t="n">
        <v>55</v>
      </c>
      <c r="M8" s="12"/>
      <c r="N8" s="12" t="n">
        <v>25</v>
      </c>
      <c r="O8" s="12" t="n">
        <v>68</v>
      </c>
      <c r="P8" s="12" t="n">
        <v>59</v>
      </c>
      <c r="Q8" s="12" t="n">
        <v>36</v>
      </c>
      <c r="R8" s="12" t="n">
        <v>31</v>
      </c>
      <c r="S8" s="12"/>
      <c r="T8" s="12" t="n">
        <v>28</v>
      </c>
      <c r="U8" s="12" t="n">
        <v>59</v>
      </c>
      <c r="V8" s="12" t="n">
        <v>29</v>
      </c>
      <c r="W8" s="12" t="n">
        <v>61</v>
      </c>
      <c r="X8" s="12"/>
      <c r="Y8" s="12" t="n">
        <v>101</v>
      </c>
      <c r="Z8" s="12" t="n">
        <v>13</v>
      </c>
      <c r="AA8" s="12" t="n">
        <v>62</v>
      </c>
      <c r="AB8" s="12" t="n">
        <v>26</v>
      </c>
      <c r="AC8" s="12" t="n">
        <v>8</v>
      </c>
      <c r="AD8" s="12" t="n">
        <v>8</v>
      </c>
      <c r="AE8" s="12"/>
      <c r="AF8" s="12" t="n">
        <v>137</v>
      </c>
      <c r="AG8" s="12"/>
      <c r="AH8" s="12" t="n">
        <v>212</v>
      </c>
      <c r="AI8" s="12"/>
      <c r="AJ8" s="12" t="n">
        <v>64</v>
      </c>
      <c r="AK8" s="12" t="n">
        <v>131</v>
      </c>
      <c r="AL8" s="12" t="n">
        <v>24</v>
      </c>
    </row>
    <row r="9">
      <c r="B9" s="20" t="s">
        <v>444</v>
      </c>
      <c r="C9" s="19" t="n">
        <v>0.589276874018744</v>
      </c>
      <c r="D9" s="19" t="n">
        <v>0.673322094656538</v>
      </c>
      <c r="E9" s="19" t="n">
        <v>0.514040029193375</v>
      </c>
      <c r="F9" s="19"/>
      <c r="G9" s="19" t="n">
        <v>0.683456556614597</v>
      </c>
      <c r="H9" s="19" t="n">
        <v>0.709585698328509</v>
      </c>
      <c r="I9" s="19" t="n">
        <v>0.518690434271088</v>
      </c>
      <c r="J9" s="19" t="n">
        <v>0.556300893569549</v>
      </c>
      <c r="K9" s="19" t="n">
        <v>0.684805104706087</v>
      </c>
      <c r="L9" s="19" t="n">
        <v>0.476175687445083</v>
      </c>
      <c r="M9" s="19"/>
      <c r="N9" s="19" t="n">
        <v>0.399118526325365</v>
      </c>
      <c r="O9" s="19" t="n">
        <v>0.53951646582929</v>
      </c>
      <c r="P9" s="19" t="n">
        <v>0.631785718454271</v>
      </c>
      <c r="Q9" s="19" t="n">
        <v>0.631614220036056</v>
      </c>
      <c r="R9" s="19" t="n">
        <v>0.722427043956282</v>
      </c>
      <c r="S9" s="19"/>
      <c r="T9" s="19" t="n">
        <v>0.691527516696921</v>
      </c>
      <c r="U9" s="19" t="n">
        <v>0.492488720568053</v>
      </c>
      <c r="V9" s="19" t="n">
        <v>0.720109913506496</v>
      </c>
      <c r="W9" s="19" t="n">
        <v>0.526577249377112</v>
      </c>
      <c r="X9" s="19"/>
      <c r="Y9" s="19" t="n">
        <v>0.594437532384682</v>
      </c>
      <c r="Z9" s="19" t="n">
        <v>0.524444417622317</v>
      </c>
      <c r="AA9" s="19" t="n">
        <v>0.526956866874263</v>
      </c>
      <c r="AB9" s="19" t="n">
        <v>0.615971785226607</v>
      </c>
      <c r="AC9" s="19" t="n">
        <v>0.783052610440727</v>
      </c>
      <c r="AD9" s="19" t="n">
        <v>0.888411172627906</v>
      </c>
      <c r="AE9" s="19"/>
      <c r="AF9" s="19" t="n">
        <v>0.65044546642418</v>
      </c>
      <c r="AG9" s="19"/>
      <c r="AH9" s="19" t="n">
        <v>0.58446404755883</v>
      </c>
      <c r="AI9" s="19"/>
      <c r="AJ9" s="19" t="n">
        <v>0.52825588145441</v>
      </c>
      <c r="AK9" s="19" t="n">
        <v>0.589696482315029</v>
      </c>
      <c r="AL9" s="19" t="n">
        <v>0.752615209431439</v>
      </c>
    </row>
    <row r="10">
      <c r="B10" s="20" t="s">
        <v>430</v>
      </c>
      <c r="C10" s="19" t="n">
        <v>0.237735742435418</v>
      </c>
      <c r="D10" s="19" t="n">
        <v>0.229831684160324</v>
      </c>
      <c r="E10" s="19" t="n">
        <v>0.244811414334678</v>
      </c>
      <c r="F10" s="19"/>
      <c r="G10" s="19" t="n">
        <v>0.316543443385402</v>
      </c>
      <c r="H10" s="19" t="n">
        <v>0.145586816298649</v>
      </c>
      <c r="I10" s="19" t="n">
        <v>0.427295466518227</v>
      </c>
      <c r="J10" s="19" t="n">
        <v>0.328139314449582</v>
      </c>
      <c r="K10" s="19" t="n">
        <v>0.133109118261711</v>
      </c>
      <c r="L10" s="19" t="n">
        <v>0.189852487068927</v>
      </c>
      <c r="M10" s="19"/>
      <c r="N10" s="19" t="n">
        <v>0.429046981074266</v>
      </c>
      <c r="O10" s="19" t="n">
        <v>0.287930083718911</v>
      </c>
      <c r="P10" s="19" t="n">
        <v>0.179364559581204</v>
      </c>
      <c r="Q10" s="19" t="n">
        <v>0.141984360888802</v>
      </c>
      <c r="R10" s="19" t="n">
        <v>0.194944343331126</v>
      </c>
      <c r="S10" s="19"/>
      <c r="T10" s="19" t="n">
        <v>0.109143823866147</v>
      </c>
      <c r="U10" s="19" t="n">
        <v>0.179433954620307</v>
      </c>
      <c r="V10" s="19" t="n">
        <v>0.197754655045492</v>
      </c>
      <c r="W10" s="19" t="n">
        <v>0.435053256728402</v>
      </c>
      <c r="X10" s="19"/>
      <c r="Y10" s="19" t="n">
        <v>0.305033634491363</v>
      </c>
      <c r="Z10" s="19" t="n">
        <v>0.213081740471918</v>
      </c>
      <c r="AA10" s="19" t="n">
        <v>0.170190016994847</v>
      </c>
      <c r="AB10" s="19" t="n">
        <v>0.215758530465228</v>
      </c>
      <c r="AC10" s="19" t="n">
        <v>0.216947389559274</v>
      </c>
      <c r="AD10" s="19" t="n">
        <v>0</v>
      </c>
      <c r="AE10" s="19"/>
      <c r="AF10" s="19" t="n">
        <v>0.206320148068942</v>
      </c>
      <c r="AG10" s="19"/>
      <c r="AH10" s="19" t="n">
        <v>0.244692842660153</v>
      </c>
      <c r="AI10" s="19"/>
      <c r="AJ10" s="19" t="n">
        <v>0.221547438180257</v>
      </c>
      <c r="AK10" s="19" t="n">
        <v>0.274751655707905</v>
      </c>
      <c r="AL10" s="19" t="n">
        <v>0.0771903012171311</v>
      </c>
    </row>
    <row r="11">
      <c r="B11" s="20" t="s">
        <v>87</v>
      </c>
      <c r="C11" s="21" t="n">
        <v>0.172987383545837</v>
      </c>
      <c r="D11" s="21" t="n">
        <v>0.0968462211831381</v>
      </c>
      <c r="E11" s="21" t="n">
        <v>0.241148556471946</v>
      </c>
      <c r="F11" s="21"/>
      <c r="G11" s="21" t="n">
        <v>0</v>
      </c>
      <c r="H11" s="21" t="n">
        <v>0.144827485372842</v>
      </c>
      <c r="I11" s="21" t="n">
        <v>0.0540140992106854</v>
      </c>
      <c r="J11" s="21" t="n">
        <v>0.115559791980869</v>
      </c>
      <c r="K11" s="21" t="n">
        <v>0.182085777032202</v>
      </c>
      <c r="L11" s="21" t="n">
        <v>0.33397182548599</v>
      </c>
      <c r="M11" s="21"/>
      <c r="N11" s="21" t="n">
        <v>0.171834492600369</v>
      </c>
      <c r="O11" s="21" t="n">
        <v>0.172553450451799</v>
      </c>
      <c r="P11" s="21" t="n">
        <v>0.188849721964525</v>
      </c>
      <c r="Q11" s="21" t="n">
        <v>0.226401419075142</v>
      </c>
      <c r="R11" s="21" t="n">
        <v>0.0826286127125927</v>
      </c>
      <c r="S11" s="21"/>
      <c r="T11" s="21" t="n">
        <v>0.199328659436932</v>
      </c>
      <c r="U11" s="21" t="n">
        <v>0.32807732481164</v>
      </c>
      <c r="V11" s="21" t="n">
        <v>0.0821354314480118</v>
      </c>
      <c r="W11" s="21" t="n">
        <v>0.0383694938944863</v>
      </c>
      <c r="X11" s="21"/>
      <c r="Y11" s="21" t="n">
        <v>0.100528833123954</v>
      </c>
      <c r="Z11" s="21" t="n">
        <v>0.262473841905765</v>
      </c>
      <c r="AA11" s="21" t="n">
        <v>0.302853116130889</v>
      </c>
      <c r="AB11" s="21" t="n">
        <v>0.168269684308164</v>
      </c>
      <c r="AC11" s="21" t="n">
        <v>0</v>
      </c>
      <c r="AD11" s="21" t="n">
        <v>0.111588827372094</v>
      </c>
      <c r="AE11" s="21"/>
      <c r="AF11" s="21" t="n">
        <v>0.143234385506878</v>
      </c>
      <c r="AG11" s="21"/>
      <c r="AH11" s="21" t="n">
        <v>0.170843109781017</v>
      </c>
      <c r="AI11" s="21"/>
      <c r="AJ11" s="21" t="n">
        <v>0.250196680365334</v>
      </c>
      <c r="AK11" s="21" t="n">
        <v>0.135551861977065</v>
      </c>
      <c r="AL11" s="21" t="n">
        <v>0.17019448935143</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447</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193</v>
      </c>
      <c r="D7" s="11" t="n">
        <v>96</v>
      </c>
      <c r="E7" s="11" t="n">
        <v>97</v>
      </c>
      <c r="F7" s="11"/>
      <c r="G7" s="11" t="n">
        <v>17</v>
      </c>
      <c r="H7" s="11" t="n">
        <v>30</v>
      </c>
      <c r="I7" s="11" t="n">
        <v>40</v>
      </c>
      <c r="J7" s="11" t="n">
        <v>26</v>
      </c>
      <c r="K7" s="11" t="n">
        <v>36</v>
      </c>
      <c r="L7" s="11" t="n">
        <v>44</v>
      </c>
      <c r="M7" s="11"/>
      <c r="N7" s="11" t="n">
        <v>11</v>
      </c>
      <c r="O7" s="11" t="n">
        <v>40</v>
      </c>
      <c r="P7" s="11" t="n">
        <v>35</v>
      </c>
      <c r="Q7" s="11" t="n">
        <v>61</v>
      </c>
      <c r="R7" s="11" t="n">
        <v>46</v>
      </c>
      <c r="S7" s="11"/>
      <c r="T7" s="11" t="n">
        <v>20</v>
      </c>
      <c r="U7" s="11" t="n">
        <v>55</v>
      </c>
      <c r="V7" s="11" t="n">
        <v>41</v>
      </c>
      <c r="W7" s="11" t="n">
        <v>48</v>
      </c>
      <c r="X7" s="11"/>
      <c r="Y7" s="11" t="n">
        <v>85</v>
      </c>
      <c r="Z7" s="11" t="n">
        <v>17</v>
      </c>
      <c r="AA7" s="11" t="n">
        <v>55</v>
      </c>
      <c r="AB7" s="11" t="n">
        <v>18</v>
      </c>
      <c r="AC7" s="11" t="n">
        <v>11</v>
      </c>
      <c r="AD7" s="11" t="n">
        <v>5</v>
      </c>
      <c r="AE7" s="11"/>
      <c r="AF7" s="11" t="n">
        <v>121</v>
      </c>
      <c r="AG7" s="11"/>
      <c r="AH7" s="11" t="n">
        <v>183</v>
      </c>
      <c r="AI7" s="11"/>
      <c r="AJ7" s="11" t="n">
        <v>79</v>
      </c>
      <c r="AK7" s="11" t="n">
        <v>75</v>
      </c>
      <c r="AL7" s="11" t="n">
        <v>39</v>
      </c>
    </row>
    <row r="8" ht="30" customHeight="1">
      <c r="B8" s="12" t="s">
        <v>20</v>
      </c>
      <c r="C8" s="12" t="n">
        <v>191</v>
      </c>
      <c r="D8" s="12" t="n">
        <v>102</v>
      </c>
      <c r="E8" s="12" t="n">
        <v>88</v>
      </c>
      <c r="F8" s="12"/>
      <c r="G8" s="12" t="n">
        <v>16</v>
      </c>
      <c r="H8" s="12" t="n">
        <v>41</v>
      </c>
      <c r="I8" s="12" t="n">
        <v>25</v>
      </c>
      <c r="J8" s="12" t="n">
        <v>24</v>
      </c>
      <c r="K8" s="12" t="n">
        <v>36</v>
      </c>
      <c r="L8" s="12" t="n">
        <v>50</v>
      </c>
      <c r="M8" s="12"/>
      <c r="N8" s="12" t="n">
        <v>14</v>
      </c>
      <c r="O8" s="12" t="n">
        <v>54</v>
      </c>
      <c r="P8" s="12" t="n">
        <v>50</v>
      </c>
      <c r="Q8" s="12" t="n">
        <v>37</v>
      </c>
      <c r="R8" s="12" t="n">
        <v>36</v>
      </c>
      <c r="S8" s="12"/>
      <c r="T8" s="12" t="n">
        <v>21</v>
      </c>
      <c r="U8" s="12" t="n">
        <v>62</v>
      </c>
      <c r="V8" s="12" t="n">
        <v>34</v>
      </c>
      <c r="W8" s="12" t="n">
        <v>47</v>
      </c>
      <c r="X8" s="12"/>
      <c r="Y8" s="12" t="n">
        <v>84</v>
      </c>
      <c r="Z8" s="12" t="n">
        <v>13</v>
      </c>
      <c r="AA8" s="12" t="n">
        <v>61</v>
      </c>
      <c r="AB8" s="12" t="n">
        <v>17</v>
      </c>
      <c r="AC8" s="12" t="n">
        <v>9</v>
      </c>
      <c r="AD8" s="12" t="n">
        <v>5</v>
      </c>
      <c r="AE8" s="12"/>
      <c r="AF8" s="12" t="n">
        <v>118</v>
      </c>
      <c r="AG8" s="12"/>
      <c r="AH8" s="12" t="n">
        <v>178</v>
      </c>
      <c r="AI8" s="12"/>
      <c r="AJ8" s="12" t="n">
        <v>57</v>
      </c>
      <c r="AK8" s="12" t="n">
        <v>109</v>
      </c>
      <c r="AL8" s="12" t="n">
        <v>24</v>
      </c>
    </row>
    <row r="9">
      <c r="B9" s="20" t="s">
        <v>446</v>
      </c>
      <c r="C9" s="19" t="n">
        <v>0.592030325980781</v>
      </c>
      <c r="D9" s="19" t="n">
        <v>0.611218286250532</v>
      </c>
      <c r="E9" s="19" t="n">
        <v>0.569823491777513</v>
      </c>
      <c r="F9" s="19"/>
      <c r="G9" s="19" t="n">
        <v>0.798131958955782</v>
      </c>
      <c r="H9" s="19" t="n">
        <v>0.629405904518993</v>
      </c>
      <c r="I9" s="19" t="n">
        <v>0.666994967984652</v>
      </c>
      <c r="J9" s="19" t="n">
        <v>0.715009479748151</v>
      </c>
      <c r="K9" s="19" t="n">
        <v>0.623486743614976</v>
      </c>
      <c r="L9" s="19" t="n">
        <v>0.37756815681147</v>
      </c>
      <c r="M9" s="19"/>
      <c r="N9" s="19" t="n">
        <v>0.486731403447325</v>
      </c>
      <c r="O9" s="19" t="n">
        <v>0.557730373054767</v>
      </c>
      <c r="P9" s="19" t="n">
        <v>0.509572431048639</v>
      </c>
      <c r="Q9" s="19" t="n">
        <v>0.69853586502755</v>
      </c>
      <c r="R9" s="19" t="n">
        <v>0.689966610217487</v>
      </c>
      <c r="S9" s="19"/>
      <c r="T9" s="19" t="n">
        <v>0.352059948267558</v>
      </c>
      <c r="U9" s="19" t="n">
        <v>0.514982985478121</v>
      </c>
      <c r="V9" s="19" t="n">
        <v>0.641785892750151</v>
      </c>
      <c r="W9" s="19" t="n">
        <v>0.673802493527489</v>
      </c>
      <c r="X9" s="19"/>
      <c r="Y9" s="19" t="n">
        <v>0.645550798220207</v>
      </c>
      <c r="Z9" s="19" t="n">
        <v>0.921240678970623</v>
      </c>
      <c r="AA9" s="19" t="n">
        <v>0.424045053017033</v>
      </c>
      <c r="AB9" s="19" t="n">
        <v>0.553328360838103</v>
      </c>
      <c r="AC9" s="19" t="n">
        <v>0.684051186025975</v>
      </c>
      <c r="AD9" s="19" t="n">
        <v>0.823949468946006</v>
      </c>
      <c r="AE9" s="19"/>
      <c r="AF9" s="19" t="n">
        <v>0.625887883671096</v>
      </c>
      <c r="AG9" s="19"/>
      <c r="AH9" s="19" t="n">
        <v>0.620563104309762</v>
      </c>
      <c r="AI9" s="19"/>
      <c r="AJ9" s="19" t="n">
        <v>0.506872616419186</v>
      </c>
      <c r="AK9" s="19" t="n">
        <v>0.600402225293279</v>
      </c>
      <c r="AL9" s="19" t="n">
        <v>0.757229159846135</v>
      </c>
    </row>
    <row r="10">
      <c r="B10" s="20" t="s">
        <v>430</v>
      </c>
      <c r="C10" s="19" t="n">
        <v>0.17747640958803</v>
      </c>
      <c r="D10" s="19" t="n">
        <v>0.190460649872112</v>
      </c>
      <c r="E10" s="19" t="n">
        <v>0.162449337028444</v>
      </c>
      <c r="F10" s="19"/>
      <c r="G10" s="19" t="n">
        <v>0.118868946977131</v>
      </c>
      <c r="H10" s="19" t="n">
        <v>0.261722724458513</v>
      </c>
      <c r="I10" s="19" t="n">
        <v>0.270394491518473</v>
      </c>
      <c r="J10" s="19" t="n">
        <v>0.226632101321099</v>
      </c>
      <c r="K10" s="19" t="n">
        <v>0.0870277116630968</v>
      </c>
      <c r="L10" s="19" t="n">
        <v>0.120969600712297</v>
      </c>
      <c r="M10" s="19"/>
      <c r="N10" s="19" t="n">
        <v>0.28533104599253</v>
      </c>
      <c r="O10" s="19" t="n">
        <v>0.13811340056235</v>
      </c>
      <c r="P10" s="19" t="n">
        <v>0.209001897199928</v>
      </c>
      <c r="Q10" s="19" t="n">
        <v>0.106537952326382</v>
      </c>
      <c r="R10" s="19" t="n">
        <v>0.223124146338597</v>
      </c>
      <c r="S10" s="19"/>
      <c r="T10" s="19" t="n">
        <v>0.0230321103563361</v>
      </c>
      <c r="U10" s="19" t="n">
        <v>0.175433547052155</v>
      </c>
      <c r="V10" s="19" t="n">
        <v>0.182359902222243</v>
      </c>
      <c r="W10" s="19" t="n">
        <v>0.296279658227151</v>
      </c>
      <c r="X10" s="19"/>
      <c r="Y10" s="19" t="n">
        <v>0.273895892802647</v>
      </c>
      <c r="Z10" s="19" t="n">
        <v>0</v>
      </c>
      <c r="AA10" s="19" t="n">
        <v>0.135032060430882</v>
      </c>
      <c r="AB10" s="19" t="n">
        <v>0.101323414882745</v>
      </c>
      <c r="AC10" s="19" t="n">
        <v>0.0632048464824828</v>
      </c>
      <c r="AD10" s="19" t="n">
        <v>0</v>
      </c>
      <c r="AE10" s="19"/>
      <c r="AF10" s="19" t="n">
        <v>0.175773405861529</v>
      </c>
      <c r="AG10" s="19"/>
      <c r="AH10" s="19" t="n">
        <v>0.182214563934112</v>
      </c>
      <c r="AI10" s="19"/>
      <c r="AJ10" s="19" t="n">
        <v>0.175895321739982</v>
      </c>
      <c r="AK10" s="19" t="n">
        <v>0.19648740179205</v>
      </c>
      <c r="AL10" s="19" t="n">
        <v>0.0947104768876045</v>
      </c>
    </row>
    <row r="11">
      <c r="B11" s="20" t="s">
        <v>87</v>
      </c>
      <c r="C11" s="21" t="n">
        <v>0.230493264431189</v>
      </c>
      <c r="D11" s="21" t="n">
        <v>0.198321063877356</v>
      </c>
      <c r="E11" s="21" t="n">
        <v>0.267727171194043</v>
      </c>
      <c r="F11" s="21"/>
      <c r="G11" s="21" t="n">
        <v>0.082999094067087</v>
      </c>
      <c r="H11" s="21" t="n">
        <v>0.108871371022494</v>
      </c>
      <c r="I11" s="21" t="n">
        <v>0.062610540496875</v>
      </c>
      <c r="J11" s="21" t="n">
        <v>0.0583584189307499</v>
      </c>
      <c r="K11" s="21" t="n">
        <v>0.289485544721927</v>
      </c>
      <c r="L11" s="21" t="n">
        <v>0.501462242476233</v>
      </c>
      <c r="M11" s="21"/>
      <c r="N11" s="21" t="n">
        <v>0.227937550560144</v>
      </c>
      <c r="O11" s="21" t="n">
        <v>0.304156226382883</v>
      </c>
      <c r="P11" s="21" t="n">
        <v>0.281425671751433</v>
      </c>
      <c r="Q11" s="21" t="n">
        <v>0.194926182646067</v>
      </c>
      <c r="R11" s="21" t="n">
        <v>0.0869092434439159</v>
      </c>
      <c r="S11" s="21"/>
      <c r="T11" s="21" t="n">
        <v>0.624907941376106</v>
      </c>
      <c r="U11" s="21" t="n">
        <v>0.309583467469724</v>
      </c>
      <c r="V11" s="21" t="n">
        <v>0.175854205027606</v>
      </c>
      <c r="W11" s="21" t="n">
        <v>0.0299178482453599</v>
      </c>
      <c r="X11" s="21"/>
      <c r="Y11" s="21" t="n">
        <v>0.0805533089771464</v>
      </c>
      <c r="Z11" s="21" t="n">
        <v>0.0787593210293769</v>
      </c>
      <c r="AA11" s="21" t="n">
        <v>0.440922886552085</v>
      </c>
      <c r="AB11" s="21" t="n">
        <v>0.345348224279152</v>
      </c>
      <c r="AC11" s="21" t="n">
        <v>0.252743967491542</v>
      </c>
      <c r="AD11" s="21" t="n">
        <v>0.176050531053994</v>
      </c>
      <c r="AE11" s="21"/>
      <c r="AF11" s="21" t="n">
        <v>0.198338710467375</v>
      </c>
      <c r="AG11" s="21"/>
      <c r="AH11" s="21" t="n">
        <v>0.197222331756126</v>
      </c>
      <c r="AI11" s="21"/>
      <c r="AJ11" s="21" t="n">
        <v>0.317232061840832</v>
      </c>
      <c r="AK11" s="21" t="n">
        <v>0.203110372914671</v>
      </c>
      <c r="AL11" s="21" t="n">
        <v>0.148060363266261</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449</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197</v>
      </c>
      <c r="D7" s="11" t="n">
        <v>89</v>
      </c>
      <c r="E7" s="11" t="n">
        <v>107</v>
      </c>
      <c r="F7" s="11"/>
      <c r="G7" s="11" t="n">
        <v>19</v>
      </c>
      <c r="H7" s="11" t="n">
        <v>25</v>
      </c>
      <c r="I7" s="11" t="n">
        <v>49</v>
      </c>
      <c r="J7" s="11" t="n">
        <v>28</v>
      </c>
      <c r="K7" s="11" t="n">
        <v>31</v>
      </c>
      <c r="L7" s="11" t="n">
        <v>45</v>
      </c>
      <c r="M7" s="11"/>
      <c r="N7" s="11" t="n">
        <v>13</v>
      </c>
      <c r="O7" s="11" t="n">
        <v>42</v>
      </c>
      <c r="P7" s="11" t="n">
        <v>41</v>
      </c>
      <c r="Q7" s="11" t="n">
        <v>52</v>
      </c>
      <c r="R7" s="11" t="n">
        <v>49</v>
      </c>
      <c r="S7" s="11"/>
      <c r="T7" s="11" t="n">
        <v>18</v>
      </c>
      <c r="U7" s="11" t="n">
        <v>61</v>
      </c>
      <c r="V7" s="11" t="n">
        <v>36</v>
      </c>
      <c r="W7" s="11" t="n">
        <v>48</v>
      </c>
      <c r="X7" s="11"/>
      <c r="Y7" s="11" t="n">
        <v>87</v>
      </c>
      <c r="Z7" s="11" t="n">
        <v>22</v>
      </c>
      <c r="AA7" s="11" t="n">
        <v>51</v>
      </c>
      <c r="AB7" s="11" t="n">
        <v>19</v>
      </c>
      <c r="AC7" s="11" t="n">
        <v>12</v>
      </c>
      <c r="AD7" s="11" t="n">
        <v>5</v>
      </c>
      <c r="AE7" s="11"/>
      <c r="AF7" s="11" t="n">
        <v>130</v>
      </c>
      <c r="AG7" s="11"/>
      <c r="AH7" s="11" t="n">
        <v>186</v>
      </c>
      <c r="AI7" s="11"/>
      <c r="AJ7" s="11" t="n">
        <v>82</v>
      </c>
      <c r="AK7" s="11" t="n">
        <v>73</v>
      </c>
      <c r="AL7" s="11" t="n">
        <v>42</v>
      </c>
    </row>
    <row r="8" ht="30" customHeight="1">
      <c r="B8" s="12" t="s">
        <v>20</v>
      </c>
      <c r="C8" s="12" t="n">
        <v>198</v>
      </c>
      <c r="D8" s="12" t="n">
        <v>101</v>
      </c>
      <c r="E8" s="12" t="n">
        <v>96</v>
      </c>
      <c r="F8" s="12"/>
      <c r="G8" s="12" t="n">
        <v>22</v>
      </c>
      <c r="H8" s="12" t="n">
        <v>31</v>
      </c>
      <c r="I8" s="12" t="n">
        <v>38</v>
      </c>
      <c r="J8" s="12" t="n">
        <v>29</v>
      </c>
      <c r="K8" s="12" t="n">
        <v>26</v>
      </c>
      <c r="L8" s="12" t="n">
        <v>52</v>
      </c>
      <c r="M8" s="12"/>
      <c r="N8" s="12" t="n">
        <v>17</v>
      </c>
      <c r="O8" s="12" t="n">
        <v>60</v>
      </c>
      <c r="P8" s="12" t="n">
        <v>57</v>
      </c>
      <c r="Q8" s="12" t="n">
        <v>31</v>
      </c>
      <c r="R8" s="12" t="n">
        <v>34</v>
      </c>
      <c r="S8" s="12"/>
      <c r="T8" s="12" t="n">
        <v>27</v>
      </c>
      <c r="U8" s="12" t="n">
        <v>54</v>
      </c>
      <c r="V8" s="12" t="n">
        <v>36</v>
      </c>
      <c r="W8" s="12" t="n">
        <v>47</v>
      </c>
      <c r="X8" s="12"/>
      <c r="Y8" s="12" t="n">
        <v>88</v>
      </c>
      <c r="Z8" s="12" t="n">
        <v>17</v>
      </c>
      <c r="AA8" s="12" t="n">
        <v>56</v>
      </c>
      <c r="AB8" s="12" t="n">
        <v>19</v>
      </c>
      <c r="AC8" s="12" t="n">
        <v>10</v>
      </c>
      <c r="AD8" s="12" t="n">
        <v>6</v>
      </c>
      <c r="AE8" s="12"/>
      <c r="AF8" s="12" t="n">
        <v>128</v>
      </c>
      <c r="AG8" s="12"/>
      <c r="AH8" s="12" t="n">
        <v>186</v>
      </c>
      <c r="AI8" s="12"/>
      <c r="AJ8" s="12" t="n">
        <v>59</v>
      </c>
      <c r="AK8" s="12" t="n">
        <v>114</v>
      </c>
      <c r="AL8" s="12" t="n">
        <v>24</v>
      </c>
    </row>
    <row r="9">
      <c r="B9" s="20" t="s">
        <v>448</v>
      </c>
      <c r="C9" s="19" t="n">
        <v>0.707590013289813</v>
      </c>
      <c r="D9" s="19" t="n">
        <v>0.680434093743858</v>
      </c>
      <c r="E9" s="19" t="n">
        <v>0.74361813192604</v>
      </c>
      <c r="F9" s="19"/>
      <c r="G9" s="19" t="n">
        <v>0.756118960893499</v>
      </c>
      <c r="H9" s="19" t="n">
        <v>0.659549749166193</v>
      </c>
      <c r="I9" s="19" t="n">
        <v>0.824263738903542</v>
      </c>
      <c r="J9" s="19" t="n">
        <v>0.863959748474059</v>
      </c>
      <c r="K9" s="19" t="n">
        <v>0.719401879709548</v>
      </c>
      <c r="L9" s="19" t="n">
        <v>0.536504141569921</v>
      </c>
      <c r="M9" s="19"/>
      <c r="N9" s="19" t="n">
        <v>0.664125203660639</v>
      </c>
      <c r="O9" s="19" t="n">
        <v>0.732853997924241</v>
      </c>
      <c r="P9" s="19" t="n">
        <v>0.710358749929474</v>
      </c>
      <c r="Q9" s="19" t="n">
        <v>0.723655049654641</v>
      </c>
      <c r="R9" s="19" t="n">
        <v>0.665904256367833</v>
      </c>
      <c r="S9" s="19"/>
      <c r="T9" s="19" t="n">
        <v>0.684056933167589</v>
      </c>
      <c r="U9" s="19" t="n">
        <v>0.696112370905015</v>
      </c>
      <c r="V9" s="19" t="n">
        <v>0.697909415589233</v>
      </c>
      <c r="W9" s="19" t="n">
        <v>0.686914021616319</v>
      </c>
      <c r="X9" s="19"/>
      <c r="Y9" s="19" t="n">
        <v>0.729111205412067</v>
      </c>
      <c r="Z9" s="19" t="n">
        <v>0.869173052950344</v>
      </c>
      <c r="AA9" s="19" t="n">
        <v>0.573543695372098</v>
      </c>
      <c r="AB9" s="19" t="n">
        <v>0.949931878831923</v>
      </c>
      <c r="AC9" s="19" t="n">
        <v>0.618444752524848</v>
      </c>
      <c r="AD9" s="19" t="n">
        <v>0.542847604346166</v>
      </c>
      <c r="AE9" s="19"/>
      <c r="AF9" s="19" t="n">
        <v>0.725136027553575</v>
      </c>
      <c r="AG9" s="19"/>
      <c r="AH9" s="19" t="n">
        <v>0.739944583206162</v>
      </c>
      <c r="AI9" s="19"/>
      <c r="AJ9" s="19" t="n">
        <v>0.632076577320461</v>
      </c>
      <c r="AK9" s="19" t="n">
        <v>0.719961703040476</v>
      </c>
      <c r="AL9" s="19" t="n">
        <v>0.833709446633257</v>
      </c>
    </row>
    <row r="10">
      <c r="B10" s="20" t="s">
        <v>430</v>
      </c>
      <c r="C10" s="19" t="n">
        <v>0.146970463119506</v>
      </c>
      <c r="D10" s="19" t="n">
        <v>0.187206552940382</v>
      </c>
      <c r="E10" s="19" t="n">
        <v>0.0956035096190069</v>
      </c>
      <c r="F10" s="19"/>
      <c r="G10" s="19" t="n">
        <v>0.181431642368721</v>
      </c>
      <c r="H10" s="19" t="n">
        <v>0.259347203227871</v>
      </c>
      <c r="I10" s="19" t="n">
        <v>0.11167185218998</v>
      </c>
      <c r="J10" s="19" t="n">
        <v>0.0938530316870623</v>
      </c>
      <c r="K10" s="19" t="n">
        <v>0.0929435942736999</v>
      </c>
      <c r="L10" s="19" t="n">
        <v>0.146466337808893</v>
      </c>
      <c r="M10" s="19"/>
      <c r="N10" s="19" t="n">
        <v>0.164549229563231</v>
      </c>
      <c r="O10" s="19" t="n">
        <v>0.106685466713112</v>
      </c>
      <c r="P10" s="19" t="n">
        <v>0.119339652954166</v>
      </c>
      <c r="Q10" s="19" t="n">
        <v>0.126817440831318</v>
      </c>
      <c r="R10" s="19" t="n">
        <v>0.272720556736129</v>
      </c>
      <c r="S10" s="19"/>
      <c r="T10" s="19" t="n">
        <v>0.0946764836554318</v>
      </c>
      <c r="U10" s="19" t="n">
        <v>0.139848075058645</v>
      </c>
      <c r="V10" s="19" t="n">
        <v>0.0844993271393736</v>
      </c>
      <c r="W10" s="19" t="n">
        <v>0.251910652142372</v>
      </c>
      <c r="X10" s="19"/>
      <c r="Y10" s="19" t="n">
        <v>0.168052622292889</v>
      </c>
      <c r="Z10" s="19" t="n">
        <v>0.130826947049656</v>
      </c>
      <c r="AA10" s="19" t="n">
        <v>0.142065525475078</v>
      </c>
      <c r="AB10" s="19" t="n">
        <v>0.0500681211680768</v>
      </c>
      <c r="AC10" s="19" t="n">
        <v>0.202201368455474</v>
      </c>
      <c r="AD10" s="19" t="n">
        <v>0.160489432956959</v>
      </c>
      <c r="AE10" s="19"/>
      <c r="AF10" s="19" t="n">
        <v>0.154757863965478</v>
      </c>
      <c r="AG10" s="19"/>
      <c r="AH10" s="19" t="n">
        <v>0.152132939903354</v>
      </c>
      <c r="AI10" s="19"/>
      <c r="AJ10" s="19" t="n">
        <v>0.227082136203479</v>
      </c>
      <c r="AK10" s="19" t="n">
        <v>0.112655948644945</v>
      </c>
      <c r="AL10" s="19" t="n">
        <v>0.112438424515203</v>
      </c>
    </row>
    <row r="11">
      <c r="B11" s="20" t="s">
        <v>87</v>
      </c>
      <c r="C11" s="21" t="n">
        <v>0.145439523590682</v>
      </c>
      <c r="D11" s="21" t="n">
        <v>0.13235935331576</v>
      </c>
      <c r="E11" s="21" t="n">
        <v>0.160778358454953</v>
      </c>
      <c r="F11" s="21"/>
      <c r="G11" s="21" t="n">
        <v>0.0624493967377796</v>
      </c>
      <c r="H11" s="21" t="n">
        <v>0.0811030476059353</v>
      </c>
      <c r="I11" s="21" t="n">
        <v>0.0640644089064775</v>
      </c>
      <c r="J11" s="21" t="n">
        <v>0.042187219838879</v>
      </c>
      <c r="K11" s="21" t="n">
        <v>0.187654526016752</v>
      </c>
      <c r="L11" s="21" t="n">
        <v>0.317029520621187</v>
      </c>
      <c r="M11" s="21"/>
      <c r="N11" s="21" t="n">
        <v>0.17132556677613</v>
      </c>
      <c r="O11" s="21" t="n">
        <v>0.160460535362646</v>
      </c>
      <c r="P11" s="21" t="n">
        <v>0.17030159711636</v>
      </c>
      <c r="Q11" s="21" t="n">
        <v>0.149527509514041</v>
      </c>
      <c r="R11" s="21" t="n">
        <v>0.0613751868960381</v>
      </c>
      <c r="S11" s="21"/>
      <c r="T11" s="21" t="n">
        <v>0.221266583176979</v>
      </c>
      <c r="U11" s="21" t="n">
        <v>0.16403955403634</v>
      </c>
      <c r="V11" s="21" t="n">
        <v>0.217591257271394</v>
      </c>
      <c r="W11" s="21" t="n">
        <v>0.0611753262413094</v>
      </c>
      <c r="X11" s="21"/>
      <c r="Y11" s="21" t="n">
        <v>0.102836172295044</v>
      </c>
      <c r="Z11" s="21" t="n">
        <v>0</v>
      </c>
      <c r="AA11" s="21" t="n">
        <v>0.284390779152824</v>
      </c>
      <c r="AB11" s="21" t="n">
        <v>0</v>
      </c>
      <c r="AC11" s="21" t="n">
        <v>0.179353879019677</v>
      </c>
      <c r="AD11" s="21" t="n">
        <v>0.296662962696875</v>
      </c>
      <c r="AE11" s="21"/>
      <c r="AF11" s="21" t="n">
        <v>0.120106108480947</v>
      </c>
      <c r="AG11" s="21"/>
      <c r="AH11" s="21" t="n">
        <v>0.107922476890485</v>
      </c>
      <c r="AI11" s="21"/>
      <c r="AJ11" s="21" t="n">
        <v>0.140841286476061</v>
      </c>
      <c r="AK11" s="21" t="n">
        <v>0.167382348314579</v>
      </c>
      <c r="AL11" s="21" t="n">
        <v>0.0538521288515398</v>
      </c>
    </row>
    <row r="12">
      <c r="B12" s="18" t="s">
        <v>347</v>
      </c>
    </row>
    <row r="13">
      <c r="B13" t="s">
        <v>61</v>
      </c>
    </row>
    <row r="14">
      <c r="B14" t="s">
        <v>62</v>
      </c>
    </row>
    <row r="16">
      <c r="B16"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460</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450</v>
      </c>
      <c r="C9" s="19" t="n">
        <v>0.520619296756489</v>
      </c>
      <c r="D9" s="19" t="n">
        <v>0.532844063790181</v>
      </c>
      <c r="E9" s="19" t="n">
        <v>0.50939684429005</v>
      </c>
      <c r="F9" s="19"/>
      <c r="G9" s="19" t="n">
        <v>0.465048534071972</v>
      </c>
      <c r="H9" s="19" t="n">
        <v>0.472562446162665</v>
      </c>
      <c r="I9" s="19" t="n">
        <v>0.496208347272668</v>
      </c>
      <c r="J9" s="19" t="n">
        <v>0.449127872063885</v>
      </c>
      <c r="K9" s="19" t="n">
        <v>0.611936491920529</v>
      </c>
      <c r="L9" s="19" t="n">
        <v>0.577319513622391</v>
      </c>
      <c r="M9" s="19"/>
      <c r="N9" s="19" t="n">
        <v>0.478151753335196</v>
      </c>
      <c r="O9" s="19" t="n">
        <v>0.466032305844222</v>
      </c>
      <c r="P9" s="19" t="n">
        <v>0.55224192606448</v>
      </c>
      <c r="Q9" s="19" t="n">
        <v>0.597005022016525</v>
      </c>
      <c r="R9" s="19" t="n">
        <v>0.507786513382461</v>
      </c>
      <c r="S9" s="19"/>
      <c r="T9" s="19" t="n">
        <v>0.495061466170565</v>
      </c>
      <c r="U9" s="19" t="n">
        <v>0.552399923251216</v>
      </c>
      <c r="V9" s="19" t="n">
        <v>0.575822940440269</v>
      </c>
      <c r="W9" s="19" t="n">
        <v>0.466918719660782</v>
      </c>
      <c r="X9" s="19"/>
      <c r="Y9" s="19" t="n">
        <v>0.481367468252186</v>
      </c>
      <c r="Z9" s="19" t="n">
        <v>0.509820021100649</v>
      </c>
      <c r="AA9" s="19" t="n">
        <v>0.589852963125732</v>
      </c>
      <c r="AB9" s="19" t="n">
        <v>0.560906635121011</v>
      </c>
      <c r="AC9" s="19" t="n">
        <v>0.367839040441557</v>
      </c>
      <c r="AD9" s="19" t="n">
        <v>0.574424583007907</v>
      </c>
      <c r="AE9" s="19"/>
      <c r="AF9" s="19" t="n">
        <v>0.518977446696499</v>
      </c>
      <c r="AG9" s="19"/>
      <c r="AH9" s="19" t="n">
        <v>0.526850952671967</v>
      </c>
      <c r="AI9" s="19"/>
      <c r="AJ9" s="19" t="n">
        <v>0.550917992160202</v>
      </c>
      <c r="AK9" s="19" t="n">
        <v>0.507543105787199</v>
      </c>
      <c r="AL9" s="19" t="n">
        <v>0.501614647296471</v>
      </c>
    </row>
    <row r="10">
      <c r="B10" s="20" t="s">
        <v>451</v>
      </c>
      <c r="C10" s="19" t="n">
        <v>0.439906233721225</v>
      </c>
      <c r="D10" s="19" t="n">
        <v>0.429202797532072</v>
      </c>
      <c r="E10" s="19" t="n">
        <v>0.449528400046138</v>
      </c>
      <c r="F10" s="19"/>
      <c r="G10" s="19" t="n">
        <v>0.691262010573378</v>
      </c>
      <c r="H10" s="19" t="n">
        <v>0.614631575111001</v>
      </c>
      <c r="I10" s="19" t="n">
        <v>0.513274201314331</v>
      </c>
      <c r="J10" s="19" t="n">
        <v>0.523016013832456</v>
      </c>
      <c r="K10" s="19" t="n">
        <v>0.315988283716571</v>
      </c>
      <c r="L10" s="19" t="n">
        <v>0.200363862523854</v>
      </c>
      <c r="M10" s="19"/>
      <c r="N10" s="19" t="n">
        <v>0.374768365737583</v>
      </c>
      <c r="O10" s="19" t="n">
        <v>0.420915727763147</v>
      </c>
      <c r="P10" s="19" t="n">
        <v>0.418697750990511</v>
      </c>
      <c r="Q10" s="19" t="n">
        <v>0.440682523254702</v>
      </c>
      <c r="R10" s="19" t="n">
        <v>0.537560806439745</v>
      </c>
      <c r="S10" s="19"/>
      <c r="T10" s="19" t="n">
        <v>0.36759039226709</v>
      </c>
      <c r="U10" s="19" t="n">
        <v>0.429502866228759</v>
      </c>
      <c r="V10" s="19" t="n">
        <v>0.54003835939022</v>
      </c>
      <c r="W10" s="19" t="n">
        <v>0.494531750924597</v>
      </c>
      <c r="X10" s="19"/>
      <c r="Y10" s="19" t="n">
        <v>0.521448903800738</v>
      </c>
      <c r="Z10" s="19" t="n">
        <v>0.571387763933023</v>
      </c>
      <c r="AA10" s="19" t="n">
        <v>0.217442358706475</v>
      </c>
      <c r="AB10" s="19" t="n">
        <v>0.545945111599681</v>
      </c>
      <c r="AC10" s="19" t="n">
        <v>0.632001575299504</v>
      </c>
      <c r="AD10" s="19" t="n">
        <v>0.318795369785126</v>
      </c>
      <c r="AE10" s="19"/>
      <c r="AF10" s="19" t="n">
        <v>0.42395738998309</v>
      </c>
      <c r="AG10" s="19"/>
      <c r="AH10" s="19" t="n">
        <v>0.4518820969868</v>
      </c>
      <c r="AI10" s="19"/>
      <c r="AJ10" s="19" t="n">
        <v>0.427063338257463</v>
      </c>
      <c r="AK10" s="19" t="n">
        <v>0.440312565523394</v>
      </c>
      <c r="AL10" s="19" t="n">
        <v>0.477002008271847</v>
      </c>
    </row>
    <row r="11">
      <c r="B11" s="20" t="s">
        <v>452</v>
      </c>
      <c r="C11" s="19" t="n">
        <v>0.214155455153426</v>
      </c>
      <c r="D11" s="19" t="n">
        <v>0.2443455995066</v>
      </c>
      <c r="E11" s="19" t="n">
        <v>0.184347213360424</v>
      </c>
      <c r="F11" s="19"/>
      <c r="G11" s="19" t="n">
        <v>0.415828426146388</v>
      </c>
      <c r="H11" s="19" t="n">
        <v>0.417616751397957</v>
      </c>
      <c r="I11" s="19" t="n">
        <v>0.281554478782815</v>
      </c>
      <c r="J11" s="19" t="n">
        <v>0.203203260731649</v>
      </c>
      <c r="K11" s="19" t="n">
        <v>0.090576792706418</v>
      </c>
      <c r="L11" s="19" t="n">
        <v>0.0431055232379907</v>
      </c>
      <c r="M11" s="19"/>
      <c r="N11" s="19" t="n">
        <v>0.0714249652339634</v>
      </c>
      <c r="O11" s="19" t="n">
        <v>0.173280230932213</v>
      </c>
      <c r="P11" s="19" t="n">
        <v>0.24108177069601</v>
      </c>
      <c r="Q11" s="19" t="n">
        <v>0.259023930011185</v>
      </c>
      <c r="R11" s="19" t="n">
        <v>0.267944501786568</v>
      </c>
      <c r="S11" s="19"/>
      <c r="T11" s="19" t="n">
        <v>0.109712184099618</v>
      </c>
      <c r="U11" s="19" t="n">
        <v>0.196989489458006</v>
      </c>
      <c r="V11" s="19" t="n">
        <v>0.246052313871628</v>
      </c>
      <c r="W11" s="19" t="n">
        <v>0.292492036743226</v>
      </c>
      <c r="X11" s="19"/>
      <c r="Y11" s="19" t="n">
        <v>0.320985001480834</v>
      </c>
      <c r="Z11" s="19" t="n">
        <v>0.258244806632105</v>
      </c>
      <c r="AA11" s="19" t="n">
        <v>0.0509922102283534</v>
      </c>
      <c r="AB11" s="19" t="n">
        <v>0.136995999906481</v>
      </c>
      <c r="AC11" s="19" t="n">
        <v>0.35421622558654</v>
      </c>
      <c r="AD11" s="19" t="n">
        <v>0.104646724266086</v>
      </c>
      <c r="AE11" s="19"/>
      <c r="AF11" s="19" t="n">
        <v>0.195751430947747</v>
      </c>
      <c r="AG11" s="19"/>
      <c r="AH11" s="19" t="n">
        <v>0.221208560394375</v>
      </c>
      <c r="AI11" s="19"/>
      <c r="AJ11" s="19" t="n">
        <v>0.185099698771271</v>
      </c>
      <c r="AK11" s="19" t="n">
        <v>0.234584967993573</v>
      </c>
      <c r="AL11" s="19" t="n">
        <v>0.18777307761401</v>
      </c>
    </row>
    <row r="12">
      <c r="B12" s="20" t="s">
        <v>453</v>
      </c>
      <c r="C12" s="19" t="n">
        <v>0.199298731693134</v>
      </c>
      <c r="D12" s="19" t="n">
        <v>0.218762483959529</v>
      </c>
      <c r="E12" s="19" t="n">
        <v>0.180200816165702</v>
      </c>
      <c r="F12" s="19"/>
      <c r="G12" s="19" t="n">
        <v>0.192104424801236</v>
      </c>
      <c r="H12" s="19" t="n">
        <v>0.159321677218379</v>
      </c>
      <c r="I12" s="19" t="n">
        <v>0.238770594529276</v>
      </c>
      <c r="J12" s="19" t="n">
        <v>0.219397172658002</v>
      </c>
      <c r="K12" s="19" t="n">
        <v>0.174459476172958</v>
      </c>
      <c r="L12" s="19" t="n">
        <v>0.205860778739444</v>
      </c>
      <c r="M12" s="19"/>
      <c r="N12" s="19" t="n">
        <v>0.193643945668962</v>
      </c>
      <c r="O12" s="19" t="n">
        <v>0.232864501515756</v>
      </c>
      <c r="P12" s="19" t="n">
        <v>0.127538388781106</v>
      </c>
      <c r="Q12" s="19" t="n">
        <v>0.224175637271086</v>
      </c>
      <c r="R12" s="19" t="n">
        <v>0.229755599436498</v>
      </c>
      <c r="S12" s="19"/>
      <c r="T12" s="19" t="n">
        <v>0.0808682140010219</v>
      </c>
      <c r="U12" s="19" t="n">
        <v>0.14330862721493</v>
      </c>
      <c r="V12" s="19" t="n">
        <v>0.233213337014203</v>
      </c>
      <c r="W12" s="19" t="n">
        <v>0.330010363746465</v>
      </c>
      <c r="X12" s="19"/>
      <c r="Y12" s="19" t="n">
        <v>0.252765471016497</v>
      </c>
      <c r="Z12" s="19" t="n">
        <v>0.119310521368784</v>
      </c>
      <c r="AA12" s="19" t="n">
        <v>0.196022271524973</v>
      </c>
      <c r="AB12" s="19" t="n">
        <v>0.121658248137324</v>
      </c>
      <c r="AC12" s="19" t="n">
        <v>0.131331586420615</v>
      </c>
      <c r="AD12" s="19" t="n">
        <v>0.0423477707535203</v>
      </c>
      <c r="AE12" s="19"/>
      <c r="AF12" s="19" t="n">
        <v>0.203808006203114</v>
      </c>
      <c r="AG12" s="19"/>
      <c r="AH12" s="19" t="n">
        <v>0.204397923257581</v>
      </c>
      <c r="AI12" s="19"/>
      <c r="AJ12" s="19" t="n">
        <v>0.190276555266211</v>
      </c>
      <c r="AK12" s="19" t="n">
        <v>0.208427610699637</v>
      </c>
      <c r="AL12" s="19" t="n">
        <v>0.175359245388941</v>
      </c>
    </row>
    <row r="13">
      <c r="B13" s="20" t="s">
        <v>454</v>
      </c>
      <c r="C13" s="19" t="n">
        <v>0.157385725964992</v>
      </c>
      <c r="D13" s="19" t="n">
        <v>0.210920128119469</v>
      </c>
      <c r="E13" s="19" t="n">
        <v>0.104094119240462</v>
      </c>
      <c r="F13" s="19"/>
      <c r="G13" s="19" t="n">
        <v>0.329320197153195</v>
      </c>
      <c r="H13" s="19" t="n">
        <v>0.26849254780495</v>
      </c>
      <c r="I13" s="19" t="n">
        <v>0.253181973115463</v>
      </c>
      <c r="J13" s="19" t="n">
        <v>0.19336181973363</v>
      </c>
      <c r="K13" s="19" t="n">
        <v>0.0267258875579724</v>
      </c>
      <c r="L13" s="19" t="n">
        <v>0.0141260470165033</v>
      </c>
      <c r="M13" s="19"/>
      <c r="N13" s="19" t="n">
        <v>0.161223114673047</v>
      </c>
      <c r="O13" s="19" t="n">
        <v>0.190971860048624</v>
      </c>
      <c r="P13" s="19" t="n">
        <v>0.15725366124588</v>
      </c>
      <c r="Q13" s="19" t="n">
        <v>0.0884485584455698</v>
      </c>
      <c r="R13" s="19" t="n">
        <v>0.169229372405262</v>
      </c>
      <c r="S13" s="19"/>
      <c r="T13" s="19" t="n">
        <v>0.106791285009262</v>
      </c>
      <c r="U13" s="19" t="n">
        <v>0.0982495480228463</v>
      </c>
      <c r="V13" s="19" t="n">
        <v>0.188776643327011</v>
      </c>
      <c r="W13" s="19" t="n">
        <v>0.271151765036861</v>
      </c>
      <c r="X13" s="19"/>
      <c r="Y13" s="19" t="n">
        <v>0.252565762722827</v>
      </c>
      <c r="Z13" s="19" t="n">
        <v>0.142871570042911</v>
      </c>
      <c r="AA13" s="19" t="n">
        <v>0.0136349547344484</v>
      </c>
      <c r="AB13" s="19" t="n">
        <v>0.131579741557528</v>
      </c>
      <c r="AC13" s="19" t="n">
        <v>0.270162931542529</v>
      </c>
      <c r="AD13" s="19" t="n">
        <v>0.0597063295037927</v>
      </c>
      <c r="AE13" s="19"/>
      <c r="AF13" s="19" t="n">
        <v>0.152866372708936</v>
      </c>
      <c r="AG13" s="19"/>
      <c r="AH13" s="19" t="n">
        <v>0.157223204582212</v>
      </c>
      <c r="AI13" s="19"/>
      <c r="AJ13" s="19" t="n">
        <v>0.0681084600905574</v>
      </c>
      <c r="AK13" s="19" t="n">
        <v>0.208043576081375</v>
      </c>
      <c r="AL13" s="19" t="n">
        <v>0.144814879287214</v>
      </c>
    </row>
    <row r="14">
      <c r="B14" s="20" t="s">
        <v>455</v>
      </c>
      <c r="C14" s="19" t="n">
        <v>0.122713911376154</v>
      </c>
      <c r="D14" s="19" t="n">
        <v>0.125187937674399</v>
      </c>
      <c r="E14" s="19" t="n">
        <v>0.120476630436428</v>
      </c>
      <c r="F14" s="19"/>
      <c r="G14" s="19" t="n">
        <v>0.154243376997887</v>
      </c>
      <c r="H14" s="19" t="n">
        <v>0.276140171925168</v>
      </c>
      <c r="I14" s="19" t="n">
        <v>0.121367902865906</v>
      </c>
      <c r="J14" s="19" t="n">
        <v>0.13729384282975</v>
      </c>
      <c r="K14" s="19" t="n">
        <v>0.053748862040699</v>
      </c>
      <c r="L14" s="19" t="n">
        <v>0.0460886601908162</v>
      </c>
      <c r="M14" s="19"/>
      <c r="N14" s="19" t="n">
        <v>0.140162077465601</v>
      </c>
      <c r="O14" s="19" t="n">
        <v>0.0749996790784946</v>
      </c>
      <c r="P14" s="19" t="n">
        <v>0.153431867947355</v>
      </c>
      <c r="Q14" s="19" t="n">
        <v>0.086235367933399</v>
      </c>
      <c r="R14" s="19" t="n">
        <v>0.186642546246039</v>
      </c>
      <c r="S14" s="19"/>
      <c r="T14" s="19" t="n">
        <v>0.0956677433375978</v>
      </c>
      <c r="U14" s="19" t="n">
        <v>0.0859171438478519</v>
      </c>
      <c r="V14" s="19" t="n">
        <v>0.114185081364625</v>
      </c>
      <c r="W14" s="19" t="n">
        <v>0.217972514362842</v>
      </c>
      <c r="X14" s="19"/>
      <c r="Y14" s="19" t="n">
        <v>0.195009954564059</v>
      </c>
      <c r="Z14" s="19" t="n">
        <v>0.0922846389522804</v>
      </c>
      <c r="AA14" s="19" t="n">
        <v>0.0425483741510712</v>
      </c>
      <c r="AB14" s="19" t="n">
        <v>0.0809229565600525</v>
      </c>
      <c r="AC14" s="19" t="n">
        <v>0.10429347120931</v>
      </c>
      <c r="AD14" s="19" t="n">
        <v>0.0883604047637924</v>
      </c>
      <c r="AE14" s="19"/>
      <c r="AF14" s="19" t="n">
        <v>0.108057311867126</v>
      </c>
      <c r="AG14" s="19"/>
      <c r="AH14" s="19" t="n">
        <v>0.126330697739854</v>
      </c>
      <c r="AI14" s="19"/>
      <c r="AJ14" s="19" t="n">
        <v>0.086059714699151</v>
      </c>
      <c r="AK14" s="19" t="n">
        <v>0.152315134253213</v>
      </c>
      <c r="AL14" s="19" t="n">
        <v>0.0677828506862847</v>
      </c>
    </row>
    <row r="15">
      <c r="B15" s="20" t="s">
        <v>456</v>
      </c>
      <c r="C15" s="19" t="n">
        <v>0.112501690259898</v>
      </c>
      <c r="D15" s="19" t="n">
        <v>0.139064043356682</v>
      </c>
      <c r="E15" s="19" t="n">
        <v>0.0861270313510597</v>
      </c>
      <c r="F15" s="19"/>
      <c r="G15" s="19" t="n">
        <v>0.0847554814968287</v>
      </c>
      <c r="H15" s="19" t="n">
        <v>0.102430252835673</v>
      </c>
      <c r="I15" s="19" t="n">
        <v>0.142988585841779</v>
      </c>
      <c r="J15" s="19" t="n">
        <v>0.123738649884032</v>
      </c>
      <c r="K15" s="19" t="n">
        <v>0.122866405573419</v>
      </c>
      <c r="L15" s="19" t="n">
        <v>0.0954284334694662</v>
      </c>
      <c r="M15" s="19"/>
      <c r="N15" s="19" t="n">
        <v>0.131242093909613</v>
      </c>
      <c r="O15" s="19" t="n">
        <v>0.103260616459964</v>
      </c>
      <c r="P15" s="19" t="n">
        <v>0.0836569944697595</v>
      </c>
      <c r="Q15" s="19" t="n">
        <v>0.100035289061681</v>
      </c>
      <c r="R15" s="19" t="n">
        <v>0.176861450885183</v>
      </c>
      <c r="S15" s="19"/>
      <c r="T15" s="19" t="n">
        <v>0.0453836130446995</v>
      </c>
      <c r="U15" s="19" t="n">
        <v>0.0740600582941683</v>
      </c>
      <c r="V15" s="19" t="n">
        <v>0.131720669702524</v>
      </c>
      <c r="W15" s="19" t="n">
        <v>0.194819584939999</v>
      </c>
      <c r="X15" s="19"/>
      <c r="Y15" s="19" t="n">
        <v>0.142971933558597</v>
      </c>
      <c r="Z15" s="19" t="n">
        <v>0.0888455282851586</v>
      </c>
      <c r="AA15" s="19" t="n">
        <v>0.0994869175011417</v>
      </c>
      <c r="AB15" s="19" t="n">
        <v>0.0864478979726615</v>
      </c>
      <c r="AC15" s="19" t="n">
        <v>0.0434583132578628</v>
      </c>
      <c r="AD15" s="19" t="n">
        <v>0.0618194383245778</v>
      </c>
      <c r="AE15" s="19"/>
      <c r="AF15" s="19" t="n">
        <v>0.114644726333889</v>
      </c>
      <c r="AG15" s="19"/>
      <c r="AH15" s="19" t="n">
        <v>0.114690110678919</v>
      </c>
      <c r="AI15" s="19"/>
      <c r="AJ15" s="19" t="n">
        <v>0.139648616327541</v>
      </c>
      <c r="AK15" s="19" t="n">
        <v>0.103930522039822</v>
      </c>
      <c r="AL15" s="19" t="n">
        <v>0.0776937815851565</v>
      </c>
    </row>
    <row r="16">
      <c r="B16" s="20" t="s">
        <v>457</v>
      </c>
      <c r="C16" s="19" t="n">
        <v>0.101952592350409</v>
      </c>
      <c r="D16" s="19" t="n">
        <v>0.0991234977971871</v>
      </c>
      <c r="E16" s="19" t="n">
        <v>0.104984279480794</v>
      </c>
      <c r="F16" s="19"/>
      <c r="G16" s="19" t="n">
        <v>0.073025339109787</v>
      </c>
      <c r="H16" s="19" t="n">
        <v>0.142816621541833</v>
      </c>
      <c r="I16" s="19" t="n">
        <v>0.211075177977265</v>
      </c>
      <c r="J16" s="19" t="n">
        <v>0.090385861236462</v>
      </c>
      <c r="K16" s="19" t="n">
        <v>0.0523044032052807</v>
      </c>
      <c r="L16" s="19" t="n">
        <v>0.0553039269598562</v>
      </c>
      <c r="M16" s="19"/>
      <c r="N16" s="19" t="n">
        <v>0.0795766182088571</v>
      </c>
      <c r="O16" s="19" t="n">
        <v>0.107716031653874</v>
      </c>
      <c r="P16" s="19" t="n">
        <v>0.0680605542936536</v>
      </c>
      <c r="Q16" s="19" t="n">
        <v>0.112252636018658</v>
      </c>
      <c r="R16" s="19" t="n">
        <v>0.145171639214407</v>
      </c>
      <c r="S16" s="19"/>
      <c r="T16" s="19" t="n">
        <v>0.0293966196732045</v>
      </c>
      <c r="U16" s="19" t="n">
        <v>0.0458850950692939</v>
      </c>
      <c r="V16" s="19" t="n">
        <v>0.0695594428341864</v>
      </c>
      <c r="W16" s="19" t="n">
        <v>0.248081926848584</v>
      </c>
      <c r="X16" s="19"/>
      <c r="Y16" s="19" t="n">
        <v>0.171079632476177</v>
      </c>
      <c r="Z16" s="19" t="n">
        <v>0.106479161506428</v>
      </c>
      <c r="AA16" s="19" t="n">
        <v>0.049062591766649</v>
      </c>
      <c r="AB16" s="19" t="n">
        <v>0.00830325205196468</v>
      </c>
      <c r="AC16" s="19" t="n">
        <v>0.0208699114178933</v>
      </c>
      <c r="AD16" s="19" t="n">
        <v>0.0597063295037927</v>
      </c>
      <c r="AE16" s="19"/>
      <c r="AF16" s="19" t="n">
        <v>0.0988138284221534</v>
      </c>
      <c r="AG16" s="19"/>
      <c r="AH16" s="19" t="n">
        <v>0.105973932608199</v>
      </c>
      <c r="AI16" s="19"/>
      <c r="AJ16" s="19" t="n">
        <v>0.0624326312371469</v>
      </c>
      <c r="AK16" s="19" t="n">
        <v>0.127638682427588</v>
      </c>
      <c r="AL16" s="19" t="n">
        <v>0.0779472714826161</v>
      </c>
    </row>
    <row r="17">
      <c r="B17" s="20" t="s">
        <v>458</v>
      </c>
      <c r="C17" s="19" t="n">
        <v>0.0925604313566326</v>
      </c>
      <c r="D17" s="19" t="n">
        <v>0.107177004589453</v>
      </c>
      <c r="E17" s="19" t="n">
        <v>0.0781070264449679</v>
      </c>
      <c r="F17" s="19"/>
      <c r="G17" s="19" t="n">
        <v>0.0756178779739761</v>
      </c>
      <c r="H17" s="19" t="n">
        <v>0.178513761897397</v>
      </c>
      <c r="I17" s="19" t="n">
        <v>0.137830342467898</v>
      </c>
      <c r="J17" s="19" t="n">
        <v>0.0771343122166274</v>
      </c>
      <c r="K17" s="19" t="n">
        <v>0.0579381974613316</v>
      </c>
      <c r="L17" s="19" t="n">
        <v>0.0461140510633235</v>
      </c>
      <c r="M17" s="19"/>
      <c r="N17" s="19" t="n">
        <v>0.0339126113585448</v>
      </c>
      <c r="O17" s="19" t="n">
        <v>0.0740595441254895</v>
      </c>
      <c r="P17" s="19" t="n">
        <v>0.0856101974460716</v>
      </c>
      <c r="Q17" s="19" t="n">
        <v>0.0845862739183808</v>
      </c>
      <c r="R17" s="19" t="n">
        <v>0.173050122002533</v>
      </c>
      <c r="S17" s="19"/>
      <c r="T17" s="19" t="n">
        <v>0.0359826896908983</v>
      </c>
      <c r="U17" s="19" t="n">
        <v>0.0521876939981494</v>
      </c>
      <c r="V17" s="19" t="n">
        <v>0.0972045588476593</v>
      </c>
      <c r="W17" s="19" t="n">
        <v>0.193860157068493</v>
      </c>
      <c r="X17" s="19"/>
      <c r="Y17" s="19" t="n">
        <v>0.153501574347559</v>
      </c>
      <c r="Z17" s="19" t="n">
        <v>0.0401359696887284</v>
      </c>
      <c r="AA17" s="19" t="n">
        <v>0.0436868413816655</v>
      </c>
      <c r="AB17" s="19" t="n">
        <v>0.0463111908089473</v>
      </c>
      <c r="AC17" s="19" t="n">
        <v>0.0522067272518268</v>
      </c>
      <c r="AD17" s="19" t="n">
        <v>0.0310200961237586</v>
      </c>
      <c r="AE17" s="19"/>
      <c r="AF17" s="19" t="n">
        <v>0.0921482418988623</v>
      </c>
      <c r="AG17" s="19"/>
      <c r="AH17" s="19" t="n">
        <v>0.0952763483065683</v>
      </c>
      <c r="AI17" s="19"/>
      <c r="AJ17" s="19" t="n">
        <v>0.0862419514643285</v>
      </c>
      <c r="AK17" s="19" t="n">
        <v>0.105904378073946</v>
      </c>
      <c r="AL17" s="19" t="n">
        <v>0.0364965315091799</v>
      </c>
    </row>
    <row r="18">
      <c r="B18" s="20" t="s">
        <v>459</v>
      </c>
      <c r="C18" s="19" t="n">
        <v>0.0679999207418229</v>
      </c>
      <c r="D18" s="19" t="n">
        <v>0.0922490191743573</v>
      </c>
      <c r="E18" s="19" t="n">
        <v>0.0438543723300768</v>
      </c>
      <c r="F18" s="19"/>
      <c r="G18" s="19" t="n">
        <v>0.091508971013867</v>
      </c>
      <c r="H18" s="19" t="n">
        <v>0.17400271183854</v>
      </c>
      <c r="I18" s="19" t="n">
        <v>0.107831109955427</v>
      </c>
      <c r="J18" s="19" t="n">
        <v>0.0579245481730237</v>
      </c>
      <c r="K18" s="19" t="n">
        <v>0.00567786493476014</v>
      </c>
      <c r="L18" s="19" t="n">
        <v>0.0106816918869079</v>
      </c>
      <c r="M18" s="19"/>
      <c r="N18" s="19" t="n">
        <v>0.0989874948450803</v>
      </c>
      <c r="O18" s="19" t="n">
        <v>0.0624094343388831</v>
      </c>
      <c r="P18" s="19" t="n">
        <v>0.0546369882640351</v>
      </c>
      <c r="Q18" s="19" t="n">
        <v>0.0522217594268664</v>
      </c>
      <c r="R18" s="19" t="n">
        <v>0.0992886907732627</v>
      </c>
      <c r="S18" s="19"/>
      <c r="T18" s="19" t="n">
        <v>0.0205768382241753</v>
      </c>
      <c r="U18" s="19" t="n">
        <v>0.0178090413356249</v>
      </c>
      <c r="V18" s="19" t="n">
        <v>0.0639485579752523</v>
      </c>
      <c r="W18" s="19" t="n">
        <v>0.189429325947752</v>
      </c>
      <c r="X18" s="19"/>
      <c r="Y18" s="19" t="n">
        <v>0.132991972327435</v>
      </c>
      <c r="Z18" s="19" t="n">
        <v>0.0412531945037021</v>
      </c>
      <c r="AA18" s="19" t="n">
        <v>0.00842431712267068</v>
      </c>
      <c r="AB18" s="19" t="n">
        <v>0.00830325205196468</v>
      </c>
      <c r="AC18" s="19" t="n">
        <v>0.0458223434250351</v>
      </c>
      <c r="AD18" s="19" t="n">
        <v>0</v>
      </c>
      <c r="AE18" s="19"/>
      <c r="AF18" s="19" t="n">
        <v>0.0717172945268681</v>
      </c>
      <c r="AG18" s="19"/>
      <c r="AH18" s="19" t="n">
        <v>0.071781644212799</v>
      </c>
      <c r="AI18" s="19"/>
      <c r="AJ18" s="19" t="n">
        <v>0.0526313891423626</v>
      </c>
      <c r="AK18" s="19" t="n">
        <v>0.0815116374473576</v>
      </c>
      <c r="AL18" s="19" t="n">
        <v>0.0387467684088747</v>
      </c>
    </row>
    <row r="19">
      <c r="B19" s="20" t="s">
        <v>77</v>
      </c>
      <c r="C19" s="19" t="n">
        <v>0.168751143936065</v>
      </c>
      <c r="D19" s="19" t="n">
        <v>0.148488418919562</v>
      </c>
      <c r="E19" s="19" t="n">
        <v>0.189368020497225</v>
      </c>
      <c r="F19" s="19"/>
      <c r="G19" s="19" t="n">
        <v>0.0418976187374029</v>
      </c>
      <c r="H19" s="19" t="n">
        <v>0.0613022574658832</v>
      </c>
      <c r="I19" s="19" t="n">
        <v>0.114166462073654</v>
      </c>
      <c r="J19" s="19" t="n">
        <v>0.154631476491267</v>
      </c>
      <c r="K19" s="19" t="n">
        <v>0.244601716724242</v>
      </c>
      <c r="L19" s="19" t="n">
        <v>0.286327158732158</v>
      </c>
      <c r="M19" s="19"/>
      <c r="N19" s="19" t="n">
        <v>0.191390985437235</v>
      </c>
      <c r="O19" s="19" t="n">
        <v>0.183998994478357</v>
      </c>
      <c r="P19" s="19" t="n">
        <v>0.209446564641334</v>
      </c>
      <c r="Q19" s="19" t="n">
        <v>0.139457820751014</v>
      </c>
      <c r="R19" s="19" t="n">
        <v>0.0982332269195511</v>
      </c>
      <c r="S19" s="19"/>
      <c r="T19" s="19" t="n">
        <v>0.25560957436926</v>
      </c>
      <c r="U19" s="19" t="n">
        <v>0.211513941561103</v>
      </c>
      <c r="V19" s="19" t="n">
        <v>0.129019998926955</v>
      </c>
      <c r="W19" s="19" t="n">
        <v>0.0476401704450731</v>
      </c>
      <c r="X19" s="19"/>
      <c r="Y19" s="19" t="n">
        <v>0.0785709887753565</v>
      </c>
      <c r="Z19" s="19" t="n">
        <v>0.240658411292914</v>
      </c>
      <c r="AA19" s="19" t="n">
        <v>0.281409363988906</v>
      </c>
      <c r="AB19" s="19" t="n">
        <v>0.198007725615449</v>
      </c>
      <c r="AC19" s="19" t="n">
        <v>0.106629288357834</v>
      </c>
      <c r="AD19" s="19" t="n">
        <v>0.293665908815503</v>
      </c>
      <c r="AE19" s="19"/>
      <c r="AF19" s="19" t="n">
        <v>0.16995851761478</v>
      </c>
      <c r="AG19" s="19"/>
      <c r="AH19" s="19" t="n">
        <v>0.160821879389065</v>
      </c>
      <c r="AI19" s="19"/>
      <c r="AJ19" s="19" t="n">
        <v>0.177725729589355</v>
      </c>
      <c r="AK19" s="19" t="n">
        <v>0.161780439976998</v>
      </c>
      <c r="AL19" s="19" t="n">
        <v>0.180634616095033</v>
      </c>
    </row>
    <row r="20">
      <c r="B20" s="20" t="s">
        <v>87</v>
      </c>
      <c r="C20" s="21" t="n">
        <v>0.00960423334260885</v>
      </c>
      <c r="D20" s="21" t="n">
        <v>0.00998788577344294</v>
      </c>
      <c r="E20" s="21" t="n">
        <v>0.00923888028192763</v>
      </c>
      <c r="F20" s="21"/>
      <c r="G20" s="21" t="n">
        <v>0.0191247135930765</v>
      </c>
      <c r="H20" s="21" t="n">
        <v>0.00730990924780207</v>
      </c>
      <c r="I20" s="21" t="n">
        <v>0.00269381757551173</v>
      </c>
      <c r="J20" s="21" t="n">
        <v>0.00879498148707157</v>
      </c>
      <c r="K20" s="21" t="n">
        <v>0.00512847187136084</v>
      </c>
      <c r="L20" s="21" t="n">
        <v>0.0154826426280195</v>
      </c>
      <c r="M20" s="21"/>
      <c r="N20" s="21" t="n">
        <v>0.0201868284668126</v>
      </c>
      <c r="O20" s="21" t="n">
        <v>0.00809618016932629</v>
      </c>
      <c r="P20" s="21" t="n">
        <v>0.00660551112754369</v>
      </c>
      <c r="Q20" s="21" t="n">
        <v>0.0182674628079757</v>
      </c>
      <c r="R20" s="21" t="n">
        <v>0.00256197775045918</v>
      </c>
      <c r="S20" s="21"/>
      <c r="T20" s="21" t="n">
        <v>0.00558585805542923</v>
      </c>
      <c r="U20" s="21" t="n">
        <v>0.0149870233181922</v>
      </c>
      <c r="V20" s="21" t="n">
        <v>0.00602214386526367</v>
      </c>
      <c r="W20" s="21" t="n">
        <v>0</v>
      </c>
      <c r="X20" s="21"/>
      <c r="Y20" s="21" t="n">
        <v>0.00582037525161217</v>
      </c>
      <c r="Z20" s="21" t="n">
        <v>0.00687383898858989</v>
      </c>
      <c r="AA20" s="21" t="n">
        <v>0.0131552251020354</v>
      </c>
      <c r="AB20" s="21" t="n">
        <v>0.00797421377821266</v>
      </c>
      <c r="AC20" s="21" t="n">
        <v>0.0342716940844674</v>
      </c>
      <c r="AD20" s="21" t="n">
        <v>0</v>
      </c>
      <c r="AE20" s="21"/>
      <c r="AF20" s="21" t="n">
        <v>0.0135657099224031</v>
      </c>
      <c r="AG20" s="21"/>
      <c r="AH20" s="21" t="n">
        <v>0.00895013908473628</v>
      </c>
      <c r="AI20" s="21"/>
      <c r="AJ20" s="21" t="n">
        <v>0.0213137691465907</v>
      </c>
      <c r="AK20" s="21" t="n">
        <v>0.00166913456351222</v>
      </c>
      <c r="AL20" s="21" t="n">
        <v>0.0185513118102878</v>
      </c>
    </row>
    <row r="21">
      <c r="B21" s="18"/>
    </row>
    <row r="22">
      <c r="B22" t="s">
        <v>61</v>
      </c>
    </row>
    <row r="23">
      <c r="B23" t="s">
        <v>62</v>
      </c>
    </row>
    <row r="25">
      <c r="B25"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461</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459</v>
      </c>
      <c r="C9" s="19" t="n">
        <v>0.541589554672159</v>
      </c>
      <c r="D9" s="19" t="n">
        <v>0.535811772852521</v>
      </c>
      <c r="E9" s="19" t="n">
        <v>0.548432367066373</v>
      </c>
      <c r="F9" s="19"/>
      <c r="G9" s="19" t="n">
        <v>0.467132299560977</v>
      </c>
      <c r="H9" s="19" t="n">
        <v>0.410852151123377</v>
      </c>
      <c r="I9" s="19" t="n">
        <v>0.493678208222691</v>
      </c>
      <c r="J9" s="19" t="n">
        <v>0.599062722663027</v>
      </c>
      <c r="K9" s="19" t="n">
        <v>0.615373563664396</v>
      </c>
      <c r="L9" s="19" t="n">
        <v>0.60181332814905</v>
      </c>
      <c r="M9" s="19"/>
      <c r="N9" s="19" t="n">
        <v>0.583713098318904</v>
      </c>
      <c r="O9" s="19" t="n">
        <v>0.559232161269772</v>
      </c>
      <c r="P9" s="19" t="n">
        <v>0.555525799567473</v>
      </c>
      <c r="Q9" s="19" t="n">
        <v>0.573698193182633</v>
      </c>
      <c r="R9" s="19" t="n">
        <v>0.434934520829299</v>
      </c>
      <c r="S9" s="19"/>
      <c r="T9" s="19" t="n">
        <v>0.577747275954545</v>
      </c>
      <c r="U9" s="19" t="n">
        <v>0.560977224074329</v>
      </c>
      <c r="V9" s="19" t="n">
        <v>0.592573257552204</v>
      </c>
      <c r="W9" s="19" t="n">
        <v>0.428607806976882</v>
      </c>
      <c r="X9" s="19"/>
      <c r="Y9" s="19" t="n">
        <v>0.461297080478729</v>
      </c>
      <c r="Z9" s="19" t="n">
        <v>0.597449164837934</v>
      </c>
      <c r="AA9" s="19" t="n">
        <v>0.602633787073649</v>
      </c>
      <c r="AB9" s="19" t="n">
        <v>0.66761328525526</v>
      </c>
      <c r="AC9" s="19" t="n">
        <v>0.507399292926362</v>
      </c>
      <c r="AD9" s="19" t="n">
        <v>0.614819749820721</v>
      </c>
      <c r="AE9" s="19"/>
      <c r="AF9" s="19" t="n">
        <v>0.552943875541607</v>
      </c>
      <c r="AG9" s="19"/>
      <c r="AH9" s="19" t="n">
        <v>0.548126864960266</v>
      </c>
      <c r="AI9" s="19"/>
      <c r="AJ9" s="19" t="n">
        <v>0.594582168306309</v>
      </c>
      <c r="AK9" s="19" t="n">
        <v>0.514119256301752</v>
      </c>
      <c r="AL9" s="19" t="n">
        <v>0.534357744023174</v>
      </c>
    </row>
    <row r="10">
      <c r="B10" s="20" t="s">
        <v>455</v>
      </c>
      <c r="C10" s="19" t="n">
        <v>0.528651021161682</v>
      </c>
      <c r="D10" s="19" t="n">
        <v>0.532107419369484</v>
      </c>
      <c r="E10" s="19" t="n">
        <v>0.52426961893594</v>
      </c>
      <c r="F10" s="19"/>
      <c r="G10" s="19" t="n">
        <v>0.413060693533655</v>
      </c>
      <c r="H10" s="19" t="n">
        <v>0.346731611202366</v>
      </c>
      <c r="I10" s="19" t="n">
        <v>0.54603504280509</v>
      </c>
      <c r="J10" s="19" t="n">
        <v>0.574700710152763</v>
      </c>
      <c r="K10" s="19" t="n">
        <v>0.576897776143721</v>
      </c>
      <c r="L10" s="19" t="n">
        <v>0.621235395415042</v>
      </c>
      <c r="M10" s="19"/>
      <c r="N10" s="19" t="n">
        <v>0.589797591840229</v>
      </c>
      <c r="O10" s="19" t="n">
        <v>0.524218520463806</v>
      </c>
      <c r="P10" s="19" t="n">
        <v>0.5182457039392</v>
      </c>
      <c r="Q10" s="19" t="n">
        <v>0.567032825628363</v>
      </c>
      <c r="R10" s="19" t="n">
        <v>0.48193445152446</v>
      </c>
      <c r="S10" s="19"/>
      <c r="T10" s="19" t="n">
        <v>0.558039140791386</v>
      </c>
      <c r="U10" s="19" t="n">
        <v>0.552765458505687</v>
      </c>
      <c r="V10" s="19" t="n">
        <v>0.547949503873592</v>
      </c>
      <c r="W10" s="19" t="n">
        <v>0.434452208472907</v>
      </c>
      <c r="X10" s="19"/>
      <c r="Y10" s="19" t="n">
        <v>0.442741338914609</v>
      </c>
      <c r="Z10" s="19" t="n">
        <v>0.573774550050629</v>
      </c>
      <c r="AA10" s="19" t="n">
        <v>0.619353807241849</v>
      </c>
      <c r="AB10" s="19" t="n">
        <v>0.608756396790832</v>
      </c>
      <c r="AC10" s="19" t="n">
        <v>0.521827160486768</v>
      </c>
      <c r="AD10" s="19" t="n">
        <v>0.53177468245371</v>
      </c>
      <c r="AE10" s="19"/>
      <c r="AF10" s="19" t="n">
        <v>0.550203798816219</v>
      </c>
      <c r="AG10" s="19"/>
      <c r="AH10" s="19" t="n">
        <v>0.537095968166952</v>
      </c>
      <c r="AI10" s="19"/>
      <c r="AJ10" s="19" t="n">
        <v>0.602537893329892</v>
      </c>
      <c r="AK10" s="19" t="n">
        <v>0.475000531170105</v>
      </c>
      <c r="AL10" s="19" t="n">
        <v>0.605348866290418</v>
      </c>
    </row>
    <row r="11">
      <c r="B11" s="20" t="s">
        <v>458</v>
      </c>
      <c r="C11" s="19" t="n">
        <v>0.516016408905189</v>
      </c>
      <c r="D11" s="19" t="n">
        <v>0.493099760286717</v>
      </c>
      <c r="E11" s="19" t="n">
        <v>0.53996883341328</v>
      </c>
      <c r="F11" s="19"/>
      <c r="G11" s="19" t="n">
        <v>0.466855422154213</v>
      </c>
      <c r="H11" s="19" t="n">
        <v>0.408679945921822</v>
      </c>
      <c r="I11" s="19" t="n">
        <v>0.500238464287509</v>
      </c>
      <c r="J11" s="19" t="n">
        <v>0.642088757546986</v>
      </c>
      <c r="K11" s="19" t="n">
        <v>0.539408007869963</v>
      </c>
      <c r="L11" s="19" t="n">
        <v>0.517037493943314</v>
      </c>
      <c r="M11" s="19"/>
      <c r="N11" s="19" t="n">
        <v>0.546201491028738</v>
      </c>
      <c r="O11" s="19" t="n">
        <v>0.561485562015735</v>
      </c>
      <c r="P11" s="19" t="n">
        <v>0.505671170203977</v>
      </c>
      <c r="Q11" s="19" t="n">
        <v>0.536400641223206</v>
      </c>
      <c r="R11" s="19" t="n">
        <v>0.417148451410137</v>
      </c>
      <c r="S11" s="19"/>
      <c r="T11" s="19" t="n">
        <v>0.544033557825098</v>
      </c>
      <c r="U11" s="19" t="n">
        <v>0.559784598526303</v>
      </c>
      <c r="V11" s="19" t="n">
        <v>0.542297754351274</v>
      </c>
      <c r="W11" s="19" t="n">
        <v>0.384420699258866</v>
      </c>
      <c r="X11" s="19"/>
      <c r="Y11" s="19" t="n">
        <v>0.463521166062528</v>
      </c>
      <c r="Z11" s="19" t="n">
        <v>0.597806353441751</v>
      </c>
      <c r="AA11" s="19" t="n">
        <v>0.5241841107768</v>
      </c>
      <c r="AB11" s="19" t="n">
        <v>0.608493135114263</v>
      </c>
      <c r="AC11" s="19" t="n">
        <v>0.533600131506685</v>
      </c>
      <c r="AD11" s="19" t="n">
        <v>0.60517594315334</v>
      </c>
      <c r="AE11" s="19"/>
      <c r="AF11" s="19" t="n">
        <v>0.542083707525835</v>
      </c>
      <c r="AG11" s="19"/>
      <c r="AH11" s="19" t="n">
        <v>0.520329914786616</v>
      </c>
      <c r="AI11" s="19"/>
      <c r="AJ11" s="19" t="n">
        <v>0.575469487455241</v>
      </c>
      <c r="AK11" s="19" t="n">
        <v>0.48101815673646</v>
      </c>
      <c r="AL11" s="19" t="n">
        <v>0.531530257152744</v>
      </c>
    </row>
    <row r="12">
      <c r="B12" s="20" t="s">
        <v>454</v>
      </c>
      <c r="C12" s="19" t="n">
        <v>0.449139217215947</v>
      </c>
      <c r="D12" s="19" t="n">
        <v>0.429818653713895</v>
      </c>
      <c r="E12" s="19" t="n">
        <v>0.469360560828285</v>
      </c>
      <c r="F12" s="19"/>
      <c r="G12" s="19" t="n">
        <v>0.166166438452225</v>
      </c>
      <c r="H12" s="19" t="n">
        <v>0.292480426445589</v>
      </c>
      <c r="I12" s="19" t="n">
        <v>0.296947375442904</v>
      </c>
      <c r="J12" s="19" t="n">
        <v>0.384659929422283</v>
      </c>
      <c r="K12" s="19" t="n">
        <v>0.652023076922256</v>
      </c>
      <c r="L12" s="19" t="n">
        <v>0.675712673136343</v>
      </c>
      <c r="M12" s="19"/>
      <c r="N12" s="19" t="n">
        <v>0.556862461771805</v>
      </c>
      <c r="O12" s="19" t="n">
        <v>0.400738346332359</v>
      </c>
      <c r="P12" s="19" t="n">
        <v>0.442106385826653</v>
      </c>
      <c r="Q12" s="19" t="n">
        <v>0.533753494121403</v>
      </c>
      <c r="R12" s="19" t="n">
        <v>0.401808044515531</v>
      </c>
      <c r="S12" s="19"/>
      <c r="T12" s="19" t="n">
        <v>0.400029019492754</v>
      </c>
      <c r="U12" s="19" t="n">
        <v>0.487523712738572</v>
      </c>
      <c r="V12" s="19" t="n">
        <v>0.446985763948019</v>
      </c>
      <c r="W12" s="19" t="n">
        <v>0.378247677615791</v>
      </c>
      <c r="X12" s="19"/>
      <c r="Y12" s="19" t="n">
        <v>0.344116973051549</v>
      </c>
      <c r="Z12" s="19" t="n">
        <v>0.376135913820196</v>
      </c>
      <c r="AA12" s="19" t="n">
        <v>0.685860207626576</v>
      </c>
      <c r="AB12" s="19" t="n">
        <v>0.422915882670151</v>
      </c>
      <c r="AC12" s="19" t="n">
        <v>0.17823715999642</v>
      </c>
      <c r="AD12" s="19" t="n">
        <v>0.444431533099964</v>
      </c>
      <c r="AE12" s="19"/>
      <c r="AF12" s="19" t="n">
        <v>0.461839608565291</v>
      </c>
      <c r="AG12" s="19"/>
      <c r="AH12" s="19" t="n">
        <v>0.455095039856016</v>
      </c>
      <c r="AI12" s="19"/>
      <c r="AJ12" s="19" t="n">
        <v>0.537127868043829</v>
      </c>
      <c r="AK12" s="19" t="n">
        <v>0.398329630633123</v>
      </c>
      <c r="AL12" s="19" t="n">
        <v>0.466520537375624</v>
      </c>
    </row>
    <row r="13">
      <c r="B13" s="20" t="s">
        <v>456</v>
      </c>
      <c r="C13" s="19" t="n">
        <v>0.392696358047955</v>
      </c>
      <c r="D13" s="19" t="n">
        <v>0.401407592057463</v>
      </c>
      <c r="E13" s="19" t="n">
        <v>0.384741772683815</v>
      </c>
      <c r="F13" s="19"/>
      <c r="G13" s="19" t="n">
        <v>0.308250565320157</v>
      </c>
      <c r="H13" s="19" t="n">
        <v>0.403279173546729</v>
      </c>
      <c r="I13" s="19" t="n">
        <v>0.402571566883495</v>
      </c>
      <c r="J13" s="19" t="n">
        <v>0.46973459284019</v>
      </c>
      <c r="K13" s="19" t="n">
        <v>0.426931738618976</v>
      </c>
      <c r="L13" s="19" t="n">
        <v>0.338147884778902</v>
      </c>
      <c r="M13" s="19"/>
      <c r="N13" s="19" t="n">
        <v>0.422194936141186</v>
      </c>
      <c r="O13" s="19" t="n">
        <v>0.39852371566254</v>
      </c>
      <c r="P13" s="19" t="n">
        <v>0.428981571655183</v>
      </c>
      <c r="Q13" s="19" t="n">
        <v>0.390665911604321</v>
      </c>
      <c r="R13" s="19" t="n">
        <v>0.313550438020211</v>
      </c>
      <c r="S13" s="19"/>
      <c r="T13" s="19" t="n">
        <v>0.445110257766997</v>
      </c>
      <c r="U13" s="19" t="n">
        <v>0.409576413097774</v>
      </c>
      <c r="V13" s="19" t="n">
        <v>0.38988386052258</v>
      </c>
      <c r="W13" s="19" t="n">
        <v>0.322200766520347</v>
      </c>
      <c r="X13" s="19"/>
      <c r="Y13" s="19" t="n">
        <v>0.381566119248769</v>
      </c>
      <c r="Z13" s="19" t="n">
        <v>0.481827598956154</v>
      </c>
      <c r="AA13" s="19" t="n">
        <v>0.365988896583727</v>
      </c>
      <c r="AB13" s="19" t="n">
        <v>0.451039766304165</v>
      </c>
      <c r="AC13" s="19" t="n">
        <v>0.293074220684836</v>
      </c>
      <c r="AD13" s="19" t="n">
        <v>0.550772103882311</v>
      </c>
      <c r="AE13" s="19"/>
      <c r="AF13" s="19" t="n">
        <v>0.420599097218655</v>
      </c>
      <c r="AG13" s="19"/>
      <c r="AH13" s="19" t="n">
        <v>0.399262811852377</v>
      </c>
      <c r="AI13" s="19"/>
      <c r="AJ13" s="19" t="n">
        <v>0.409048992475857</v>
      </c>
      <c r="AK13" s="19" t="n">
        <v>0.380846821706987</v>
      </c>
      <c r="AL13" s="19" t="n">
        <v>0.409533252143999</v>
      </c>
    </row>
    <row r="14">
      <c r="B14" s="20" t="s">
        <v>453</v>
      </c>
      <c r="C14" s="19" t="n">
        <v>0.36354164955667</v>
      </c>
      <c r="D14" s="19" t="n">
        <v>0.34901485099856</v>
      </c>
      <c r="E14" s="19" t="n">
        <v>0.378796213387823</v>
      </c>
      <c r="F14" s="19"/>
      <c r="G14" s="19" t="n">
        <v>0.435549178670141</v>
      </c>
      <c r="H14" s="19" t="n">
        <v>0.382435603482341</v>
      </c>
      <c r="I14" s="19" t="n">
        <v>0.327970254869891</v>
      </c>
      <c r="J14" s="19" t="n">
        <v>0.366088081117784</v>
      </c>
      <c r="K14" s="19" t="n">
        <v>0.379576714992314</v>
      </c>
      <c r="L14" s="19" t="n">
        <v>0.332590131693597</v>
      </c>
      <c r="M14" s="19"/>
      <c r="N14" s="19" t="n">
        <v>0.450406816138061</v>
      </c>
      <c r="O14" s="19" t="n">
        <v>0.374663760021564</v>
      </c>
      <c r="P14" s="19" t="n">
        <v>0.389964637904474</v>
      </c>
      <c r="Q14" s="19" t="n">
        <v>0.338908610147059</v>
      </c>
      <c r="R14" s="19" t="n">
        <v>0.285285102771656</v>
      </c>
      <c r="S14" s="19"/>
      <c r="T14" s="19" t="n">
        <v>0.467870350169796</v>
      </c>
      <c r="U14" s="19" t="n">
        <v>0.401330045708273</v>
      </c>
      <c r="V14" s="19" t="n">
        <v>0.338962749233845</v>
      </c>
      <c r="W14" s="19" t="n">
        <v>0.243814808962884</v>
      </c>
      <c r="X14" s="19"/>
      <c r="Y14" s="19" t="n">
        <v>0.319552753894878</v>
      </c>
      <c r="Z14" s="19" t="n">
        <v>0.452757984440334</v>
      </c>
      <c r="AA14" s="19" t="n">
        <v>0.347923647005477</v>
      </c>
      <c r="AB14" s="19" t="n">
        <v>0.486120020818517</v>
      </c>
      <c r="AC14" s="19" t="n">
        <v>0.370118820367624</v>
      </c>
      <c r="AD14" s="19" t="n">
        <v>0.460139705726579</v>
      </c>
      <c r="AE14" s="19"/>
      <c r="AF14" s="19" t="n">
        <v>0.382482578121981</v>
      </c>
      <c r="AG14" s="19"/>
      <c r="AH14" s="19" t="n">
        <v>0.367982242282461</v>
      </c>
      <c r="AI14" s="19"/>
      <c r="AJ14" s="19" t="n">
        <v>0.416862269225283</v>
      </c>
      <c r="AK14" s="19" t="n">
        <v>0.334388907636536</v>
      </c>
      <c r="AL14" s="19" t="n">
        <v>0.36481602046774</v>
      </c>
    </row>
    <row r="15">
      <c r="B15" s="20" t="s">
        <v>457</v>
      </c>
      <c r="C15" s="19" t="n">
        <v>0.352900529362029</v>
      </c>
      <c r="D15" s="19" t="n">
        <v>0.38560457096765</v>
      </c>
      <c r="E15" s="19" t="n">
        <v>0.320846406023606</v>
      </c>
      <c r="F15" s="19"/>
      <c r="G15" s="19" t="n">
        <v>0.285301078371838</v>
      </c>
      <c r="H15" s="19" t="n">
        <v>0.283427797239929</v>
      </c>
      <c r="I15" s="19" t="n">
        <v>0.267318141401453</v>
      </c>
      <c r="J15" s="19" t="n">
        <v>0.426431097879856</v>
      </c>
      <c r="K15" s="19" t="n">
        <v>0.398203762537452</v>
      </c>
      <c r="L15" s="19" t="n">
        <v>0.403523060161797</v>
      </c>
      <c r="M15" s="19"/>
      <c r="N15" s="19" t="n">
        <v>0.432355591914259</v>
      </c>
      <c r="O15" s="19" t="n">
        <v>0.39609755915437</v>
      </c>
      <c r="P15" s="19" t="n">
        <v>0.385648592541322</v>
      </c>
      <c r="Q15" s="19" t="n">
        <v>0.279284870150701</v>
      </c>
      <c r="R15" s="19" t="n">
        <v>0.26397061471793</v>
      </c>
      <c r="S15" s="19"/>
      <c r="T15" s="19" t="n">
        <v>0.428230411851774</v>
      </c>
      <c r="U15" s="19" t="n">
        <v>0.356486435201557</v>
      </c>
      <c r="V15" s="19" t="n">
        <v>0.38614038420574</v>
      </c>
      <c r="W15" s="19" t="n">
        <v>0.284777056283137</v>
      </c>
      <c r="X15" s="19"/>
      <c r="Y15" s="19" t="n">
        <v>0.285029252012568</v>
      </c>
      <c r="Z15" s="19" t="n">
        <v>0.357596574682803</v>
      </c>
      <c r="AA15" s="19" t="n">
        <v>0.414748328452981</v>
      </c>
      <c r="AB15" s="19" t="n">
        <v>0.421636597038661</v>
      </c>
      <c r="AC15" s="19" t="n">
        <v>0.374350471458637</v>
      </c>
      <c r="AD15" s="19" t="n">
        <v>0.400471589482046</v>
      </c>
      <c r="AE15" s="19"/>
      <c r="AF15" s="19" t="n">
        <v>0.380999821037966</v>
      </c>
      <c r="AG15" s="19"/>
      <c r="AH15" s="19" t="n">
        <v>0.358548132758712</v>
      </c>
      <c r="AI15" s="19"/>
      <c r="AJ15" s="19" t="n">
        <v>0.404545615951818</v>
      </c>
      <c r="AK15" s="19" t="n">
        <v>0.332211348818507</v>
      </c>
      <c r="AL15" s="19" t="n">
        <v>0.311462601837485</v>
      </c>
    </row>
    <row r="16">
      <c r="B16" s="20" t="s">
        <v>452</v>
      </c>
      <c r="C16" s="19" t="n">
        <v>0.341967905654206</v>
      </c>
      <c r="D16" s="19" t="n">
        <v>0.318625737054362</v>
      </c>
      <c r="E16" s="19" t="n">
        <v>0.366006342657979</v>
      </c>
      <c r="F16" s="19"/>
      <c r="G16" s="19" t="n">
        <v>0.15962630312591</v>
      </c>
      <c r="H16" s="19" t="n">
        <v>0.181725141751597</v>
      </c>
      <c r="I16" s="19" t="n">
        <v>0.302825679979748</v>
      </c>
      <c r="J16" s="19" t="n">
        <v>0.373810697089531</v>
      </c>
      <c r="K16" s="19" t="n">
        <v>0.439002780062353</v>
      </c>
      <c r="L16" s="19" t="n">
        <v>0.461500496706203</v>
      </c>
      <c r="M16" s="19"/>
      <c r="N16" s="19" t="n">
        <v>0.441959425978487</v>
      </c>
      <c r="O16" s="19" t="n">
        <v>0.406999096921903</v>
      </c>
      <c r="P16" s="19" t="n">
        <v>0.345971034598265</v>
      </c>
      <c r="Q16" s="19" t="n">
        <v>0.270794750390225</v>
      </c>
      <c r="R16" s="19" t="n">
        <v>0.247114824539166</v>
      </c>
      <c r="S16" s="19"/>
      <c r="T16" s="19" t="n">
        <v>0.507810654461748</v>
      </c>
      <c r="U16" s="19" t="n">
        <v>0.325500761443166</v>
      </c>
      <c r="V16" s="19" t="n">
        <v>0.31279909539782</v>
      </c>
      <c r="W16" s="19" t="n">
        <v>0.284734106539022</v>
      </c>
      <c r="X16" s="19"/>
      <c r="Y16" s="19" t="n">
        <v>0.253176002206737</v>
      </c>
      <c r="Z16" s="19" t="n">
        <v>0.284569408996046</v>
      </c>
      <c r="AA16" s="19" t="n">
        <v>0.464301316545741</v>
      </c>
      <c r="AB16" s="19" t="n">
        <v>0.460279151038191</v>
      </c>
      <c r="AC16" s="19" t="n">
        <v>0.173114098161002</v>
      </c>
      <c r="AD16" s="19" t="n">
        <v>0.456850990680897</v>
      </c>
      <c r="AE16" s="19"/>
      <c r="AF16" s="19" t="n">
        <v>0.385944931739838</v>
      </c>
      <c r="AG16" s="19"/>
      <c r="AH16" s="19" t="n">
        <v>0.345275090793243</v>
      </c>
      <c r="AI16" s="19"/>
      <c r="AJ16" s="19" t="n">
        <v>0.372796505348436</v>
      </c>
      <c r="AK16" s="19" t="n">
        <v>0.330431262539619</v>
      </c>
      <c r="AL16" s="19" t="n">
        <v>0.312633509970723</v>
      </c>
    </row>
    <row r="17">
      <c r="B17" s="20" t="s">
        <v>451</v>
      </c>
      <c r="C17" s="19" t="n">
        <v>0.269939412366421</v>
      </c>
      <c r="D17" s="19" t="n">
        <v>0.292097930766412</v>
      </c>
      <c r="E17" s="19" t="n">
        <v>0.248281479012834</v>
      </c>
      <c r="F17" s="19"/>
      <c r="G17" s="19" t="n">
        <v>0.123989478836873</v>
      </c>
      <c r="H17" s="19" t="n">
        <v>0.140365285813066</v>
      </c>
      <c r="I17" s="19" t="n">
        <v>0.173293324256145</v>
      </c>
      <c r="J17" s="19" t="n">
        <v>0.20669123345995</v>
      </c>
      <c r="K17" s="19" t="n">
        <v>0.399871028260286</v>
      </c>
      <c r="L17" s="19" t="n">
        <v>0.434314799675983</v>
      </c>
      <c r="M17" s="19"/>
      <c r="N17" s="19" t="n">
        <v>0.345853491100167</v>
      </c>
      <c r="O17" s="19" t="n">
        <v>0.275284719183757</v>
      </c>
      <c r="P17" s="19" t="n">
        <v>0.286007203590273</v>
      </c>
      <c r="Q17" s="19" t="n">
        <v>0.281978532872889</v>
      </c>
      <c r="R17" s="19" t="n">
        <v>0.185146209093598</v>
      </c>
      <c r="S17" s="19"/>
      <c r="T17" s="19" t="n">
        <v>0.380165753632631</v>
      </c>
      <c r="U17" s="19" t="n">
        <v>0.290675750405504</v>
      </c>
      <c r="V17" s="19" t="n">
        <v>0.217404359527204</v>
      </c>
      <c r="W17" s="19" t="n">
        <v>0.184896194207239</v>
      </c>
      <c r="X17" s="19"/>
      <c r="Y17" s="19" t="n">
        <v>0.194228909078217</v>
      </c>
      <c r="Z17" s="19" t="n">
        <v>0.254815849783998</v>
      </c>
      <c r="AA17" s="19" t="n">
        <v>0.437308789996165</v>
      </c>
      <c r="AB17" s="19" t="n">
        <v>0.219479777616153</v>
      </c>
      <c r="AC17" s="19" t="n">
        <v>0.109766186067201</v>
      </c>
      <c r="AD17" s="19" t="n">
        <v>0.278936081176924</v>
      </c>
      <c r="AE17" s="19"/>
      <c r="AF17" s="19" t="n">
        <v>0.276465587376139</v>
      </c>
      <c r="AG17" s="19"/>
      <c r="AH17" s="19" t="n">
        <v>0.272898349990146</v>
      </c>
      <c r="AI17" s="19"/>
      <c r="AJ17" s="19" t="n">
        <v>0.30111384923284</v>
      </c>
      <c r="AK17" s="19" t="n">
        <v>0.256114669597527</v>
      </c>
      <c r="AL17" s="19" t="n">
        <v>0.25248079109452</v>
      </c>
    </row>
    <row r="18">
      <c r="B18" s="20" t="s">
        <v>450</v>
      </c>
      <c r="C18" s="19" t="n">
        <v>0.116089755164962</v>
      </c>
      <c r="D18" s="19" t="n">
        <v>0.116974263922884</v>
      </c>
      <c r="E18" s="19" t="n">
        <v>0.115430971058628</v>
      </c>
      <c r="F18" s="19"/>
      <c r="G18" s="19" t="n">
        <v>0.0733971931871083</v>
      </c>
      <c r="H18" s="19" t="n">
        <v>0.0699025644489355</v>
      </c>
      <c r="I18" s="19" t="n">
        <v>0.157054159806744</v>
      </c>
      <c r="J18" s="19" t="n">
        <v>0.162186781627427</v>
      </c>
      <c r="K18" s="19" t="n">
        <v>0.0889309374344242</v>
      </c>
      <c r="L18" s="19" t="n">
        <v>0.124378281646327</v>
      </c>
      <c r="M18" s="19"/>
      <c r="N18" s="19" t="n">
        <v>0.119240709156431</v>
      </c>
      <c r="O18" s="19" t="n">
        <v>0.097044719861324</v>
      </c>
      <c r="P18" s="19" t="n">
        <v>0.103590401725247</v>
      </c>
      <c r="Q18" s="19" t="n">
        <v>0.123469454657289</v>
      </c>
      <c r="R18" s="19" t="n">
        <v>0.159196189937912</v>
      </c>
      <c r="S18" s="19"/>
      <c r="T18" s="19" t="n">
        <v>0.142372528571199</v>
      </c>
      <c r="U18" s="19" t="n">
        <v>0.109804904394074</v>
      </c>
      <c r="V18" s="19" t="n">
        <v>0.119957318566475</v>
      </c>
      <c r="W18" s="19" t="n">
        <v>0.106886581361958</v>
      </c>
      <c r="X18" s="19"/>
      <c r="Y18" s="19" t="n">
        <v>0.117472667149414</v>
      </c>
      <c r="Z18" s="19" t="n">
        <v>0.105151506984775</v>
      </c>
      <c r="AA18" s="19" t="n">
        <v>0.116075882531769</v>
      </c>
      <c r="AB18" s="19" t="n">
        <v>0.162526935026074</v>
      </c>
      <c r="AC18" s="19" t="n">
        <v>0.0664032907989233</v>
      </c>
      <c r="AD18" s="19" t="n">
        <v>0.0573801296071847</v>
      </c>
      <c r="AE18" s="19"/>
      <c r="AF18" s="19" t="n">
        <v>0.129257945914375</v>
      </c>
      <c r="AG18" s="19"/>
      <c r="AH18" s="19" t="n">
        <v>0.116378079861248</v>
      </c>
      <c r="AI18" s="19"/>
      <c r="AJ18" s="19" t="n">
        <v>0.0901728054065688</v>
      </c>
      <c r="AK18" s="19" t="n">
        <v>0.125922897191267</v>
      </c>
      <c r="AL18" s="19" t="n">
        <v>0.139989942294393</v>
      </c>
    </row>
    <row r="19">
      <c r="B19" s="20" t="s">
        <v>77</v>
      </c>
      <c r="C19" s="19" t="n">
        <v>0.0741975233838687</v>
      </c>
      <c r="D19" s="19" t="n">
        <v>0.0779725203312429</v>
      </c>
      <c r="E19" s="19" t="n">
        <v>0.0705629183978849</v>
      </c>
      <c r="F19" s="19"/>
      <c r="G19" s="19" t="n">
        <v>0.0554033047350464</v>
      </c>
      <c r="H19" s="19" t="n">
        <v>0.0851583929276328</v>
      </c>
      <c r="I19" s="19" t="n">
        <v>0.0666956016363935</v>
      </c>
      <c r="J19" s="19" t="n">
        <v>0.0264239710213486</v>
      </c>
      <c r="K19" s="19" t="n">
        <v>0.0661440849824589</v>
      </c>
      <c r="L19" s="19" t="n">
        <v>0.117408300138777</v>
      </c>
      <c r="M19" s="19"/>
      <c r="N19" s="19" t="n">
        <v>0.0528948215343563</v>
      </c>
      <c r="O19" s="19" t="n">
        <v>0.0738144367250367</v>
      </c>
      <c r="P19" s="19" t="n">
        <v>0.103086728614263</v>
      </c>
      <c r="Q19" s="19" t="n">
        <v>0.0496019478469767</v>
      </c>
      <c r="R19" s="19" t="n">
        <v>0.0662096278247923</v>
      </c>
      <c r="S19" s="19"/>
      <c r="T19" s="19" t="n">
        <v>0.0686577815586776</v>
      </c>
      <c r="U19" s="19" t="n">
        <v>0.0950710033337282</v>
      </c>
      <c r="V19" s="19" t="n">
        <v>0.0971632461592821</v>
      </c>
      <c r="W19" s="19" t="n">
        <v>0.0339884681858218</v>
      </c>
      <c r="X19" s="19"/>
      <c r="Y19" s="19" t="n">
        <v>0.0538765634722504</v>
      </c>
      <c r="Z19" s="19" t="n">
        <v>0.0554390421443786</v>
      </c>
      <c r="AA19" s="19" t="n">
        <v>0.115767823299107</v>
      </c>
      <c r="AB19" s="19" t="n">
        <v>0.068056124043527</v>
      </c>
      <c r="AC19" s="19" t="n">
        <v>0.0532404066027678</v>
      </c>
      <c r="AD19" s="19" t="n">
        <v>0.0948049608188738</v>
      </c>
      <c r="AE19" s="19"/>
      <c r="AF19" s="19" t="n">
        <v>0.0611729270207478</v>
      </c>
      <c r="AG19" s="19"/>
      <c r="AH19" s="19" t="n">
        <v>0.0658602185304166</v>
      </c>
      <c r="AI19" s="19"/>
      <c r="AJ19" s="19" t="n">
        <v>0.0737238535863914</v>
      </c>
      <c r="AK19" s="19" t="n">
        <v>0.0746823496327223</v>
      </c>
      <c r="AL19" s="19" t="n">
        <v>0.0729092813749204</v>
      </c>
    </row>
    <row r="20">
      <c r="B20" s="20" t="s">
        <v>87</v>
      </c>
      <c r="C20" s="21" t="n">
        <v>0.0509221452220932</v>
      </c>
      <c r="D20" s="21" t="n">
        <v>0.0367535170169497</v>
      </c>
      <c r="E20" s="21" t="n">
        <v>0.0652073718376418</v>
      </c>
      <c r="F20" s="21"/>
      <c r="G20" s="21" t="n">
        <v>0.0254150228486982</v>
      </c>
      <c r="H20" s="21" t="n">
        <v>0.0586115938654148</v>
      </c>
      <c r="I20" s="21" t="n">
        <v>0.0386315827870348</v>
      </c>
      <c r="J20" s="21" t="n">
        <v>0.0274799466976112</v>
      </c>
      <c r="K20" s="21" t="n">
        <v>0.0622279996317423</v>
      </c>
      <c r="L20" s="21" t="n">
        <v>0.0725638765737096</v>
      </c>
      <c r="M20" s="21"/>
      <c r="N20" s="21" t="n">
        <v>0.0102341526096886</v>
      </c>
      <c r="O20" s="21" t="n">
        <v>0.0554579761772793</v>
      </c>
      <c r="P20" s="21" t="n">
        <v>0.05300178363935</v>
      </c>
      <c r="Q20" s="21" t="n">
        <v>0.0709074536945592</v>
      </c>
      <c r="R20" s="21" t="n">
        <v>0.0394836341739933</v>
      </c>
      <c r="S20" s="21"/>
      <c r="T20" s="21" t="n">
        <v>0.0835555050380274</v>
      </c>
      <c r="U20" s="21" t="n">
        <v>0.0615274920112996</v>
      </c>
      <c r="V20" s="21" t="n">
        <v>0.0428986240511195</v>
      </c>
      <c r="W20" s="21" t="n">
        <v>0.0146699908094437</v>
      </c>
      <c r="X20" s="21"/>
      <c r="Y20" s="21" t="n">
        <v>0.0402896982254898</v>
      </c>
      <c r="Z20" s="21" t="n">
        <v>0.092012120309843</v>
      </c>
      <c r="AA20" s="21" t="n">
        <v>0.068886855002887</v>
      </c>
      <c r="AB20" s="21" t="n">
        <v>0.0297100809340284</v>
      </c>
      <c r="AC20" s="21" t="n">
        <v>0.0332435439113191</v>
      </c>
      <c r="AD20" s="21" t="n">
        <v>0.0597063295037927</v>
      </c>
      <c r="AE20" s="21"/>
      <c r="AF20" s="21" t="n">
        <v>0.0506956793452246</v>
      </c>
      <c r="AG20" s="21"/>
      <c r="AH20" s="21" t="n">
        <v>0.0444316581359839</v>
      </c>
      <c r="AI20" s="21"/>
      <c r="AJ20" s="21" t="n">
        <v>0.0378724396568731</v>
      </c>
      <c r="AK20" s="21" t="n">
        <v>0.0543666200592984</v>
      </c>
      <c r="AL20" s="21" t="n">
        <v>0.0714750766742911</v>
      </c>
    </row>
    <row r="21">
      <c r="B21" s="18"/>
    </row>
    <row r="22">
      <c r="B22" t="s">
        <v>61</v>
      </c>
    </row>
    <row r="23">
      <c r="B23" t="s">
        <v>62</v>
      </c>
    </row>
    <row r="25">
      <c r="B25"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493</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462</v>
      </c>
      <c r="C9" s="19" t="n">
        <v>0.551060457072245</v>
      </c>
      <c r="D9" s="19" t="n">
        <v>0.522658387211748</v>
      </c>
      <c r="E9" s="19" t="n">
        <v>0.5805733917645</v>
      </c>
      <c r="F9" s="19"/>
      <c r="G9" s="19" t="n">
        <v>0.572115167276439</v>
      </c>
      <c r="H9" s="19" t="n">
        <v>0.412375283062929</v>
      </c>
      <c r="I9" s="19" t="n">
        <v>0.456180363834549</v>
      </c>
      <c r="J9" s="19" t="n">
        <v>0.549439283006249</v>
      </c>
      <c r="K9" s="19" t="n">
        <v>0.609558593415102</v>
      </c>
      <c r="L9" s="19" t="n">
        <v>0.659307157040668</v>
      </c>
      <c r="M9" s="19"/>
      <c r="N9" s="19" t="n">
        <v>0.542256309374879</v>
      </c>
      <c r="O9" s="19" t="n">
        <v>0.539732699876843</v>
      </c>
      <c r="P9" s="19" t="n">
        <v>0.5566249078537</v>
      </c>
      <c r="Q9" s="19" t="n">
        <v>0.643447970585081</v>
      </c>
      <c r="R9" s="19" t="n">
        <v>0.470408265972268</v>
      </c>
      <c r="S9" s="19"/>
      <c r="T9" s="19" t="n">
        <v>0.717219565975985</v>
      </c>
      <c r="U9" s="19" t="n">
        <v>0.606529047797099</v>
      </c>
      <c r="V9" s="19" t="n">
        <v>0.605313973128907</v>
      </c>
      <c r="W9" s="19" t="n">
        <v>0.33891198266174</v>
      </c>
      <c r="X9" s="19"/>
      <c r="Y9" s="19" t="n">
        <v>0.406374809575387</v>
      </c>
      <c r="Z9" s="19" t="n">
        <v>0.713912958325161</v>
      </c>
      <c r="AA9" s="19" t="n">
        <v>0.659065555071336</v>
      </c>
      <c r="AB9" s="19" t="n">
        <v>0.655056942173847</v>
      </c>
      <c r="AC9" s="19" t="n">
        <v>0.614591171280617</v>
      </c>
      <c r="AD9" s="19" t="n">
        <v>0.746973054133225</v>
      </c>
      <c r="AE9" s="19"/>
      <c r="AF9" s="19" t="n">
        <v>0.564314937519659</v>
      </c>
      <c r="AG9" s="19"/>
      <c r="AH9" s="19" t="n">
        <v>0.565338053522843</v>
      </c>
      <c r="AI9" s="19"/>
      <c r="AJ9" s="19" t="n">
        <v>0.594944343447192</v>
      </c>
      <c r="AK9" s="19" t="n">
        <v>0.518101074630646</v>
      </c>
      <c r="AL9" s="19" t="n">
        <v>0.602802352476592</v>
      </c>
    </row>
    <row r="10">
      <c r="B10" s="20" t="s">
        <v>463</v>
      </c>
      <c r="C10" s="19" t="n">
        <v>0.488763040428648</v>
      </c>
      <c r="D10" s="19" t="n">
        <v>0.451862497021691</v>
      </c>
      <c r="E10" s="19" t="n">
        <v>0.526663011104433</v>
      </c>
      <c r="F10" s="19"/>
      <c r="G10" s="19" t="n">
        <v>0.423022272032835</v>
      </c>
      <c r="H10" s="19" t="n">
        <v>0.353378252308796</v>
      </c>
      <c r="I10" s="19" t="n">
        <v>0.463668273499584</v>
      </c>
      <c r="J10" s="19" t="n">
        <v>0.534128851264353</v>
      </c>
      <c r="K10" s="19" t="n">
        <v>0.566744801421729</v>
      </c>
      <c r="L10" s="19" t="n">
        <v>0.538492544843214</v>
      </c>
      <c r="M10" s="19"/>
      <c r="N10" s="19" t="n">
        <v>0.459947056707823</v>
      </c>
      <c r="O10" s="19" t="n">
        <v>0.475278516394716</v>
      </c>
      <c r="P10" s="19" t="n">
        <v>0.503840465745686</v>
      </c>
      <c r="Q10" s="19" t="n">
        <v>0.571062050867713</v>
      </c>
      <c r="R10" s="19" t="n">
        <v>0.417577063595789</v>
      </c>
      <c r="S10" s="19"/>
      <c r="T10" s="19" t="n">
        <v>0.55886029044244</v>
      </c>
      <c r="U10" s="19" t="n">
        <v>0.539084295455822</v>
      </c>
      <c r="V10" s="19" t="n">
        <v>0.503209732495564</v>
      </c>
      <c r="W10" s="19" t="n">
        <v>0.365288396413922</v>
      </c>
      <c r="X10" s="19"/>
      <c r="Y10" s="19" t="n">
        <v>0.424736372428891</v>
      </c>
      <c r="Z10" s="19" t="n">
        <v>0.613921510724837</v>
      </c>
      <c r="AA10" s="19" t="n">
        <v>0.546557804039384</v>
      </c>
      <c r="AB10" s="19" t="n">
        <v>0.51254326097752</v>
      </c>
      <c r="AC10" s="19" t="n">
        <v>0.432793244185767</v>
      </c>
      <c r="AD10" s="19" t="n">
        <v>0.598984184038559</v>
      </c>
      <c r="AE10" s="19"/>
      <c r="AF10" s="19" t="n">
        <v>0.503950576765828</v>
      </c>
      <c r="AG10" s="19"/>
      <c r="AH10" s="19" t="n">
        <v>0.506152392267614</v>
      </c>
      <c r="AI10" s="19"/>
      <c r="AJ10" s="19" t="n">
        <v>0.559954548767384</v>
      </c>
      <c r="AK10" s="19" t="n">
        <v>0.45611332546276</v>
      </c>
      <c r="AL10" s="19" t="n">
        <v>0.454993244658315</v>
      </c>
    </row>
    <row r="11">
      <c r="B11" s="20" t="s">
        <v>464</v>
      </c>
      <c r="C11" s="19" t="n">
        <v>0.468275892348055</v>
      </c>
      <c r="D11" s="19" t="n">
        <v>0.420416713357279</v>
      </c>
      <c r="E11" s="19" t="n">
        <v>0.517107713744291</v>
      </c>
      <c r="F11" s="19"/>
      <c r="G11" s="19" t="n">
        <v>0.452666014354597</v>
      </c>
      <c r="H11" s="19" t="n">
        <v>0.427560566243507</v>
      </c>
      <c r="I11" s="19" t="n">
        <v>0.428524982988457</v>
      </c>
      <c r="J11" s="19" t="n">
        <v>0.544391216731481</v>
      </c>
      <c r="K11" s="19" t="n">
        <v>0.459818603110889</v>
      </c>
      <c r="L11" s="19" t="n">
        <v>0.482867533673223</v>
      </c>
      <c r="M11" s="19"/>
      <c r="N11" s="19" t="n">
        <v>0.367762020367056</v>
      </c>
      <c r="O11" s="19" t="n">
        <v>0.477406748164135</v>
      </c>
      <c r="P11" s="19" t="n">
        <v>0.48919072912222</v>
      </c>
      <c r="Q11" s="19" t="n">
        <v>0.503471405769399</v>
      </c>
      <c r="R11" s="19" t="n">
        <v>0.433818680779583</v>
      </c>
      <c r="S11" s="19"/>
      <c r="T11" s="19" t="n">
        <v>0.534732971657383</v>
      </c>
      <c r="U11" s="19" t="n">
        <v>0.51067220175318</v>
      </c>
      <c r="V11" s="19" t="n">
        <v>0.425639025425229</v>
      </c>
      <c r="W11" s="19" t="n">
        <v>0.388215288402501</v>
      </c>
      <c r="X11" s="19"/>
      <c r="Y11" s="19" t="n">
        <v>0.423708708482577</v>
      </c>
      <c r="Z11" s="19" t="n">
        <v>0.53498639751001</v>
      </c>
      <c r="AA11" s="19" t="n">
        <v>0.492919929830167</v>
      </c>
      <c r="AB11" s="19" t="n">
        <v>0.509586018706509</v>
      </c>
      <c r="AC11" s="19" t="n">
        <v>0.507115509320389</v>
      </c>
      <c r="AD11" s="19" t="n">
        <v>0.436338692635438</v>
      </c>
      <c r="AE11" s="19"/>
      <c r="AF11" s="19" t="n">
        <v>0.511739031052837</v>
      </c>
      <c r="AG11" s="19"/>
      <c r="AH11" s="19" t="n">
        <v>0.47948225524665</v>
      </c>
      <c r="AI11" s="19"/>
      <c r="AJ11" s="19" t="n">
        <v>0.472707925508473</v>
      </c>
      <c r="AK11" s="19" t="n">
        <v>0.469882475639519</v>
      </c>
      <c r="AL11" s="19" t="n">
        <v>0.445598108179259</v>
      </c>
    </row>
    <row r="12">
      <c r="B12" s="20" t="s">
        <v>465</v>
      </c>
      <c r="C12" s="19" t="n">
        <v>0.398951468111413</v>
      </c>
      <c r="D12" s="19" t="n">
        <v>0.375334131558539</v>
      </c>
      <c r="E12" s="19" t="n">
        <v>0.423376728707785</v>
      </c>
      <c r="F12" s="19"/>
      <c r="G12" s="19" t="n">
        <v>0.352256287463012</v>
      </c>
      <c r="H12" s="19" t="n">
        <v>0.437762188349505</v>
      </c>
      <c r="I12" s="19" t="n">
        <v>0.335579406993857</v>
      </c>
      <c r="J12" s="19" t="n">
        <v>0.382508313377592</v>
      </c>
      <c r="K12" s="19" t="n">
        <v>0.405951591779862</v>
      </c>
      <c r="L12" s="19" t="n">
        <v>0.441061623899351</v>
      </c>
      <c r="M12" s="19"/>
      <c r="N12" s="19" t="n">
        <v>0.399562656109397</v>
      </c>
      <c r="O12" s="19" t="n">
        <v>0.339276427483327</v>
      </c>
      <c r="P12" s="19" t="n">
        <v>0.448828712281594</v>
      </c>
      <c r="Q12" s="19" t="n">
        <v>0.478379477635457</v>
      </c>
      <c r="R12" s="19" t="n">
        <v>0.34178433774823</v>
      </c>
      <c r="S12" s="19"/>
      <c r="T12" s="19" t="n">
        <v>0.367850146660132</v>
      </c>
      <c r="U12" s="19" t="n">
        <v>0.475600293621241</v>
      </c>
      <c r="V12" s="19" t="n">
        <v>0.476709884822602</v>
      </c>
      <c r="W12" s="19" t="n">
        <v>0.276085198668409</v>
      </c>
      <c r="X12" s="19"/>
      <c r="Y12" s="19" t="n">
        <v>0.365365980511224</v>
      </c>
      <c r="Z12" s="19" t="n">
        <v>0.44759312859141</v>
      </c>
      <c r="AA12" s="19" t="n">
        <v>0.416374065691402</v>
      </c>
      <c r="AB12" s="19" t="n">
        <v>0.467942550650992</v>
      </c>
      <c r="AC12" s="19" t="n">
        <v>0.388754499974684</v>
      </c>
      <c r="AD12" s="19" t="n">
        <v>0.408189197502813</v>
      </c>
      <c r="AE12" s="19"/>
      <c r="AF12" s="19" t="n">
        <v>0.414158790569637</v>
      </c>
      <c r="AG12" s="19"/>
      <c r="AH12" s="19" t="n">
        <v>0.409162299266232</v>
      </c>
      <c r="AI12" s="19"/>
      <c r="AJ12" s="19" t="n">
        <v>0.426020902411876</v>
      </c>
      <c r="AK12" s="19" t="n">
        <v>0.396379210382505</v>
      </c>
      <c r="AL12" s="19" t="n">
        <v>0.330464333522471</v>
      </c>
    </row>
    <row r="13">
      <c r="B13" s="20" t="s">
        <v>466</v>
      </c>
      <c r="C13" s="19" t="n">
        <v>0.363203163634967</v>
      </c>
      <c r="D13" s="19" t="n">
        <v>0.389578753419553</v>
      </c>
      <c r="E13" s="19" t="n">
        <v>0.337505264623822</v>
      </c>
      <c r="F13" s="19"/>
      <c r="G13" s="19" t="n">
        <v>0.215983944024987</v>
      </c>
      <c r="H13" s="19" t="n">
        <v>0.302092699979879</v>
      </c>
      <c r="I13" s="19" t="n">
        <v>0.336604797479145</v>
      </c>
      <c r="J13" s="19" t="n">
        <v>0.43223554389384</v>
      </c>
      <c r="K13" s="19" t="n">
        <v>0.445648529044998</v>
      </c>
      <c r="L13" s="19" t="n">
        <v>0.378870412658332</v>
      </c>
      <c r="M13" s="19"/>
      <c r="N13" s="19" t="n">
        <v>0.382687132499427</v>
      </c>
      <c r="O13" s="19" t="n">
        <v>0.335071985613883</v>
      </c>
      <c r="P13" s="19" t="n">
        <v>0.343773338441991</v>
      </c>
      <c r="Q13" s="19" t="n">
        <v>0.404265670411169</v>
      </c>
      <c r="R13" s="19" t="n">
        <v>0.389597045951217</v>
      </c>
      <c r="S13" s="19"/>
      <c r="T13" s="19" t="n">
        <v>0.319662905105867</v>
      </c>
      <c r="U13" s="19" t="n">
        <v>0.375908432490981</v>
      </c>
      <c r="V13" s="19" t="n">
        <v>0.400703309286828</v>
      </c>
      <c r="W13" s="19" t="n">
        <v>0.322653199797546</v>
      </c>
      <c r="X13" s="19"/>
      <c r="Y13" s="19" t="n">
        <v>0.334045709147749</v>
      </c>
      <c r="Z13" s="19" t="n">
        <v>0.388053996990225</v>
      </c>
      <c r="AA13" s="19" t="n">
        <v>0.383455788977501</v>
      </c>
      <c r="AB13" s="19" t="n">
        <v>0.358675227340661</v>
      </c>
      <c r="AC13" s="19" t="n">
        <v>0.295435536527312</v>
      </c>
      <c r="AD13" s="19" t="n">
        <v>0.612121976054754</v>
      </c>
      <c r="AE13" s="19"/>
      <c r="AF13" s="19" t="n">
        <v>0.402163430145501</v>
      </c>
      <c r="AG13" s="19"/>
      <c r="AH13" s="19" t="n">
        <v>0.376462909968</v>
      </c>
      <c r="AI13" s="19"/>
      <c r="AJ13" s="19" t="n">
        <v>0.348851303342136</v>
      </c>
      <c r="AK13" s="19" t="n">
        <v>0.363623577896616</v>
      </c>
      <c r="AL13" s="19" t="n">
        <v>0.40484777755385</v>
      </c>
    </row>
    <row r="14">
      <c r="B14" s="20" t="s">
        <v>467</v>
      </c>
      <c r="C14" s="19" t="n">
        <v>0.358708175357265</v>
      </c>
      <c r="D14" s="19" t="n">
        <v>0.371400044801234</v>
      </c>
      <c r="E14" s="19" t="n">
        <v>0.346701746254746</v>
      </c>
      <c r="F14" s="19"/>
      <c r="G14" s="19" t="n">
        <v>0.300086744715712</v>
      </c>
      <c r="H14" s="19" t="n">
        <v>0.320638041474865</v>
      </c>
      <c r="I14" s="19" t="n">
        <v>0.323534523711767</v>
      </c>
      <c r="J14" s="19" t="n">
        <v>0.456664962759394</v>
      </c>
      <c r="K14" s="19" t="n">
        <v>0.359224904538108</v>
      </c>
      <c r="L14" s="19" t="n">
        <v>0.365197119732591</v>
      </c>
      <c r="M14" s="19"/>
      <c r="N14" s="19" t="n">
        <v>0.324506320710983</v>
      </c>
      <c r="O14" s="19" t="n">
        <v>0.32845286487876</v>
      </c>
      <c r="P14" s="19" t="n">
        <v>0.377891477507198</v>
      </c>
      <c r="Q14" s="19" t="n">
        <v>0.397635806517968</v>
      </c>
      <c r="R14" s="19" t="n">
        <v>0.357913141375564</v>
      </c>
      <c r="S14" s="19"/>
      <c r="T14" s="19" t="n">
        <v>0.379785582674042</v>
      </c>
      <c r="U14" s="19" t="n">
        <v>0.378030842677596</v>
      </c>
      <c r="V14" s="19" t="n">
        <v>0.442962087288126</v>
      </c>
      <c r="W14" s="19" t="n">
        <v>0.289312991976043</v>
      </c>
      <c r="X14" s="19"/>
      <c r="Y14" s="19" t="n">
        <v>0.323602051095349</v>
      </c>
      <c r="Z14" s="19" t="n">
        <v>0.360816578362367</v>
      </c>
      <c r="AA14" s="19" t="n">
        <v>0.370217307458514</v>
      </c>
      <c r="AB14" s="19" t="n">
        <v>0.394191598392808</v>
      </c>
      <c r="AC14" s="19" t="n">
        <v>0.265682321830885</v>
      </c>
      <c r="AD14" s="19" t="n">
        <v>0.750607801134085</v>
      </c>
      <c r="AE14" s="19"/>
      <c r="AF14" s="19" t="n">
        <v>0.398125736986031</v>
      </c>
      <c r="AG14" s="19"/>
      <c r="AH14" s="19" t="n">
        <v>0.362752547395068</v>
      </c>
      <c r="AI14" s="19"/>
      <c r="AJ14" s="19" t="n">
        <v>0.35654045438747</v>
      </c>
      <c r="AK14" s="19" t="n">
        <v>0.354118572398011</v>
      </c>
      <c r="AL14" s="19" t="n">
        <v>0.391306151601557</v>
      </c>
    </row>
    <row r="15">
      <c r="B15" s="20" t="s">
        <v>468</v>
      </c>
      <c r="C15" s="19" t="n">
        <v>0.32579454314039</v>
      </c>
      <c r="D15" s="19" t="n">
        <v>0.363421829670884</v>
      </c>
      <c r="E15" s="19" t="n">
        <v>0.288758272902843</v>
      </c>
      <c r="F15" s="19"/>
      <c r="G15" s="19" t="n">
        <v>0.374433285011709</v>
      </c>
      <c r="H15" s="19" t="n">
        <v>0.231277133229906</v>
      </c>
      <c r="I15" s="19" t="n">
        <v>0.28402846608007</v>
      </c>
      <c r="J15" s="19" t="n">
        <v>0.3775406204209</v>
      </c>
      <c r="K15" s="19" t="n">
        <v>0.339681822351445</v>
      </c>
      <c r="L15" s="19" t="n">
        <v>0.352319395943337</v>
      </c>
      <c r="M15" s="19"/>
      <c r="N15" s="19" t="n">
        <v>0.278958928884424</v>
      </c>
      <c r="O15" s="19" t="n">
        <v>0.320463207169589</v>
      </c>
      <c r="P15" s="19" t="n">
        <v>0.380536908959724</v>
      </c>
      <c r="Q15" s="19" t="n">
        <v>0.364032251348759</v>
      </c>
      <c r="R15" s="19" t="n">
        <v>0.233697023345076</v>
      </c>
      <c r="S15" s="19"/>
      <c r="T15" s="19" t="n">
        <v>0.307580413122631</v>
      </c>
      <c r="U15" s="19" t="n">
        <v>0.353715239908415</v>
      </c>
      <c r="V15" s="19" t="n">
        <v>0.417536304088575</v>
      </c>
      <c r="W15" s="19" t="n">
        <v>0.220435304678549</v>
      </c>
      <c r="X15" s="19"/>
      <c r="Y15" s="19" t="n">
        <v>0.281360851537698</v>
      </c>
      <c r="Z15" s="19" t="n">
        <v>0.374571756355278</v>
      </c>
      <c r="AA15" s="19" t="n">
        <v>0.364666207640537</v>
      </c>
      <c r="AB15" s="19" t="n">
        <v>0.340310019540859</v>
      </c>
      <c r="AC15" s="19" t="n">
        <v>0.357206037006617</v>
      </c>
      <c r="AD15" s="19" t="n">
        <v>0.416815983208644</v>
      </c>
      <c r="AE15" s="19"/>
      <c r="AF15" s="19" t="n">
        <v>0.354424914313128</v>
      </c>
      <c r="AG15" s="19"/>
      <c r="AH15" s="19" t="n">
        <v>0.335058837936537</v>
      </c>
      <c r="AI15" s="19"/>
      <c r="AJ15" s="19" t="n">
        <v>0.386925611184695</v>
      </c>
      <c r="AK15" s="19" t="n">
        <v>0.291777150939449</v>
      </c>
      <c r="AL15" s="19" t="n">
        <v>0.330615849948276</v>
      </c>
    </row>
    <row r="16">
      <c r="B16" s="20" t="s">
        <v>469</v>
      </c>
      <c r="C16" s="19" t="n">
        <v>0.323783497312593</v>
      </c>
      <c r="D16" s="19" t="n">
        <v>0.344100235557322</v>
      </c>
      <c r="E16" s="19" t="n">
        <v>0.304074759051622</v>
      </c>
      <c r="F16" s="19"/>
      <c r="G16" s="19" t="n">
        <v>0.520509122282617</v>
      </c>
      <c r="H16" s="19" t="n">
        <v>0.358568139032964</v>
      </c>
      <c r="I16" s="19" t="n">
        <v>0.329663102037914</v>
      </c>
      <c r="J16" s="19" t="n">
        <v>0.305373116501968</v>
      </c>
      <c r="K16" s="19" t="n">
        <v>0.282425847681801</v>
      </c>
      <c r="L16" s="19" t="n">
        <v>0.256875234958337</v>
      </c>
      <c r="M16" s="19"/>
      <c r="N16" s="19" t="n">
        <v>0.265332715664405</v>
      </c>
      <c r="O16" s="19" t="n">
        <v>0.294506170118</v>
      </c>
      <c r="P16" s="19" t="n">
        <v>0.362268036987716</v>
      </c>
      <c r="Q16" s="19" t="n">
        <v>0.354967330251248</v>
      </c>
      <c r="R16" s="19" t="n">
        <v>0.311511829346326</v>
      </c>
      <c r="S16" s="19"/>
      <c r="T16" s="19" t="n">
        <v>0.448632315952106</v>
      </c>
      <c r="U16" s="19" t="n">
        <v>0.371514325202638</v>
      </c>
      <c r="V16" s="19" t="n">
        <v>0.369494807501911</v>
      </c>
      <c r="W16" s="19" t="n">
        <v>0.227680843422313</v>
      </c>
      <c r="X16" s="19"/>
      <c r="Y16" s="19" t="n">
        <v>0.313557794032746</v>
      </c>
      <c r="Z16" s="19" t="n">
        <v>0.315077293618414</v>
      </c>
      <c r="AA16" s="19" t="n">
        <v>0.258141895997376</v>
      </c>
      <c r="AB16" s="19" t="n">
        <v>0.451449427963754</v>
      </c>
      <c r="AC16" s="19" t="n">
        <v>0.536878552177677</v>
      </c>
      <c r="AD16" s="19" t="n">
        <v>0.262740248069644</v>
      </c>
      <c r="AE16" s="19"/>
      <c r="AF16" s="19" t="n">
        <v>0.330749505398733</v>
      </c>
      <c r="AG16" s="19"/>
      <c r="AH16" s="19" t="n">
        <v>0.3262697689851</v>
      </c>
      <c r="AI16" s="19"/>
      <c r="AJ16" s="19" t="n">
        <v>0.284329143348082</v>
      </c>
      <c r="AK16" s="19" t="n">
        <v>0.346570521270669</v>
      </c>
      <c r="AL16" s="19" t="n">
        <v>0.315967812959998</v>
      </c>
    </row>
    <row r="17">
      <c r="B17" s="20" t="s">
        <v>53</v>
      </c>
      <c r="C17" s="19" t="n">
        <v>0.315031398641214</v>
      </c>
      <c r="D17" s="19" t="n">
        <v>0.345184811159781</v>
      </c>
      <c r="E17" s="19" t="n">
        <v>0.2854570045273</v>
      </c>
      <c r="F17" s="19"/>
      <c r="G17" s="19" t="n">
        <v>0.176116923419148</v>
      </c>
      <c r="H17" s="19" t="n">
        <v>0.185548219262712</v>
      </c>
      <c r="I17" s="19" t="n">
        <v>0.265801309339924</v>
      </c>
      <c r="J17" s="19" t="n">
        <v>0.411258539989765</v>
      </c>
      <c r="K17" s="19" t="n">
        <v>0.41301710835057</v>
      </c>
      <c r="L17" s="19" t="n">
        <v>0.358955987960399</v>
      </c>
      <c r="M17" s="19"/>
      <c r="N17" s="19" t="n">
        <v>0.340409527896995</v>
      </c>
      <c r="O17" s="19" t="n">
        <v>0.314707639206152</v>
      </c>
      <c r="P17" s="19" t="n">
        <v>0.322053242880935</v>
      </c>
      <c r="Q17" s="19" t="n">
        <v>0.332139816595564</v>
      </c>
      <c r="R17" s="19" t="n">
        <v>0.274173633033708</v>
      </c>
      <c r="S17" s="19"/>
      <c r="T17" s="19" t="n">
        <v>0.392652454575603</v>
      </c>
      <c r="U17" s="19" t="n">
        <v>0.333235588814713</v>
      </c>
      <c r="V17" s="19" t="n">
        <v>0.297771757091727</v>
      </c>
      <c r="W17" s="19" t="n">
        <v>0.251698276750076</v>
      </c>
      <c r="X17" s="19"/>
      <c r="Y17" s="19" t="n">
        <v>0.26630938603248</v>
      </c>
      <c r="Z17" s="19" t="n">
        <v>0.354951494040642</v>
      </c>
      <c r="AA17" s="19" t="n">
        <v>0.365441856097492</v>
      </c>
      <c r="AB17" s="19" t="n">
        <v>0.323838812074315</v>
      </c>
      <c r="AC17" s="19" t="n">
        <v>0.173843410781806</v>
      </c>
      <c r="AD17" s="19" t="n">
        <v>0.662778294959553</v>
      </c>
      <c r="AE17" s="19"/>
      <c r="AF17" s="19" t="n">
        <v>0.447999810016</v>
      </c>
      <c r="AG17" s="19"/>
      <c r="AH17" s="19" t="n">
        <v>0.322217288839689</v>
      </c>
      <c r="AI17" s="19"/>
      <c r="AJ17" s="19" t="n">
        <v>0.33746213199244</v>
      </c>
      <c r="AK17" s="19" t="n">
        <v>0.304499524148442</v>
      </c>
      <c r="AL17" s="19" t="n">
        <v>0.305775035782649</v>
      </c>
    </row>
    <row r="18">
      <c r="B18" s="20" t="s">
        <v>470</v>
      </c>
      <c r="C18" s="19" t="n">
        <v>0.292812892017787</v>
      </c>
      <c r="D18" s="19" t="n">
        <v>0.283982607017582</v>
      </c>
      <c r="E18" s="19" t="n">
        <v>0.302225884604817</v>
      </c>
      <c r="F18" s="19"/>
      <c r="G18" s="19" t="n">
        <v>0.242257532112651</v>
      </c>
      <c r="H18" s="19" t="n">
        <v>0.255041841530145</v>
      </c>
      <c r="I18" s="19" t="n">
        <v>0.281313053783637</v>
      </c>
      <c r="J18" s="19" t="n">
        <v>0.263346796775942</v>
      </c>
      <c r="K18" s="19" t="n">
        <v>0.294086605424807</v>
      </c>
      <c r="L18" s="19" t="n">
        <v>0.3653954214752</v>
      </c>
      <c r="M18" s="19"/>
      <c r="N18" s="19" t="n">
        <v>0.265480018733414</v>
      </c>
      <c r="O18" s="19" t="n">
        <v>0.310197246525466</v>
      </c>
      <c r="P18" s="19" t="n">
        <v>0.249307969556251</v>
      </c>
      <c r="Q18" s="19" t="n">
        <v>0.2764327751697</v>
      </c>
      <c r="R18" s="19" t="n">
        <v>0.361087198170969</v>
      </c>
      <c r="S18" s="19"/>
      <c r="T18" s="19" t="n">
        <v>0.301048848506438</v>
      </c>
      <c r="U18" s="19" t="n">
        <v>0.277436268891505</v>
      </c>
      <c r="V18" s="19" t="n">
        <v>0.32902158059859</v>
      </c>
      <c r="W18" s="19" t="n">
        <v>0.277632808249588</v>
      </c>
      <c r="X18" s="19"/>
      <c r="Y18" s="19" t="n">
        <v>0.241849199402933</v>
      </c>
      <c r="Z18" s="19" t="n">
        <v>0.369729623085021</v>
      </c>
      <c r="AA18" s="19" t="n">
        <v>0.352799092758844</v>
      </c>
      <c r="AB18" s="19" t="n">
        <v>0.243557835779362</v>
      </c>
      <c r="AC18" s="19" t="n">
        <v>0.352799395833408</v>
      </c>
      <c r="AD18" s="19" t="n">
        <v>0.301715161307838</v>
      </c>
      <c r="AE18" s="19"/>
      <c r="AF18" s="19" t="n">
        <v>0.319422361640343</v>
      </c>
      <c r="AG18" s="19"/>
      <c r="AH18" s="19" t="n">
        <v>0.299177316152846</v>
      </c>
      <c r="AI18" s="19"/>
      <c r="AJ18" s="19" t="n">
        <v>0.315902300223594</v>
      </c>
      <c r="AK18" s="19" t="n">
        <v>0.284483552980224</v>
      </c>
      <c r="AL18" s="19" t="n">
        <v>0.269083374098893</v>
      </c>
    </row>
    <row r="19">
      <c r="B19" s="20" t="s">
        <v>471</v>
      </c>
      <c r="C19" s="19" t="n">
        <v>0.260423667913022</v>
      </c>
      <c r="D19" s="19" t="n">
        <v>0.238295326739453</v>
      </c>
      <c r="E19" s="19" t="n">
        <v>0.283087506087717</v>
      </c>
      <c r="F19" s="19"/>
      <c r="G19" s="19" t="n">
        <v>0.17387902991872</v>
      </c>
      <c r="H19" s="19" t="n">
        <v>0.248196896909623</v>
      </c>
      <c r="I19" s="19" t="n">
        <v>0.291936819831886</v>
      </c>
      <c r="J19" s="19" t="n">
        <v>0.210562031027301</v>
      </c>
      <c r="K19" s="19" t="n">
        <v>0.235892120900452</v>
      </c>
      <c r="L19" s="19" t="n">
        <v>0.333383452554807</v>
      </c>
      <c r="M19" s="19"/>
      <c r="N19" s="19" t="n">
        <v>0.347978858386718</v>
      </c>
      <c r="O19" s="19" t="n">
        <v>0.275498331877165</v>
      </c>
      <c r="P19" s="19" t="n">
        <v>0.282237386496959</v>
      </c>
      <c r="Q19" s="19" t="n">
        <v>0.200222615642093</v>
      </c>
      <c r="R19" s="19" t="n">
        <v>0.219110977557389</v>
      </c>
      <c r="S19" s="19"/>
      <c r="T19" s="19" t="n">
        <v>0.283931636876013</v>
      </c>
      <c r="U19" s="19" t="n">
        <v>0.284237531290255</v>
      </c>
      <c r="V19" s="19" t="n">
        <v>0.242522694373365</v>
      </c>
      <c r="W19" s="19" t="n">
        <v>0.235373286100793</v>
      </c>
      <c r="X19" s="19"/>
      <c r="Y19" s="19" t="n">
        <v>0.240173378741677</v>
      </c>
      <c r="Z19" s="19" t="n">
        <v>0.215741128128009</v>
      </c>
      <c r="AA19" s="19" t="n">
        <v>0.337625356469752</v>
      </c>
      <c r="AB19" s="19" t="n">
        <v>0.22879339521248</v>
      </c>
      <c r="AC19" s="19" t="n">
        <v>0.18334414433964</v>
      </c>
      <c r="AD19" s="19" t="n">
        <v>0.209065480610288</v>
      </c>
      <c r="AE19" s="19"/>
      <c r="AF19" s="19" t="n">
        <v>0.253160008896995</v>
      </c>
      <c r="AG19" s="19"/>
      <c r="AH19" s="19" t="n">
        <v>0.262596720734624</v>
      </c>
      <c r="AI19" s="19"/>
      <c r="AJ19" s="19" t="n">
        <v>0.269111713509631</v>
      </c>
      <c r="AK19" s="19" t="n">
        <v>0.252063038467859</v>
      </c>
      <c r="AL19" s="19" t="n">
        <v>0.281044471455686</v>
      </c>
    </row>
    <row r="20">
      <c r="B20" s="20" t="s">
        <v>472</v>
      </c>
      <c r="C20" s="19" t="n">
        <v>0.223222731333646</v>
      </c>
      <c r="D20" s="19" t="n">
        <v>0.210337875518196</v>
      </c>
      <c r="E20" s="19" t="n">
        <v>0.236559241475387</v>
      </c>
      <c r="F20" s="19"/>
      <c r="G20" s="19" t="n">
        <v>0.379460057338347</v>
      </c>
      <c r="H20" s="19" t="n">
        <v>0.268534835743553</v>
      </c>
      <c r="I20" s="19" t="n">
        <v>0.2581850543978</v>
      </c>
      <c r="J20" s="19" t="n">
        <v>0.249403235289505</v>
      </c>
      <c r="K20" s="19" t="n">
        <v>0.195572597693829</v>
      </c>
      <c r="L20" s="19" t="n">
        <v>0.106892102352361</v>
      </c>
      <c r="M20" s="19"/>
      <c r="N20" s="19" t="n">
        <v>0.160073732785743</v>
      </c>
      <c r="O20" s="19" t="n">
        <v>0.246053839471516</v>
      </c>
      <c r="P20" s="19" t="n">
        <v>0.203969247632792</v>
      </c>
      <c r="Q20" s="19" t="n">
        <v>0.268888942866168</v>
      </c>
      <c r="R20" s="19" t="n">
        <v>0.197876598594286</v>
      </c>
      <c r="S20" s="19"/>
      <c r="T20" s="19" t="n">
        <v>0.210166208966037</v>
      </c>
      <c r="U20" s="19" t="n">
        <v>0.250710564218367</v>
      </c>
      <c r="V20" s="19" t="n">
        <v>0.235962748396331</v>
      </c>
      <c r="W20" s="19" t="n">
        <v>0.207779371678974</v>
      </c>
      <c r="X20" s="19"/>
      <c r="Y20" s="19" t="n">
        <v>0.236506312498339</v>
      </c>
      <c r="Z20" s="19" t="n">
        <v>0.362713331160875</v>
      </c>
      <c r="AA20" s="19" t="n">
        <v>0.11935846471741</v>
      </c>
      <c r="AB20" s="19" t="n">
        <v>0.301266529721902</v>
      </c>
      <c r="AC20" s="19" t="n">
        <v>0.382376259843367</v>
      </c>
      <c r="AD20" s="19" t="n">
        <v>0.140942103388234</v>
      </c>
      <c r="AE20" s="19"/>
      <c r="AF20" s="19" t="n">
        <v>0.225588911972694</v>
      </c>
      <c r="AG20" s="19"/>
      <c r="AH20" s="19" t="n">
        <v>0.229240852428047</v>
      </c>
      <c r="AI20" s="19"/>
      <c r="AJ20" s="19" t="n">
        <v>0.273755655362956</v>
      </c>
      <c r="AK20" s="19" t="n">
        <v>0.195054681136051</v>
      </c>
      <c r="AL20" s="19" t="n">
        <v>0.227480527014756</v>
      </c>
    </row>
    <row r="21">
      <c r="B21" s="20" t="s">
        <v>54</v>
      </c>
      <c r="C21" s="19" t="n">
        <v>0.195628289526792</v>
      </c>
      <c r="D21" s="19" t="n">
        <v>0.165786600015465</v>
      </c>
      <c r="E21" s="19" t="n">
        <v>0.225888209960978</v>
      </c>
      <c r="F21" s="19"/>
      <c r="G21" s="19" t="n">
        <v>0.236660662430306</v>
      </c>
      <c r="H21" s="19" t="n">
        <v>0.208131725603773</v>
      </c>
      <c r="I21" s="19" t="n">
        <v>0.196259541043942</v>
      </c>
      <c r="J21" s="19" t="n">
        <v>0.180054683280441</v>
      </c>
      <c r="K21" s="19" t="n">
        <v>0.165111735757016</v>
      </c>
      <c r="L21" s="19" t="n">
        <v>0.201523945512629</v>
      </c>
      <c r="M21" s="19"/>
      <c r="N21" s="19" t="n">
        <v>0.236260237038261</v>
      </c>
      <c r="O21" s="19" t="n">
        <v>0.181909155791862</v>
      </c>
      <c r="P21" s="19" t="n">
        <v>0.187109122687021</v>
      </c>
      <c r="Q21" s="19" t="n">
        <v>0.200481748537605</v>
      </c>
      <c r="R21" s="19" t="n">
        <v>0.207168995708843</v>
      </c>
      <c r="S21" s="19"/>
      <c r="T21" s="19" t="n">
        <v>0.184076768867649</v>
      </c>
      <c r="U21" s="19" t="n">
        <v>0.200151513930472</v>
      </c>
      <c r="V21" s="19" t="n">
        <v>0.22330463088656</v>
      </c>
      <c r="W21" s="19" t="n">
        <v>0.187736895401435</v>
      </c>
      <c r="X21" s="19"/>
      <c r="Y21" s="19" t="n">
        <v>0.190194862670415</v>
      </c>
      <c r="Z21" s="19" t="n">
        <v>0.258705288216794</v>
      </c>
      <c r="AA21" s="19" t="n">
        <v>0.199830102020605</v>
      </c>
      <c r="AB21" s="19" t="n">
        <v>0.2313982608548</v>
      </c>
      <c r="AC21" s="19" t="n">
        <v>0.146511355313085</v>
      </c>
      <c r="AD21" s="19" t="n">
        <v>0.0752141273621828</v>
      </c>
      <c r="AE21" s="19"/>
      <c r="AF21" s="19" t="n">
        <v>0.0771304663732685</v>
      </c>
      <c r="AG21" s="19"/>
      <c r="AH21" s="19" t="n">
        <v>0.197843471055018</v>
      </c>
      <c r="AI21" s="19"/>
      <c r="AJ21" s="19" t="n">
        <v>0.229229403821449</v>
      </c>
      <c r="AK21" s="19" t="n">
        <v>0.173009458577463</v>
      </c>
      <c r="AL21" s="19" t="n">
        <v>0.220446723548039</v>
      </c>
    </row>
    <row r="22">
      <c r="B22" s="20" t="s">
        <v>473</v>
      </c>
      <c r="C22" s="19" t="n">
        <v>0.166249390857317</v>
      </c>
      <c r="D22" s="19" t="n">
        <v>0.173945892627733</v>
      </c>
      <c r="E22" s="19" t="n">
        <v>0.158868376303577</v>
      </c>
      <c r="F22" s="19"/>
      <c r="G22" s="19" t="n">
        <v>0.157470456694119</v>
      </c>
      <c r="H22" s="19" t="n">
        <v>0.165059808735307</v>
      </c>
      <c r="I22" s="19" t="n">
        <v>0.161046567614682</v>
      </c>
      <c r="J22" s="19" t="n">
        <v>0.125306602923274</v>
      </c>
      <c r="K22" s="19" t="n">
        <v>0.162859893678517</v>
      </c>
      <c r="L22" s="19" t="n">
        <v>0.20408778563118</v>
      </c>
      <c r="M22" s="19"/>
      <c r="N22" s="19" t="n">
        <v>0.107514375940694</v>
      </c>
      <c r="O22" s="19" t="n">
        <v>0.139281356494517</v>
      </c>
      <c r="P22" s="19" t="n">
        <v>0.187047785421188</v>
      </c>
      <c r="Q22" s="19" t="n">
        <v>0.200525884636823</v>
      </c>
      <c r="R22" s="19" t="n">
        <v>0.174396998315846</v>
      </c>
      <c r="S22" s="19"/>
      <c r="T22" s="19" t="n">
        <v>0.202485243853671</v>
      </c>
      <c r="U22" s="19" t="n">
        <v>0.184109461416014</v>
      </c>
      <c r="V22" s="19" t="n">
        <v>0.203991656204271</v>
      </c>
      <c r="W22" s="19" t="n">
        <v>0.129239422429178</v>
      </c>
      <c r="X22" s="19"/>
      <c r="Y22" s="19" t="n">
        <v>0.131531058304846</v>
      </c>
      <c r="Z22" s="19" t="n">
        <v>0.158641002010136</v>
      </c>
      <c r="AA22" s="19" t="n">
        <v>0.19717932082357</v>
      </c>
      <c r="AB22" s="19" t="n">
        <v>0.257563129965915</v>
      </c>
      <c r="AC22" s="19" t="n">
        <v>0.128030167687313</v>
      </c>
      <c r="AD22" s="19" t="n">
        <v>0.156107483923204</v>
      </c>
      <c r="AE22" s="19"/>
      <c r="AF22" s="19" t="n">
        <v>0.16558607933467</v>
      </c>
      <c r="AG22" s="19"/>
      <c r="AH22" s="19" t="n">
        <v>0.170647666404904</v>
      </c>
      <c r="AI22" s="19"/>
      <c r="AJ22" s="19" t="n">
        <v>0.198799970990975</v>
      </c>
      <c r="AK22" s="19" t="n">
        <v>0.149069663878201</v>
      </c>
      <c r="AL22" s="19" t="n">
        <v>0.163538279329271</v>
      </c>
    </row>
    <row r="23">
      <c r="B23" s="20" t="s">
        <v>474</v>
      </c>
      <c r="C23" s="19" t="n">
        <v>0.164186864015362</v>
      </c>
      <c r="D23" s="19" t="n">
        <v>0.168892048741032</v>
      </c>
      <c r="E23" s="19" t="n">
        <v>0.159796750890488</v>
      </c>
      <c r="F23" s="19"/>
      <c r="G23" s="19" t="n">
        <v>0.424411599822859</v>
      </c>
      <c r="H23" s="19" t="n">
        <v>0.186411822420067</v>
      </c>
      <c r="I23" s="19" t="n">
        <v>0.186092150838236</v>
      </c>
      <c r="J23" s="19" t="n">
        <v>0.171613592931602</v>
      </c>
      <c r="K23" s="19" t="n">
        <v>0.0664060712914647</v>
      </c>
      <c r="L23" s="19" t="n">
        <v>0.0901537191506178</v>
      </c>
      <c r="M23" s="19"/>
      <c r="N23" s="19" t="n">
        <v>0.0818275494563445</v>
      </c>
      <c r="O23" s="19" t="n">
        <v>0.153275526182345</v>
      </c>
      <c r="P23" s="19" t="n">
        <v>0.17911700296758</v>
      </c>
      <c r="Q23" s="19" t="n">
        <v>0.200630035264871</v>
      </c>
      <c r="R23" s="19" t="n">
        <v>0.163284862229599</v>
      </c>
      <c r="S23" s="19"/>
      <c r="T23" s="19" t="n">
        <v>0.147132929663607</v>
      </c>
      <c r="U23" s="19" t="n">
        <v>0.166532239746606</v>
      </c>
      <c r="V23" s="19" t="n">
        <v>0.18317790513821</v>
      </c>
      <c r="W23" s="19" t="n">
        <v>0.16734304759116</v>
      </c>
      <c r="X23" s="19"/>
      <c r="Y23" s="19" t="n">
        <v>0.177657317672774</v>
      </c>
      <c r="Z23" s="19" t="n">
        <v>0.266549223711823</v>
      </c>
      <c r="AA23" s="19" t="n">
        <v>0.0877463706981559</v>
      </c>
      <c r="AB23" s="19" t="n">
        <v>0.184617882059623</v>
      </c>
      <c r="AC23" s="19" t="n">
        <v>0.318550176833052</v>
      </c>
      <c r="AD23" s="19" t="n">
        <v>0.126216874045102</v>
      </c>
      <c r="AE23" s="19"/>
      <c r="AF23" s="19" t="n">
        <v>0.152589561705016</v>
      </c>
      <c r="AG23" s="19"/>
      <c r="AH23" s="19" t="n">
        <v>0.166912859376245</v>
      </c>
      <c r="AI23" s="19"/>
      <c r="AJ23" s="19" t="n">
        <v>0.214660984502118</v>
      </c>
      <c r="AK23" s="19" t="n">
        <v>0.13572312700927</v>
      </c>
      <c r="AL23" s="19" t="n">
        <v>0.170296795979855</v>
      </c>
    </row>
    <row r="24">
      <c r="B24" s="20" t="s">
        <v>475</v>
      </c>
      <c r="C24" s="19" t="n">
        <v>0.149004504926913</v>
      </c>
      <c r="D24" s="19" t="n">
        <v>0.179494631135154</v>
      </c>
      <c r="E24" s="19" t="n">
        <v>0.118768639835097</v>
      </c>
      <c r="F24" s="19"/>
      <c r="G24" s="19" t="n">
        <v>0.294190533719096</v>
      </c>
      <c r="H24" s="19" t="n">
        <v>0.0969910368136471</v>
      </c>
      <c r="I24" s="19" t="n">
        <v>0.165258856870687</v>
      </c>
      <c r="J24" s="19" t="n">
        <v>0.213438683698171</v>
      </c>
      <c r="K24" s="19" t="n">
        <v>0.106070609736994</v>
      </c>
      <c r="L24" s="19" t="n">
        <v>0.0991943739162298</v>
      </c>
      <c r="M24" s="19"/>
      <c r="N24" s="19" t="n">
        <v>0.206154913346876</v>
      </c>
      <c r="O24" s="19" t="n">
        <v>0.140126692065123</v>
      </c>
      <c r="P24" s="19" t="n">
        <v>0.0984387262250142</v>
      </c>
      <c r="Q24" s="19" t="n">
        <v>0.177968648954903</v>
      </c>
      <c r="R24" s="19" t="n">
        <v>0.184173479202389</v>
      </c>
      <c r="S24" s="19"/>
      <c r="T24" s="19" t="n">
        <v>0.190001411570186</v>
      </c>
      <c r="U24" s="19" t="n">
        <v>0.144683054449136</v>
      </c>
      <c r="V24" s="19" t="n">
        <v>0.15324373769438</v>
      </c>
      <c r="W24" s="19" t="n">
        <v>0.187975965390485</v>
      </c>
      <c r="X24" s="19"/>
      <c r="Y24" s="19" t="n">
        <v>0.156043784023653</v>
      </c>
      <c r="Z24" s="19" t="n">
        <v>0.16141859173707</v>
      </c>
      <c r="AA24" s="19" t="n">
        <v>0.0964605468342999</v>
      </c>
      <c r="AB24" s="19" t="n">
        <v>0.181271436682523</v>
      </c>
      <c r="AC24" s="19" t="n">
        <v>0.259403073624256</v>
      </c>
      <c r="AD24" s="19" t="n">
        <v>0.20116274096342</v>
      </c>
      <c r="AE24" s="19"/>
      <c r="AF24" s="19" t="n">
        <v>0.157457172572887</v>
      </c>
      <c r="AG24" s="19"/>
      <c r="AH24" s="19" t="n">
        <v>0.151795952619535</v>
      </c>
      <c r="AI24" s="19"/>
      <c r="AJ24" s="19" t="n">
        <v>0.0998072076982823</v>
      </c>
      <c r="AK24" s="19" t="n">
        <v>0.180469691274906</v>
      </c>
      <c r="AL24" s="19" t="n">
        <v>0.122008430343389</v>
      </c>
    </row>
    <row r="25">
      <c r="B25" s="20" t="s">
        <v>476</v>
      </c>
      <c r="C25" s="19" t="n">
        <v>0.134469188947593</v>
      </c>
      <c r="D25" s="19" t="n">
        <v>0.126086716390808</v>
      </c>
      <c r="E25" s="19" t="n">
        <v>0.143124487485618</v>
      </c>
      <c r="F25" s="19"/>
      <c r="G25" s="19" t="n">
        <v>0.180979827729729</v>
      </c>
      <c r="H25" s="19" t="n">
        <v>0.221462211812638</v>
      </c>
      <c r="I25" s="19" t="n">
        <v>0.169419257670929</v>
      </c>
      <c r="J25" s="19" t="n">
        <v>0.110076851163797</v>
      </c>
      <c r="K25" s="19" t="n">
        <v>0.07992072402448</v>
      </c>
      <c r="L25" s="19" t="n">
        <v>0.0879752015285467</v>
      </c>
      <c r="M25" s="19"/>
      <c r="N25" s="19" t="n">
        <v>0.113047102897604</v>
      </c>
      <c r="O25" s="19" t="n">
        <v>0.113299115374022</v>
      </c>
      <c r="P25" s="19" t="n">
        <v>0.1943917323095</v>
      </c>
      <c r="Q25" s="19" t="n">
        <v>0.112146885878637</v>
      </c>
      <c r="R25" s="19" t="n">
        <v>0.11189797507363</v>
      </c>
      <c r="S25" s="19"/>
      <c r="T25" s="19" t="n">
        <v>0.0609561395744564</v>
      </c>
      <c r="U25" s="19" t="n">
        <v>0.129207049103958</v>
      </c>
      <c r="V25" s="19" t="n">
        <v>0.204737760377102</v>
      </c>
      <c r="W25" s="19" t="n">
        <v>0.148460775081735</v>
      </c>
      <c r="X25" s="19"/>
      <c r="Y25" s="19" t="n">
        <v>0.14721399061214</v>
      </c>
      <c r="Z25" s="19" t="n">
        <v>0.204911170205337</v>
      </c>
      <c r="AA25" s="19" t="n">
        <v>0.0851927716735077</v>
      </c>
      <c r="AB25" s="19" t="n">
        <v>0.169276321562371</v>
      </c>
      <c r="AC25" s="19" t="n">
        <v>0.148719509996747</v>
      </c>
      <c r="AD25" s="19" t="n">
        <v>0.0923993048452137</v>
      </c>
      <c r="AE25" s="19"/>
      <c r="AF25" s="19" t="n">
        <v>0.122864960720951</v>
      </c>
      <c r="AG25" s="19"/>
      <c r="AH25" s="19" t="n">
        <v>0.1372862153402</v>
      </c>
      <c r="AI25" s="19"/>
      <c r="AJ25" s="19" t="n">
        <v>0.110722722786536</v>
      </c>
      <c r="AK25" s="19" t="n">
        <v>0.139279770671453</v>
      </c>
      <c r="AL25" s="19" t="n">
        <v>0.180108618291323</v>
      </c>
    </row>
    <row r="26">
      <c r="B26" s="20" t="s">
        <v>477</v>
      </c>
      <c r="C26" s="19" t="n">
        <v>0.108769980082543</v>
      </c>
      <c r="D26" s="19" t="n">
        <v>0.0939901427723486</v>
      </c>
      <c r="E26" s="19" t="n">
        <v>0.123780165850791</v>
      </c>
      <c r="F26" s="19"/>
      <c r="G26" s="19" t="n">
        <v>0.0825791315039519</v>
      </c>
      <c r="H26" s="19" t="n">
        <v>0.0799073579616091</v>
      </c>
      <c r="I26" s="19" t="n">
        <v>0.103394687295424</v>
      </c>
      <c r="J26" s="19" t="n">
        <v>0.157395984365102</v>
      </c>
      <c r="K26" s="19" t="n">
        <v>0.099453534461991</v>
      </c>
      <c r="L26" s="19" t="n">
        <v>0.115894879602996</v>
      </c>
      <c r="M26" s="19"/>
      <c r="N26" s="19" t="n">
        <v>0.111517320613995</v>
      </c>
      <c r="O26" s="19" t="n">
        <v>0.111327209383977</v>
      </c>
      <c r="P26" s="19" t="n">
        <v>0.0880802916586804</v>
      </c>
      <c r="Q26" s="19" t="n">
        <v>0.117402616012396</v>
      </c>
      <c r="R26" s="19" t="n">
        <v>0.12615055454589</v>
      </c>
      <c r="S26" s="19"/>
      <c r="T26" s="19" t="n">
        <v>0.118643248001293</v>
      </c>
      <c r="U26" s="19" t="n">
        <v>0.0717554691934171</v>
      </c>
      <c r="V26" s="19" t="n">
        <v>0.146646921198982</v>
      </c>
      <c r="W26" s="19" t="n">
        <v>0.117371862841047</v>
      </c>
      <c r="X26" s="19"/>
      <c r="Y26" s="19" t="n">
        <v>0.119190202577165</v>
      </c>
      <c r="Z26" s="19" t="n">
        <v>0.150222929080755</v>
      </c>
      <c r="AA26" s="19" t="n">
        <v>0.108932523623365</v>
      </c>
      <c r="AB26" s="19" t="n">
        <v>0.102711197436764</v>
      </c>
      <c r="AC26" s="19" t="n">
        <v>0.0455283305856672</v>
      </c>
      <c r="AD26" s="19" t="n">
        <v>0.0155077978583901</v>
      </c>
      <c r="AE26" s="19"/>
      <c r="AF26" s="19" t="n">
        <v>0.0780828773480279</v>
      </c>
      <c r="AG26" s="19"/>
      <c r="AH26" s="19" t="n">
        <v>0.111695070401341</v>
      </c>
      <c r="AI26" s="19"/>
      <c r="AJ26" s="19" t="n">
        <v>0.127993083743712</v>
      </c>
      <c r="AK26" s="19" t="n">
        <v>0.107361787589368</v>
      </c>
      <c r="AL26" s="19" t="n">
        <v>0.0577685100640295</v>
      </c>
    </row>
    <row r="27">
      <c r="B27" s="20" t="s">
        <v>478</v>
      </c>
      <c r="C27" s="19" t="n">
        <v>0.0982894911332986</v>
      </c>
      <c r="D27" s="19" t="n">
        <v>0.0678400918613616</v>
      </c>
      <c r="E27" s="19" t="n">
        <v>0.12896769419325</v>
      </c>
      <c r="F27" s="19"/>
      <c r="G27" s="19" t="n">
        <v>0.200440965908149</v>
      </c>
      <c r="H27" s="19" t="n">
        <v>0.106496010186401</v>
      </c>
      <c r="I27" s="19" t="n">
        <v>0.136440157952345</v>
      </c>
      <c r="J27" s="19" t="n">
        <v>0.104681259899223</v>
      </c>
      <c r="K27" s="19" t="n">
        <v>0.0360509752162253</v>
      </c>
      <c r="L27" s="19" t="n">
        <v>0.0637778699107701</v>
      </c>
      <c r="M27" s="19"/>
      <c r="N27" s="19" t="n">
        <v>0.115154639534942</v>
      </c>
      <c r="O27" s="19" t="n">
        <v>0.100887856816635</v>
      </c>
      <c r="P27" s="19" t="n">
        <v>0.0664250576430908</v>
      </c>
      <c r="Q27" s="19" t="n">
        <v>0.123354282595739</v>
      </c>
      <c r="R27" s="19" t="n">
        <v>0.108808037945728</v>
      </c>
      <c r="S27" s="19"/>
      <c r="T27" s="19" t="n">
        <v>0.123883256409265</v>
      </c>
      <c r="U27" s="19" t="n">
        <v>0.0672014112462126</v>
      </c>
      <c r="V27" s="19" t="n">
        <v>0.110416681978532</v>
      </c>
      <c r="W27" s="19" t="n">
        <v>0.132143872901349</v>
      </c>
      <c r="X27" s="19"/>
      <c r="Y27" s="19" t="n">
        <v>0.118554009498064</v>
      </c>
      <c r="Z27" s="19" t="n">
        <v>0.103610175554457</v>
      </c>
      <c r="AA27" s="19" t="n">
        <v>0.0555469567567734</v>
      </c>
      <c r="AB27" s="19" t="n">
        <v>0.0815822671182207</v>
      </c>
      <c r="AC27" s="19" t="n">
        <v>0.223265438888734</v>
      </c>
      <c r="AD27" s="19" t="n">
        <v>0</v>
      </c>
      <c r="AE27" s="19"/>
      <c r="AF27" s="19" t="n">
        <v>0.105188567032558</v>
      </c>
      <c r="AG27" s="19"/>
      <c r="AH27" s="19" t="n">
        <v>0.102276070226556</v>
      </c>
      <c r="AI27" s="19"/>
      <c r="AJ27" s="19" t="n">
        <v>0.103153311763784</v>
      </c>
      <c r="AK27" s="19" t="n">
        <v>0.10137797001001</v>
      </c>
      <c r="AL27" s="19" t="n">
        <v>0.0659088722810739</v>
      </c>
    </row>
    <row r="28">
      <c r="B28" s="20" t="s">
        <v>479</v>
      </c>
      <c r="C28" s="19" t="n">
        <v>0.097084647415096</v>
      </c>
      <c r="D28" s="19" t="n">
        <v>0.0871229371252249</v>
      </c>
      <c r="E28" s="19" t="n">
        <v>0.105294454758351</v>
      </c>
      <c r="F28" s="19"/>
      <c r="G28" s="19" t="n">
        <v>0.213554462349662</v>
      </c>
      <c r="H28" s="19" t="n">
        <v>0.106675052544839</v>
      </c>
      <c r="I28" s="19" t="n">
        <v>0.176446403040498</v>
      </c>
      <c r="J28" s="19" t="n">
        <v>0.0767096312624118</v>
      </c>
      <c r="K28" s="19" t="n">
        <v>0.0542086712961308</v>
      </c>
      <c r="L28" s="19" t="n">
        <v>0.0329152452256754</v>
      </c>
      <c r="M28" s="19"/>
      <c r="N28" s="19" t="n">
        <v>0.0330208661506409</v>
      </c>
      <c r="O28" s="19" t="n">
        <v>0.112994413754028</v>
      </c>
      <c r="P28" s="19" t="n">
        <v>0.0876458022216263</v>
      </c>
      <c r="Q28" s="19" t="n">
        <v>0.0960654065405053</v>
      </c>
      <c r="R28" s="19" t="n">
        <v>0.117428669623061</v>
      </c>
      <c r="S28" s="19"/>
      <c r="T28" s="19" t="n">
        <v>0.139200500347626</v>
      </c>
      <c r="U28" s="19" t="n">
        <v>0.117904692635039</v>
      </c>
      <c r="V28" s="19" t="n">
        <v>0.0464911299021212</v>
      </c>
      <c r="W28" s="19" t="n">
        <v>0.109595740788884</v>
      </c>
      <c r="X28" s="19"/>
      <c r="Y28" s="19" t="n">
        <v>0.125618941731953</v>
      </c>
      <c r="Z28" s="19" t="n">
        <v>0.0829125137541575</v>
      </c>
      <c r="AA28" s="19" t="n">
        <v>0.0429612836665057</v>
      </c>
      <c r="AB28" s="19" t="n">
        <v>0.121410523127744</v>
      </c>
      <c r="AC28" s="19" t="n">
        <v>0.137167623659171</v>
      </c>
      <c r="AD28" s="19" t="n">
        <v>0.0583738671255056</v>
      </c>
      <c r="AE28" s="19"/>
      <c r="AF28" s="19" t="n">
        <v>0.0842873594239969</v>
      </c>
      <c r="AG28" s="19"/>
      <c r="AH28" s="19" t="n">
        <v>0.0988238247176698</v>
      </c>
      <c r="AI28" s="19"/>
      <c r="AJ28" s="19" t="n">
        <v>0.0576380987581994</v>
      </c>
      <c r="AK28" s="19" t="n">
        <v>0.117336081101728</v>
      </c>
      <c r="AL28" s="19" t="n">
        <v>0.10358085908635</v>
      </c>
    </row>
    <row r="29">
      <c r="B29" s="20" t="s">
        <v>480</v>
      </c>
      <c r="C29" s="19" t="n">
        <v>0.0896222279336202</v>
      </c>
      <c r="D29" s="19" t="n">
        <v>0.0892176851781447</v>
      </c>
      <c r="E29" s="19" t="n">
        <v>0.0902023455935083</v>
      </c>
      <c r="F29" s="19"/>
      <c r="G29" s="19" t="n">
        <v>0.133904883315015</v>
      </c>
      <c r="H29" s="19" t="n">
        <v>0.123445273705212</v>
      </c>
      <c r="I29" s="19" t="n">
        <v>0.0771833446268328</v>
      </c>
      <c r="J29" s="19" t="n">
        <v>0.0791868124002419</v>
      </c>
      <c r="K29" s="19" t="n">
        <v>0.0801949110115834</v>
      </c>
      <c r="L29" s="19" t="n">
        <v>0.0708212405315393</v>
      </c>
      <c r="M29" s="19"/>
      <c r="N29" s="19" t="n">
        <v>0.0421802489025106</v>
      </c>
      <c r="O29" s="19" t="n">
        <v>0.0660093681563432</v>
      </c>
      <c r="P29" s="19" t="n">
        <v>0.0650743603627854</v>
      </c>
      <c r="Q29" s="19" t="n">
        <v>0.109755577176269</v>
      </c>
      <c r="R29" s="19" t="n">
        <v>0.171468868767964</v>
      </c>
      <c r="S29" s="19"/>
      <c r="T29" s="19" t="n">
        <v>0.0808333544164859</v>
      </c>
      <c r="U29" s="19" t="n">
        <v>0.0902264551394108</v>
      </c>
      <c r="V29" s="19" t="n">
        <v>0.11736936045535</v>
      </c>
      <c r="W29" s="19" t="n">
        <v>0.101084202764505</v>
      </c>
      <c r="X29" s="19"/>
      <c r="Y29" s="19" t="n">
        <v>0.0972203722236207</v>
      </c>
      <c r="Z29" s="19" t="n">
        <v>0.113500026398858</v>
      </c>
      <c r="AA29" s="19" t="n">
        <v>0.0657618414578992</v>
      </c>
      <c r="AB29" s="19" t="n">
        <v>0.114721096776611</v>
      </c>
      <c r="AC29" s="19" t="n">
        <v>0.0871947132512265</v>
      </c>
      <c r="AD29" s="19" t="n">
        <v>0.0571949177097411</v>
      </c>
      <c r="AE29" s="19"/>
      <c r="AF29" s="19" t="n">
        <v>0.0927747420261822</v>
      </c>
      <c r="AG29" s="19"/>
      <c r="AH29" s="19" t="n">
        <v>0.0925281424105029</v>
      </c>
      <c r="AI29" s="19"/>
      <c r="AJ29" s="19" t="n">
        <v>0.0906068829511572</v>
      </c>
      <c r="AK29" s="19" t="n">
        <v>0.093172331183094</v>
      </c>
      <c r="AL29" s="19" t="n">
        <v>0.0665302504212652</v>
      </c>
    </row>
    <row r="30">
      <c r="B30" s="20" t="s">
        <v>481</v>
      </c>
      <c r="C30" s="19" t="n">
        <v>0.0792776470901827</v>
      </c>
      <c r="D30" s="19" t="n">
        <v>0.108178936494735</v>
      </c>
      <c r="E30" s="19" t="n">
        <v>0.0504963196932218</v>
      </c>
      <c r="F30" s="19"/>
      <c r="G30" s="19" t="n">
        <v>0.159344409586686</v>
      </c>
      <c r="H30" s="19" t="n">
        <v>0.138929604038238</v>
      </c>
      <c r="I30" s="19" t="n">
        <v>0.113247450593932</v>
      </c>
      <c r="J30" s="19" t="n">
        <v>0.0637535795390827</v>
      </c>
      <c r="K30" s="19" t="n">
        <v>0.0352287520359557</v>
      </c>
      <c r="L30" s="19" t="n">
        <v>0.0246911114925648</v>
      </c>
      <c r="M30" s="19"/>
      <c r="N30" s="19" t="n">
        <v>0.0813836444483385</v>
      </c>
      <c r="O30" s="19" t="n">
        <v>0.0782063500169813</v>
      </c>
      <c r="P30" s="19" t="n">
        <v>0.0741759199817934</v>
      </c>
      <c r="Q30" s="19" t="n">
        <v>0.0589327009398717</v>
      </c>
      <c r="R30" s="19" t="n">
        <v>0.109144082186724</v>
      </c>
      <c r="S30" s="19"/>
      <c r="T30" s="19" t="n">
        <v>0.0605900713757618</v>
      </c>
      <c r="U30" s="19" t="n">
        <v>0.0720381318935946</v>
      </c>
      <c r="V30" s="19" t="n">
        <v>0.0997742769562797</v>
      </c>
      <c r="W30" s="19" t="n">
        <v>0.0998807237919403</v>
      </c>
      <c r="X30" s="19"/>
      <c r="Y30" s="19" t="n">
        <v>0.100901330275286</v>
      </c>
      <c r="Z30" s="19" t="n">
        <v>0.143929938779817</v>
      </c>
      <c r="AA30" s="19" t="n">
        <v>0.0302347618371362</v>
      </c>
      <c r="AB30" s="19" t="n">
        <v>0.0522779009698591</v>
      </c>
      <c r="AC30" s="19" t="n">
        <v>0.093583749941287</v>
      </c>
      <c r="AD30" s="19" t="n">
        <v>0.146333844117437</v>
      </c>
      <c r="AE30" s="19"/>
      <c r="AF30" s="19" t="n">
        <v>0.0717519175810373</v>
      </c>
      <c r="AG30" s="19"/>
      <c r="AH30" s="19" t="n">
        <v>0.0822069082327716</v>
      </c>
      <c r="AI30" s="19"/>
      <c r="AJ30" s="19" t="n">
        <v>0.058705545583729</v>
      </c>
      <c r="AK30" s="19" t="n">
        <v>0.0942230945819754</v>
      </c>
      <c r="AL30" s="19" t="n">
        <v>0.0578793514688811</v>
      </c>
    </row>
    <row r="31">
      <c r="B31" s="20" t="s">
        <v>482</v>
      </c>
      <c r="C31" s="19" t="n">
        <v>0.0705895271573071</v>
      </c>
      <c r="D31" s="19" t="n">
        <v>0.0727642259048848</v>
      </c>
      <c r="E31" s="19" t="n">
        <v>0.0685501050649696</v>
      </c>
      <c r="F31" s="19"/>
      <c r="G31" s="19" t="n">
        <v>0.163067067276436</v>
      </c>
      <c r="H31" s="19" t="n">
        <v>0.123954948842319</v>
      </c>
      <c r="I31" s="19" t="n">
        <v>0.067978853136362</v>
      </c>
      <c r="J31" s="19" t="n">
        <v>0.0426712032953436</v>
      </c>
      <c r="K31" s="19" t="n">
        <v>0.0474537879986172</v>
      </c>
      <c r="L31" s="19" t="n">
        <v>0.0336467582054018</v>
      </c>
      <c r="M31" s="19"/>
      <c r="N31" s="19" t="n">
        <v>0.0483627782976975</v>
      </c>
      <c r="O31" s="19" t="n">
        <v>0.0629138499414537</v>
      </c>
      <c r="P31" s="19" t="n">
        <v>0.0719836923054335</v>
      </c>
      <c r="Q31" s="19" t="n">
        <v>0.0656294977424197</v>
      </c>
      <c r="R31" s="19" t="n">
        <v>0.097996520530807</v>
      </c>
      <c r="S31" s="19"/>
      <c r="T31" s="19" t="n">
        <v>0.055519849350189</v>
      </c>
      <c r="U31" s="19" t="n">
        <v>0.0532350690583443</v>
      </c>
      <c r="V31" s="19" t="n">
        <v>0.0857587790903041</v>
      </c>
      <c r="W31" s="19" t="n">
        <v>0.10506313822653</v>
      </c>
      <c r="X31" s="19"/>
      <c r="Y31" s="19" t="n">
        <v>0.106804405824308</v>
      </c>
      <c r="Z31" s="19" t="n">
        <v>0.0659022491586725</v>
      </c>
      <c r="AA31" s="19" t="n">
        <v>0.0297721676821885</v>
      </c>
      <c r="AB31" s="19" t="n">
        <v>0.0547094741291769</v>
      </c>
      <c r="AC31" s="19" t="n">
        <v>0.0650623620095365</v>
      </c>
      <c r="AD31" s="19" t="n">
        <v>0</v>
      </c>
      <c r="AE31" s="19"/>
      <c r="AF31" s="19" t="n">
        <v>0.0557325929991507</v>
      </c>
      <c r="AG31" s="19"/>
      <c r="AH31" s="19" t="n">
        <v>0.0712054696873109</v>
      </c>
      <c r="AI31" s="19"/>
      <c r="AJ31" s="19" t="n">
        <v>0.0708831642702314</v>
      </c>
      <c r="AK31" s="19" t="n">
        <v>0.068901005765313</v>
      </c>
      <c r="AL31" s="19" t="n">
        <v>0.0792354919599003</v>
      </c>
    </row>
    <row r="32">
      <c r="B32" s="20" t="s">
        <v>483</v>
      </c>
      <c r="C32" s="19" t="n">
        <v>0.0662863410816167</v>
      </c>
      <c r="D32" s="19" t="n">
        <v>0.0446999361217638</v>
      </c>
      <c r="E32" s="19" t="n">
        <v>0.0880283212245402</v>
      </c>
      <c r="F32" s="19"/>
      <c r="G32" s="19" t="n">
        <v>0.143102807229346</v>
      </c>
      <c r="H32" s="19" t="n">
        <v>0.0970520259397115</v>
      </c>
      <c r="I32" s="19" t="n">
        <v>0.0777468126802847</v>
      </c>
      <c r="J32" s="19" t="n">
        <v>0.0521634452739992</v>
      </c>
      <c r="K32" s="19" t="n">
        <v>0.0567286982038576</v>
      </c>
      <c r="L32" s="19" t="n">
        <v>0.0227332659359943</v>
      </c>
      <c r="M32" s="19"/>
      <c r="N32" s="19" t="n">
        <v>0.029494933723435</v>
      </c>
      <c r="O32" s="19" t="n">
        <v>0.0601015554717419</v>
      </c>
      <c r="P32" s="19" t="n">
        <v>0.0541867073949641</v>
      </c>
      <c r="Q32" s="19" t="n">
        <v>0.0784554348770246</v>
      </c>
      <c r="R32" s="19" t="n">
        <v>0.101588031030025</v>
      </c>
      <c r="S32" s="19"/>
      <c r="T32" s="19" t="n">
        <v>0.0588962629650598</v>
      </c>
      <c r="U32" s="19" t="n">
        <v>0.07534749574393</v>
      </c>
      <c r="V32" s="19" t="n">
        <v>0.0175922987862005</v>
      </c>
      <c r="W32" s="19" t="n">
        <v>0.0943675525319355</v>
      </c>
      <c r="X32" s="19"/>
      <c r="Y32" s="19" t="n">
        <v>0.07548404622034</v>
      </c>
      <c r="Z32" s="19" t="n">
        <v>0.142424570353337</v>
      </c>
      <c r="AA32" s="19" t="n">
        <v>0.0287777852560592</v>
      </c>
      <c r="AB32" s="19" t="n">
        <v>0.0393807993909164</v>
      </c>
      <c r="AC32" s="19" t="n">
        <v>0.158958355394787</v>
      </c>
      <c r="AD32" s="19" t="n">
        <v>0.0294325969039036</v>
      </c>
      <c r="AE32" s="19"/>
      <c r="AF32" s="19" t="n">
        <v>0.0541477655047897</v>
      </c>
      <c r="AG32" s="19"/>
      <c r="AH32" s="19" t="n">
        <v>0.0684163817775143</v>
      </c>
      <c r="AI32" s="19"/>
      <c r="AJ32" s="19" t="n">
        <v>0.0475282846505056</v>
      </c>
      <c r="AK32" s="19" t="n">
        <v>0.0791258856753245</v>
      </c>
      <c r="AL32" s="19" t="n">
        <v>0.0512302620472346</v>
      </c>
    </row>
    <row r="33">
      <c r="B33" s="20" t="s">
        <v>484</v>
      </c>
      <c r="C33" s="19" t="n">
        <v>0.0525574533234724</v>
      </c>
      <c r="D33" s="19" t="n">
        <v>0.0857085306627388</v>
      </c>
      <c r="E33" s="19" t="n">
        <v>0.0194690032904201</v>
      </c>
      <c r="F33" s="19"/>
      <c r="G33" s="19" t="n">
        <v>0.10989175155689</v>
      </c>
      <c r="H33" s="19" t="n">
        <v>0.0814991309735904</v>
      </c>
      <c r="I33" s="19" t="n">
        <v>0.0577483449359898</v>
      </c>
      <c r="J33" s="19" t="n">
        <v>0.0453161966755864</v>
      </c>
      <c r="K33" s="19" t="n">
        <v>0.0246034422805297</v>
      </c>
      <c r="L33" s="19" t="n">
        <v>0.0303913755324022</v>
      </c>
      <c r="M33" s="19"/>
      <c r="N33" s="19" t="n">
        <v>0.0754382783223616</v>
      </c>
      <c r="O33" s="19" t="n">
        <v>0.0300425650602238</v>
      </c>
      <c r="P33" s="19" t="n">
        <v>0.0563895053437823</v>
      </c>
      <c r="Q33" s="19" t="n">
        <v>0.0398841192307726</v>
      </c>
      <c r="R33" s="19" t="n">
        <v>0.087229739110026</v>
      </c>
      <c r="S33" s="19"/>
      <c r="T33" s="19" t="n">
        <v>0.0650253629761836</v>
      </c>
      <c r="U33" s="19" t="n">
        <v>0.0317931688573792</v>
      </c>
      <c r="V33" s="19" t="n">
        <v>0.0815526468841726</v>
      </c>
      <c r="W33" s="19" t="n">
        <v>0.0860431297483242</v>
      </c>
      <c r="X33" s="19"/>
      <c r="Y33" s="19" t="n">
        <v>0.0671690734720361</v>
      </c>
      <c r="Z33" s="19" t="n">
        <v>0.0553021214031282</v>
      </c>
      <c r="AA33" s="19" t="n">
        <v>0.0258228130620093</v>
      </c>
      <c r="AB33" s="19" t="n">
        <v>0.0823021171244265</v>
      </c>
      <c r="AC33" s="19" t="n">
        <v>0.0372528845578486</v>
      </c>
      <c r="AD33" s="19" t="n">
        <v>0.0155077978583901</v>
      </c>
      <c r="AE33" s="19"/>
      <c r="AF33" s="19" t="n">
        <v>0.0399627445984073</v>
      </c>
      <c r="AG33" s="19"/>
      <c r="AH33" s="19" t="n">
        <v>0.0538660873717271</v>
      </c>
      <c r="AI33" s="19"/>
      <c r="AJ33" s="19" t="n">
        <v>0.0551388917804526</v>
      </c>
      <c r="AK33" s="19" t="n">
        <v>0.0567110685552987</v>
      </c>
      <c r="AL33" s="19" t="n">
        <v>0.0211554857841403</v>
      </c>
    </row>
    <row r="34">
      <c r="B34" s="20" t="s">
        <v>485</v>
      </c>
      <c r="C34" s="19" t="n">
        <v>0.0501176903212335</v>
      </c>
      <c r="D34" s="19" t="n">
        <v>0.0542119278556312</v>
      </c>
      <c r="E34" s="19" t="n">
        <v>0.0441628144207894</v>
      </c>
      <c r="F34" s="19"/>
      <c r="G34" s="19" t="n">
        <v>0.03025916945305</v>
      </c>
      <c r="H34" s="19" t="n">
        <v>0.11638201581235</v>
      </c>
      <c r="I34" s="19" t="n">
        <v>0.0769167162872774</v>
      </c>
      <c r="J34" s="19" t="n">
        <v>0.0433927637667604</v>
      </c>
      <c r="K34" s="19" t="n">
        <v>0.0234702579661706</v>
      </c>
      <c r="L34" s="19" t="n">
        <v>0.0190124260198576</v>
      </c>
      <c r="M34" s="19"/>
      <c r="N34" s="19" t="n">
        <v>0.0853263613453156</v>
      </c>
      <c r="O34" s="19" t="n">
        <v>0.0325062011439394</v>
      </c>
      <c r="P34" s="19" t="n">
        <v>0.0448629225609096</v>
      </c>
      <c r="Q34" s="19" t="n">
        <v>0.0303094942369938</v>
      </c>
      <c r="R34" s="19" t="n">
        <v>0.0916639555275534</v>
      </c>
      <c r="S34" s="19"/>
      <c r="T34" s="19" t="n">
        <v>0.0215807180722061</v>
      </c>
      <c r="U34" s="19" t="n">
        <v>0.0425090872265869</v>
      </c>
      <c r="V34" s="19" t="n">
        <v>0.0451474778467174</v>
      </c>
      <c r="W34" s="19" t="n">
        <v>0.087421275733524</v>
      </c>
      <c r="X34" s="19"/>
      <c r="Y34" s="19" t="n">
        <v>0.0675226854144371</v>
      </c>
      <c r="Z34" s="19" t="n">
        <v>0.0591181520298877</v>
      </c>
      <c r="AA34" s="19" t="n">
        <v>0.0253234865565901</v>
      </c>
      <c r="AB34" s="19" t="n">
        <v>0.0305131539575703</v>
      </c>
      <c r="AC34" s="19" t="n">
        <v>0.0331703639686001</v>
      </c>
      <c r="AD34" s="19" t="n">
        <v>0.116060111517548</v>
      </c>
      <c r="AE34" s="19"/>
      <c r="AF34" s="19" t="n">
        <v>0.0463585991368308</v>
      </c>
      <c r="AG34" s="19"/>
      <c r="AH34" s="19" t="n">
        <v>0.0519746317262669</v>
      </c>
      <c r="AI34" s="19"/>
      <c r="AJ34" s="19" t="n">
        <v>0.0282684457137338</v>
      </c>
      <c r="AK34" s="19" t="n">
        <v>0.0618572582867502</v>
      </c>
      <c r="AL34" s="19" t="n">
        <v>0.0507623351872772</v>
      </c>
    </row>
    <row r="35">
      <c r="B35" s="20" t="s">
        <v>486</v>
      </c>
      <c r="C35" s="19" t="n">
        <v>0.0462834257245733</v>
      </c>
      <c r="D35" s="19" t="n">
        <v>0.0403160515176509</v>
      </c>
      <c r="E35" s="19" t="n">
        <v>0.0523484283831254</v>
      </c>
      <c r="F35" s="19"/>
      <c r="G35" s="19" t="n">
        <v>0.119550367540817</v>
      </c>
      <c r="H35" s="19" t="n">
        <v>0.0661502158317512</v>
      </c>
      <c r="I35" s="19" t="n">
        <v>0.0477960631508789</v>
      </c>
      <c r="J35" s="19" t="n">
        <v>0.0334127376945306</v>
      </c>
      <c r="K35" s="19" t="n">
        <v>0.0127813183298739</v>
      </c>
      <c r="L35" s="19" t="n">
        <v>0.0337012755982032</v>
      </c>
      <c r="M35" s="19"/>
      <c r="N35" s="19" t="n">
        <v>0.0130717125772789</v>
      </c>
      <c r="O35" s="19" t="n">
        <v>0.0535696961579696</v>
      </c>
      <c r="P35" s="19" t="n">
        <v>0.0337918705312881</v>
      </c>
      <c r="Q35" s="19" t="n">
        <v>0.062339322415205</v>
      </c>
      <c r="R35" s="19" t="n">
        <v>0.0530662271284932</v>
      </c>
      <c r="S35" s="19"/>
      <c r="T35" s="19" t="n">
        <v>0.0610081348422997</v>
      </c>
      <c r="U35" s="19" t="n">
        <v>0.0262774736965354</v>
      </c>
      <c r="V35" s="19" t="n">
        <v>0.0543073642690882</v>
      </c>
      <c r="W35" s="19" t="n">
        <v>0.06834573987156</v>
      </c>
      <c r="X35" s="19"/>
      <c r="Y35" s="19" t="n">
        <v>0.0663298403750513</v>
      </c>
      <c r="Z35" s="19" t="n">
        <v>0.0143678573773089</v>
      </c>
      <c r="AA35" s="19" t="n">
        <v>0.0299916056458223</v>
      </c>
      <c r="AB35" s="19" t="n">
        <v>0.0233450120610066</v>
      </c>
      <c r="AC35" s="19" t="n">
        <v>0.0828916199928374</v>
      </c>
      <c r="AD35" s="19" t="n">
        <v>0</v>
      </c>
      <c r="AE35" s="19"/>
      <c r="AF35" s="19" t="n">
        <v>0.0293158227781464</v>
      </c>
      <c r="AG35" s="19"/>
      <c r="AH35" s="19" t="n">
        <v>0.0455874442928789</v>
      </c>
      <c r="AI35" s="19"/>
      <c r="AJ35" s="19" t="n">
        <v>0.0539061051430037</v>
      </c>
      <c r="AK35" s="19" t="n">
        <v>0.0414017299933945</v>
      </c>
      <c r="AL35" s="19" t="n">
        <v>0.0505026791423987</v>
      </c>
    </row>
    <row r="36">
      <c r="B36" s="20" t="s">
        <v>487</v>
      </c>
      <c r="C36" s="19" t="n">
        <v>0.0425605971593437</v>
      </c>
      <c r="D36" s="19" t="n">
        <v>0.0555340257159308</v>
      </c>
      <c r="E36" s="19" t="n">
        <v>0.0296546421808251</v>
      </c>
      <c r="F36" s="19"/>
      <c r="G36" s="19" t="n">
        <v>0.0646154144089058</v>
      </c>
      <c r="H36" s="19" t="n">
        <v>0.0807522295536933</v>
      </c>
      <c r="I36" s="19" t="n">
        <v>0.0512644264463591</v>
      </c>
      <c r="J36" s="19" t="n">
        <v>0.0447986523081866</v>
      </c>
      <c r="K36" s="19" t="n">
        <v>0.00805385295842081</v>
      </c>
      <c r="L36" s="19" t="n">
        <v>0.0244421196962958</v>
      </c>
      <c r="M36" s="19"/>
      <c r="N36" s="19" t="n">
        <v>0.0203166098032171</v>
      </c>
      <c r="O36" s="19" t="n">
        <v>0.0470848130853369</v>
      </c>
      <c r="P36" s="19" t="n">
        <v>0.0261015005225293</v>
      </c>
      <c r="Q36" s="19" t="n">
        <v>0.0498072898075015</v>
      </c>
      <c r="R36" s="19" t="n">
        <v>0.0639390191169383</v>
      </c>
      <c r="S36" s="19"/>
      <c r="T36" s="19" t="n">
        <v>0</v>
      </c>
      <c r="U36" s="19" t="n">
        <v>0.0383592518358468</v>
      </c>
      <c r="V36" s="19" t="n">
        <v>0.0771989077499558</v>
      </c>
      <c r="W36" s="19" t="n">
        <v>0.0744526453366209</v>
      </c>
      <c r="X36" s="19"/>
      <c r="Y36" s="19" t="n">
        <v>0.0725817571240479</v>
      </c>
      <c r="Z36" s="19" t="n">
        <v>0</v>
      </c>
      <c r="AA36" s="19" t="n">
        <v>0.0221243259397084</v>
      </c>
      <c r="AB36" s="19" t="n">
        <v>0.0228743759781291</v>
      </c>
      <c r="AC36" s="19" t="n">
        <v>0.0251730046762824</v>
      </c>
      <c r="AD36" s="19" t="n">
        <v>0</v>
      </c>
      <c r="AE36" s="19"/>
      <c r="AF36" s="19" t="n">
        <v>0.0469022124354163</v>
      </c>
      <c r="AG36" s="19"/>
      <c r="AH36" s="19" t="n">
        <v>0.0430376017475986</v>
      </c>
      <c r="AI36" s="19"/>
      <c r="AJ36" s="19" t="n">
        <v>0.0174505575423045</v>
      </c>
      <c r="AK36" s="19" t="n">
        <v>0.0574202372212703</v>
      </c>
      <c r="AL36" s="19" t="n">
        <v>0.0355666960191767</v>
      </c>
    </row>
    <row r="37">
      <c r="B37" s="20" t="s">
        <v>488</v>
      </c>
      <c r="C37" s="19" t="n">
        <v>0.0386179088296858</v>
      </c>
      <c r="D37" s="19" t="n">
        <v>0.0404393997529675</v>
      </c>
      <c r="E37" s="19" t="n">
        <v>0.0368696614385574</v>
      </c>
      <c r="F37" s="19"/>
      <c r="G37" s="19" t="n">
        <v>0.0950509883074145</v>
      </c>
      <c r="H37" s="19" t="n">
        <v>0.0378238468612847</v>
      </c>
      <c r="I37" s="19" t="n">
        <v>0.0685855540845413</v>
      </c>
      <c r="J37" s="19" t="n">
        <v>0.0166017519453935</v>
      </c>
      <c r="K37" s="19" t="n">
        <v>0.0156239431451012</v>
      </c>
      <c r="L37" s="19" t="n">
        <v>0.026557709883578</v>
      </c>
      <c r="M37" s="19"/>
      <c r="N37" s="19" t="n">
        <v>0.0597722625304394</v>
      </c>
      <c r="O37" s="19" t="n">
        <v>0.0292649206059425</v>
      </c>
      <c r="P37" s="19" t="n">
        <v>0.0335664921836729</v>
      </c>
      <c r="Q37" s="19" t="n">
        <v>0.0343326198079793</v>
      </c>
      <c r="R37" s="19" t="n">
        <v>0.0564848715506328</v>
      </c>
      <c r="S37" s="19"/>
      <c r="T37" s="19" t="n">
        <v>0.0476907468136161</v>
      </c>
      <c r="U37" s="19" t="n">
        <v>0.0196498689938002</v>
      </c>
      <c r="V37" s="19" t="n">
        <v>0.0582804649199188</v>
      </c>
      <c r="W37" s="19" t="n">
        <v>0.0602119132091222</v>
      </c>
      <c r="X37" s="19"/>
      <c r="Y37" s="19" t="n">
        <v>0.0326547817369693</v>
      </c>
      <c r="Z37" s="19" t="n">
        <v>0.0873584799290162</v>
      </c>
      <c r="AA37" s="19" t="n">
        <v>0.025556466761686</v>
      </c>
      <c r="AB37" s="19" t="n">
        <v>0.0557782192306388</v>
      </c>
      <c r="AC37" s="19" t="n">
        <v>0.0846293356454602</v>
      </c>
      <c r="AD37" s="19" t="n">
        <v>0</v>
      </c>
      <c r="AE37" s="19"/>
      <c r="AF37" s="19" t="n">
        <v>0.0244742146857527</v>
      </c>
      <c r="AG37" s="19"/>
      <c r="AH37" s="19" t="n">
        <v>0.03738284213578</v>
      </c>
      <c r="AI37" s="19"/>
      <c r="AJ37" s="19" t="n">
        <v>0.031314100118755</v>
      </c>
      <c r="AK37" s="19" t="n">
        <v>0.0356934409886825</v>
      </c>
      <c r="AL37" s="19" t="n">
        <v>0.0775554287267709</v>
      </c>
    </row>
    <row r="38">
      <c r="B38" s="20" t="s">
        <v>489</v>
      </c>
      <c r="C38" s="19" t="n">
        <v>0.0323470893615253</v>
      </c>
      <c r="D38" s="19" t="n">
        <v>0.0323696174290076</v>
      </c>
      <c r="E38" s="19" t="n">
        <v>0.0323877274247779</v>
      </c>
      <c r="F38" s="19"/>
      <c r="G38" s="19" t="n">
        <v>0.0244560496198391</v>
      </c>
      <c r="H38" s="19" t="n">
        <v>0.0430381323427833</v>
      </c>
      <c r="I38" s="19" t="n">
        <v>0.0569914088020796</v>
      </c>
      <c r="J38" s="19" t="n">
        <v>0.010647301830007</v>
      </c>
      <c r="K38" s="19" t="n">
        <v>0.0319602859301915</v>
      </c>
      <c r="L38" s="19" t="n">
        <v>0.0268467341718353</v>
      </c>
      <c r="M38" s="19"/>
      <c r="N38" s="19" t="n">
        <v>0.0736353321521432</v>
      </c>
      <c r="O38" s="19" t="n">
        <v>0.0269527531217575</v>
      </c>
      <c r="P38" s="19" t="n">
        <v>0.0209766008686055</v>
      </c>
      <c r="Q38" s="19" t="n">
        <v>0.0324274590920241</v>
      </c>
      <c r="R38" s="19" t="n">
        <v>0.0385547636124941</v>
      </c>
      <c r="S38" s="19"/>
      <c r="T38" s="19" t="n">
        <v>0</v>
      </c>
      <c r="U38" s="19" t="n">
        <v>0.0177698692896688</v>
      </c>
      <c r="V38" s="19" t="n">
        <v>0.0518654107287378</v>
      </c>
      <c r="W38" s="19" t="n">
        <v>0.0407751410033251</v>
      </c>
      <c r="X38" s="19"/>
      <c r="Y38" s="19" t="n">
        <v>0.0351250506754643</v>
      </c>
      <c r="Z38" s="19" t="n">
        <v>0.00814590026455309</v>
      </c>
      <c r="AA38" s="19" t="n">
        <v>0.0294339036887685</v>
      </c>
      <c r="AB38" s="19" t="n">
        <v>0.0437488341329573</v>
      </c>
      <c r="AC38" s="19" t="n">
        <v>0.0208699114178933</v>
      </c>
      <c r="AD38" s="19" t="n">
        <v>0.0597063295037927</v>
      </c>
      <c r="AE38" s="19"/>
      <c r="AF38" s="19" t="n">
        <v>0.0281120606381511</v>
      </c>
      <c r="AG38" s="19"/>
      <c r="AH38" s="19" t="n">
        <v>0.0323366074927784</v>
      </c>
      <c r="AI38" s="19"/>
      <c r="AJ38" s="19" t="n">
        <v>0.0406201285167514</v>
      </c>
      <c r="AK38" s="19" t="n">
        <v>0.0284351089840745</v>
      </c>
      <c r="AL38" s="19" t="n">
        <v>0.0290888679329092</v>
      </c>
    </row>
    <row r="39">
      <c r="B39" s="20" t="s">
        <v>490</v>
      </c>
      <c r="C39" s="19" t="n">
        <v>0.0253903991135579</v>
      </c>
      <c r="D39" s="19" t="n">
        <v>0.0290430348868262</v>
      </c>
      <c r="E39" s="19" t="n">
        <v>0.0217829534158807</v>
      </c>
      <c r="F39" s="19"/>
      <c r="G39" s="19" t="n">
        <v>0</v>
      </c>
      <c r="H39" s="19" t="n">
        <v>0.0118269755775262</v>
      </c>
      <c r="I39" s="19" t="n">
        <v>0.0585660484810606</v>
      </c>
      <c r="J39" s="19" t="n">
        <v>0.0637252398242341</v>
      </c>
      <c r="K39" s="19" t="n">
        <v>0</v>
      </c>
      <c r="L39" s="19" t="n">
        <v>0.0141260470165033</v>
      </c>
      <c r="M39" s="19"/>
      <c r="N39" s="19" t="n">
        <v>0.0212087060858603</v>
      </c>
      <c r="O39" s="19" t="n">
        <v>0.0412263159234032</v>
      </c>
      <c r="P39" s="19" t="n">
        <v>0.0151897401988549</v>
      </c>
      <c r="Q39" s="19" t="n">
        <v>0.0157843086915995</v>
      </c>
      <c r="R39" s="19" t="n">
        <v>0.025938709666</v>
      </c>
      <c r="S39" s="19"/>
      <c r="T39" s="19" t="n">
        <v>0.00798093748095448</v>
      </c>
      <c r="U39" s="19" t="n">
        <v>0.00598997347132414</v>
      </c>
      <c r="V39" s="19" t="n">
        <v>0.0282917288195133</v>
      </c>
      <c r="W39" s="19" t="n">
        <v>0.0695824046407311</v>
      </c>
      <c r="X39" s="19"/>
      <c r="Y39" s="19" t="n">
        <v>0.0490626709998105</v>
      </c>
      <c r="Z39" s="19" t="n">
        <v>0.0175616320447925</v>
      </c>
      <c r="AA39" s="19" t="n">
        <v>0.00803945883847102</v>
      </c>
      <c r="AB39" s="19" t="n">
        <v>0</v>
      </c>
      <c r="AC39" s="19" t="n">
        <v>0</v>
      </c>
      <c r="AD39" s="19" t="n">
        <v>0</v>
      </c>
      <c r="AE39" s="19"/>
      <c r="AF39" s="19" t="n">
        <v>0.0271987567355402</v>
      </c>
      <c r="AG39" s="19"/>
      <c r="AH39" s="19" t="n">
        <v>0.0268024517632919</v>
      </c>
      <c r="AI39" s="19"/>
      <c r="AJ39" s="19" t="n">
        <v>0.00356775328995473</v>
      </c>
      <c r="AK39" s="19" t="n">
        <v>0.0417203744971283</v>
      </c>
      <c r="AL39" s="19" t="n">
        <v>0</v>
      </c>
    </row>
    <row r="40">
      <c r="B40" s="20" t="s">
        <v>491</v>
      </c>
      <c r="C40" s="19" t="n">
        <v>0.0186425849020284</v>
      </c>
      <c r="D40" s="19" t="n">
        <v>0.0228627166125268</v>
      </c>
      <c r="E40" s="19" t="n">
        <v>0.0144537751433698</v>
      </c>
      <c r="F40" s="19"/>
      <c r="G40" s="19" t="n">
        <v>0.0238338356121513</v>
      </c>
      <c r="H40" s="19" t="n">
        <v>0.0401866345787063</v>
      </c>
      <c r="I40" s="19" t="n">
        <v>0.0369520665386776</v>
      </c>
      <c r="J40" s="19" t="n">
        <v>0.0226323011809478</v>
      </c>
      <c r="K40" s="19" t="n">
        <v>0</v>
      </c>
      <c r="L40" s="19" t="n">
        <v>0</v>
      </c>
      <c r="M40" s="19"/>
      <c r="N40" s="19" t="n">
        <v>0.0203166098032171</v>
      </c>
      <c r="O40" s="19" t="n">
        <v>0.028542734356256</v>
      </c>
      <c r="P40" s="19" t="n">
        <v>0.0109582373661838</v>
      </c>
      <c r="Q40" s="19" t="n">
        <v>0.00394714828746928</v>
      </c>
      <c r="R40" s="19" t="n">
        <v>0.0278966833952029</v>
      </c>
      <c r="S40" s="19"/>
      <c r="T40" s="19" t="n">
        <v>0</v>
      </c>
      <c r="U40" s="19" t="n">
        <v>0</v>
      </c>
      <c r="V40" s="19" t="n">
        <v>0.0331564482399552</v>
      </c>
      <c r="W40" s="19" t="n">
        <v>0.0516709285410586</v>
      </c>
      <c r="X40" s="19"/>
      <c r="Y40" s="19" t="n">
        <v>0.0418129954358536</v>
      </c>
      <c r="Z40" s="19" t="n">
        <v>0</v>
      </c>
      <c r="AA40" s="19" t="n">
        <v>0</v>
      </c>
      <c r="AB40" s="19" t="n">
        <v>0</v>
      </c>
      <c r="AC40" s="19" t="n">
        <v>0</v>
      </c>
      <c r="AD40" s="19" t="n">
        <v>0</v>
      </c>
      <c r="AE40" s="19"/>
      <c r="AF40" s="19" t="n">
        <v>0.0153110482248629</v>
      </c>
      <c r="AG40" s="19"/>
      <c r="AH40" s="19" t="n">
        <v>0.0196793670058097</v>
      </c>
      <c r="AI40" s="19"/>
      <c r="AJ40" s="19" t="n">
        <v>0.00362639762518772</v>
      </c>
      <c r="AK40" s="19" t="n">
        <v>0.0300864498189045</v>
      </c>
      <c r="AL40" s="19" t="n">
        <v>0</v>
      </c>
    </row>
    <row r="41">
      <c r="B41" s="20" t="s">
        <v>492</v>
      </c>
      <c r="C41" s="19" t="n">
        <v>0.00411689897558751</v>
      </c>
      <c r="D41" s="19" t="n">
        <v>0.0052144160541877</v>
      </c>
      <c r="E41" s="19" t="n">
        <v>0.00302609879497572</v>
      </c>
      <c r="F41" s="19"/>
      <c r="G41" s="19" t="n">
        <v>0</v>
      </c>
      <c r="H41" s="19" t="n">
        <v>0</v>
      </c>
      <c r="I41" s="19" t="n">
        <v>0.0168514904602061</v>
      </c>
      <c r="J41" s="19" t="n">
        <v>0.00256468368066723</v>
      </c>
      <c r="K41" s="19" t="n">
        <v>0.00232579725174228</v>
      </c>
      <c r="L41" s="19" t="n">
        <v>0.00227912352748139</v>
      </c>
      <c r="M41" s="19"/>
      <c r="N41" s="19" t="n">
        <v>0</v>
      </c>
      <c r="O41" s="19" t="n">
        <v>0</v>
      </c>
      <c r="P41" s="19" t="n">
        <v>0</v>
      </c>
      <c r="Q41" s="19" t="n">
        <v>0.011114881371213</v>
      </c>
      <c r="R41" s="19" t="n">
        <v>0.0124255985419208</v>
      </c>
      <c r="S41" s="19"/>
      <c r="T41" s="19" t="n">
        <v>0</v>
      </c>
      <c r="U41" s="19" t="n">
        <v>0.00377775868110942</v>
      </c>
      <c r="V41" s="19" t="n">
        <v>0.00615207498585377</v>
      </c>
      <c r="W41" s="19" t="n">
        <v>0.00619993587441976</v>
      </c>
      <c r="X41" s="19"/>
      <c r="Y41" s="19" t="n">
        <v>0.00671720953708988</v>
      </c>
      <c r="Z41" s="19" t="n">
        <v>0.00821790779325374</v>
      </c>
      <c r="AA41" s="19" t="n">
        <v>0.0019365158622923</v>
      </c>
      <c r="AB41" s="19" t="n">
        <v>0</v>
      </c>
      <c r="AC41" s="19" t="n">
        <v>0</v>
      </c>
      <c r="AD41" s="19" t="n">
        <v>0</v>
      </c>
      <c r="AE41" s="19"/>
      <c r="AF41" s="19" t="n">
        <v>0.00537893060508564</v>
      </c>
      <c r="AG41" s="19"/>
      <c r="AH41" s="19" t="n">
        <v>0.00434585473485564</v>
      </c>
      <c r="AI41" s="19"/>
      <c r="AJ41" s="19" t="n">
        <v>0.0058825633225493</v>
      </c>
      <c r="AK41" s="19" t="n">
        <v>0.00252302395666426</v>
      </c>
      <c r="AL41" s="19" t="n">
        <v>0.00771258728756883</v>
      </c>
    </row>
    <row r="42">
      <c r="B42" s="20" t="s">
        <v>77</v>
      </c>
      <c r="C42" s="19" t="n">
        <v>0.014218401439316</v>
      </c>
      <c r="D42" s="19" t="n">
        <v>0.0151532133779152</v>
      </c>
      <c r="E42" s="19" t="n">
        <v>0.0133102372769195</v>
      </c>
      <c r="F42" s="19"/>
      <c r="G42" s="19" t="n">
        <v>0</v>
      </c>
      <c r="H42" s="19" t="n">
        <v>0.0118269755775262</v>
      </c>
      <c r="I42" s="19" t="n">
        <v>0.00874149916276599</v>
      </c>
      <c r="J42" s="19" t="n">
        <v>0</v>
      </c>
      <c r="K42" s="19" t="n">
        <v>0.0329366465056166</v>
      </c>
      <c r="L42" s="19" t="n">
        <v>0.0220587593626824</v>
      </c>
      <c r="M42" s="19"/>
      <c r="N42" s="19" t="n">
        <v>0</v>
      </c>
      <c r="O42" s="19" t="n">
        <v>0.0156064632049127</v>
      </c>
      <c r="P42" s="19" t="n">
        <v>0.022566438825247</v>
      </c>
      <c r="Q42" s="19" t="n">
        <v>0.0105560646650136</v>
      </c>
      <c r="R42" s="19" t="n">
        <v>0.00978194566444341</v>
      </c>
      <c r="S42" s="19"/>
      <c r="T42" s="19" t="n">
        <v>0.0315588096767152</v>
      </c>
      <c r="U42" s="19" t="n">
        <v>0.0097405852942139</v>
      </c>
      <c r="V42" s="19" t="n">
        <v>0.0142179928471537</v>
      </c>
      <c r="W42" s="19" t="n">
        <v>0.00657172983443711</v>
      </c>
      <c r="X42" s="19"/>
      <c r="Y42" s="19" t="n">
        <v>0.00625569788926012</v>
      </c>
      <c r="Z42" s="19" t="n">
        <v>0.00401557089338012</v>
      </c>
      <c r="AA42" s="19" t="n">
        <v>0.028128749947031</v>
      </c>
      <c r="AB42" s="19" t="n">
        <v>0.0180675356477779</v>
      </c>
      <c r="AC42" s="19" t="n">
        <v>0</v>
      </c>
      <c r="AD42" s="19" t="n">
        <v>0.0376100431091328</v>
      </c>
      <c r="AE42" s="19"/>
      <c r="AF42" s="19" t="n">
        <v>0.00427178622849738</v>
      </c>
      <c r="AG42" s="19"/>
      <c r="AH42" s="19" t="n">
        <v>0.00929592974994237</v>
      </c>
      <c r="AI42" s="19"/>
      <c r="AJ42" s="19" t="n">
        <v>0.0173798720882038</v>
      </c>
      <c r="AK42" s="19" t="n">
        <v>0.0135171888463334</v>
      </c>
      <c r="AL42" s="19" t="n">
        <v>0.0084857463208405</v>
      </c>
    </row>
    <row r="43">
      <c r="B43" s="20" t="s">
        <v>87</v>
      </c>
      <c r="C43" s="21" t="n">
        <v>0.0608389591272144</v>
      </c>
      <c r="D43" s="21" t="n">
        <v>0.0630446679392721</v>
      </c>
      <c r="E43" s="21" t="n">
        <v>0.0587494407762656</v>
      </c>
      <c r="F43" s="21"/>
      <c r="G43" s="21" t="n">
        <v>0.0571728507208722</v>
      </c>
      <c r="H43" s="21" t="n">
        <v>0.0199532352104101</v>
      </c>
      <c r="I43" s="21" t="n">
        <v>0.0341185334072228</v>
      </c>
      <c r="J43" s="21" t="n">
        <v>0.0369551082064987</v>
      </c>
      <c r="K43" s="21" t="n">
        <v>0.108300492784972</v>
      </c>
      <c r="L43" s="21" t="n">
        <v>0.091014977002796</v>
      </c>
      <c r="M43" s="21"/>
      <c r="N43" s="21" t="n">
        <v>0.0756813279334051</v>
      </c>
      <c r="O43" s="21" t="n">
        <v>0.0737093251500379</v>
      </c>
      <c r="P43" s="21" t="n">
        <v>0.082801027349396</v>
      </c>
      <c r="Q43" s="21" t="n">
        <v>0.0390036726381208</v>
      </c>
      <c r="R43" s="21" t="n">
        <v>0.0197032424437095</v>
      </c>
      <c r="S43" s="21"/>
      <c r="T43" s="21" t="n">
        <v>0.0799766473233544</v>
      </c>
      <c r="U43" s="21" t="n">
        <v>0.0631103590488469</v>
      </c>
      <c r="V43" s="21" t="n">
        <v>0.0622001140089938</v>
      </c>
      <c r="W43" s="21" t="n">
        <v>0.0129304835018353</v>
      </c>
      <c r="X43" s="21"/>
      <c r="Y43" s="21" t="n">
        <v>0.0286057062107278</v>
      </c>
      <c r="Z43" s="21" t="n">
        <v>0.0502561835228287</v>
      </c>
      <c r="AA43" s="21" t="n">
        <v>0.0989843502470319</v>
      </c>
      <c r="AB43" s="21" t="n">
        <v>0.0875057807338406</v>
      </c>
      <c r="AC43" s="21" t="n">
        <v>0.101389802164139</v>
      </c>
      <c r="AD43" s="21" t="n">
        <v>0.0393544846061498</v>
      </c>
      <c r="AE43" s="21"/>
      <c r="AF43" s="21" t="n">
        <v>0.0684439570077854</v>
      </c>
      <c r="AG43" s="21"/>
      <c r="AH43" s="21" t="n">
        <v>0.0507100124302566</v>
      </c>
      <c r="AI43" s="21"/>
      <c r="AJ43" s="21" t="n">
        <v>0.0725876537424162</v>
      </c>
      <c r="AK43" s="21" t="n">
        <v>0.0570564944467846</v>
      </c>
      <c r="AL43" s="21" t="n">
        <v>0.0461875711449384</v>
      </c>
    </row>
    <row r="44">
      <c r="B44" s="18"/>
    </row>
    <row r="45">
      <c r="B45" t="s">
        <v>61</v>
      </c>
    </row>
    <row r="46">
      <c r="B46" t="s">
        <v>62</v>
      </c>
    </row>
    <row r="48">
      <c r="B48"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495</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332</v>
      </c>
      <c r="C9" s="19" t="n">
        <v>0.0902099287277575</v>
      </c>
      <c r="D9" s="19" t="n">
        <v>0.130848966952371</v>
      </c>
      <c r="E9" s="19" t="n">
        <v>0.0496980297368297</v>
      </c>
      <c r="F9" s="19"/>
      <c r="G9" s="19" t="n">
        <v>0.128636953586706</v>
      </c>
      <c r="H9" s="19" t="n">
        <v>0.153356621271821</v>
      </c>
      <c r="I9" s="19" t="n">
        <v>0.148446266886348</v>
      </c>
      <c r="J9" s="19" t="n">
        <v>0.155699436255228</v>
      </c>
      <c r="K9" s="19" t="n">
        <v>0.0025749507830536</v>
      </c>
      <c r="L9" s="19" t="n">
        <v>0.00932850022852493</v>
      </c>
      <c r="M9" s="19"/>
      <c r="N9" s="19" t="n">
        <v>0.109218893943429</v>
      </c>
      <c r="O9" s="19" t="n">
        <v>0.0965274220696592</v>
      </c>
      <c r="P9" s="19" t="n">
        <v>0.0642454665493216</v>
      </c>
      <c r="Q9" s="19" t="n">
        <v>0.0338062109698558</v>
      </c>
      <c r="R9" s="19" t="n">
        <v>0.168715075815512</v>
      </c>
      <c r="S9" s="19"/>
      <c r="T9" s="19" t="n">
        <v>0.0182827524479374</v>
      </c>
      <c r="U9" s="19" t="n">
        <v>0.0250434005374315</v>
      </c>
      <c r="V9" s="19" t="n">
        <v>0.0516613935615327</v>
      </c>
      <c r="W9" s="19" t="n">
        <v>0.274080567184776</v>
      </c>
      <c r="X9" s="19"/>
      <c r="Y9" s="19" t="n">
        <v>0.180850311250447</v>
      </c>
      <c r="Z9" s="19" t="n">
        <v>0.0412044274886755</v>
      </c>
      <c r="AA9" s="19" t="n">
        <v>0.00942796211375119</v>
      </c>
      <c r="AB9" s="19" t="n">
        <v>0.00837665052739683</v>
      </c>
      <c r="AC9" s="19" t="n">
        <v>0.0400696922717301</v>
      </c>
      <c r="AD9" s="19" t="n">
        <v>0.0294325969039036</v>
      </c>
      <c r="AE9" s="19"/>
      <c r="AF9" s="19" t="n">
        <v>0.0957330873088307</v>
      </c>
      <c r="AG9" s="19"/>
      <c r="AH9" s="19" t="n">
        <v>0.0918690876601355</v>
      </c>
      <c r="AI9" s="19"/>
      <c r="AJ9" s="19" t="n">
        <v>0.0275464812468962</v>
      </c>
      <c r="AK9" s="19" t="n">
        <v>0.13443414899115</v>
      </c>
      <c r="AL9" s="19" t="n">
        <v>0.0323810655692966</v>
      </c>
    </row>
    <row r="10">
      <c r="B10" s="20" t="s">
        <v>333</v>
      </c>
      <c r="C10" s="19" t="n">
        <v>0.156440720369874</v>
      </c>
      <c r="D10" s="19" t="n">
        <v>0.190092419254486</v>
      </c>
      <c r="E10" s="19" t="n">
        <v>0.121100388341448</v>
      </c>
      <c r="F10" s="19"/>
      <c r="G10" s="19" t="n">
        <v>0.310557016161885</v>
      </c>
      <c r="H10" s="19" t="n">
        <v>0.325924332617185</v>
      </c>
      <c r="I10" s="19" t="n">
        <v>0.20089592013144</v>
      </c>
      <c r="J10" s="19" t="n">
        <v>0.110456840901709</v>
      </c>
      <c r="K10" s="19" t="n">
        <v>0.0519366534582043</v>
      </c>
      <c r="L10" s="19" t="n">
        <v>0.0534336601588215</v>
      </c>
      <c r="M10" s="19"/>
      <c r="N10" s="19" t="n">
        <v>0.163942959408143</v>
      </c>
      <c r="O10" s="19" t="n">
        <v>0.132728807584233</v>
      </c>
      <c r="P10" s="19" t="n">
        <v>0.0969090677283604</v>
      </c>
      <c r="Q10" s="19" t="n">
        <v>0.166398082839102</v>
      </c>
      <c r="R10" s="19" t="n">
        <v>0.275842848753186</v>
      </c>
      <c r="S10" s="19"/>
      <c r="T10" s="19" t="n">
        <v>0.0691320407556477</v>
      </c>
      <c r="U10" s="19" t="n">
        <v>0.0956273320875212</v>
      </c>
      <c r="V10" s="19" t="n">
        <v>0.17182000634408</v>
      </c>
      <c r="W10" s="19" t="n">
        <v>0.313889036643334</v>
      </c>
      <c r="X10" s="19"/>
      <c r="Y10" s="19" t="n">
        <v>0.268255019689</v>
      </c>
      <c r="Z10" s="19" t="n">
        <v>0.124212310777892</v>
      </c>
      <c r="AA10" s="19" t="n">
        <v>0.0447496253846003</v>
      </c>
      <c r="AB10" s="19" t="n">
        <v>0.0199092371792384</v>
      </c>
      <c r="AC10" s="19" t="n">
        <v>0.238918613458327</v>
      </c>
      <c r="AD10" s="19" t="n">
        <v>0</v>
      </c>
      <c r="AE10" s="19"/>
      <c r="AF10" s="19" t="n">
        <v>0.153165813114087</v>
      </c>
      <c r="AG10" s="19"/>
      <c r="AH10" s="19" t="n">
        <v>0.160329765531003</v>
      </c>
      <c r="AI10" s="19"/>
      <c r="AJ10" s="19" t="n">
        <v>0.106913387740696</v>
      </c>
      <c r="AK10" s="19" t="n">
        <v>0.19085960631445</v>
      </c>
      <c r="AL10" s="19" t="n">
        <v>0.11375720280542</v>
      </c>
    </row>
    <row r="11">
      <c r="B11" s="20" t="s">
        <v>494</v>
      </c>
      <c r="C11" s="19" t="n">
        <v>0.141148332407507</v>
      </c>
      <c r="D11" s="19" t="n">
        <v>0.151809924210375</v>
      </c>
      <c r="E11" s="19" t="n">
        <v>0.130749608280256</v>
      </c>
      <c r="F11" s="19"/>
      <c r="G11" s="19" t="n">
        <v>0.192606557744799</v>
      </c>
      <c r="H11" s="19" t="n">
        <v>0.142767028244889</v>
      </c>
      <c r="I11" s="19" t="n">
        <v>0.169721052755808</v>
      </c>
      <c r="J11" s="19" t="n">
        <v>0.124387421196147</v>
      </c>
      <c r="K11" s="19" t="n">
        <v>0.141221643867053</v>
      </c>
      <c r="L11" s="19" t="n">
        <v>0.111076891670246</v>
      </c>
      <c r="M11" s="19"/>
      <c r="N11" s="19" t="n">
        <v>0.157566517048909</v>
      </c>
      <c r="O11" s="19" t="n">
        <v>0.129942755806298</v>
      </c>
      <c r="P11" s="19" t="n">
        <v>0.137562354520094</v>
      </c>
      <c r="Q11" s="19" t="n">
        <v>0.146500798084956</v>
      </c>
      <c r="R11" s="19" t="n">
        <v>0.152301202520439</v>
      </c>
      <c r="S11" s="19"/>
      <c r="T11" s="19" t="n">
        <v>0.12977482286734</v>
      </c>
      <c r="U11" s="19" t="n">
        <v>0.170878704960549</v>
      </c>
      <c r="V11" s="19" t="n">
        <v>0.156233199504274</v>
      </c>
      <c r="W11" s="19" t="n">
        <v>0.110051140060603</v>
      </c>
      <c r="X11" s="19"/>
      <c r="Y11" s="19" t="n">
        <v>0.155527563813041</v>
      </c>
      <c r="Z11" s="19" t="n">
        <v>0.0695879668442528</v>
      </c>
      <c r="AA11" s="19" t="n">
        <v>0.104507454168525</v>
      </c>
      <c r="AB11" s="19" t="n">
        <v>0.196561417442075</v>
      </c>
      <c r="AC11" s="19" t="n">
        <v>0.201576403799414</v>
      </c>
      <c r="AD11" s="19" t="n">
        <v>0.11618095639526</v>
      </c>
      <c r="AE11" s="19"/>
      <c r="AF11" s="19" t="n">
        <v>0.146054753935073</v>
      </c>
      <c r="AG11" s="19"/>
      <c r="AH11" s="19" t="n">
        <v>0.145299381671259</v>
      </c>
      <c r="AI11" s="19"/>
      <c r="AJ11" s="19" t="n">
        <v>0.169142820014109</v>
      </c>
      <c r="AK11" s="19" t="n">
        <v>0.122827566062313</v>
      </c>
      <c r="AL11" s="19" t="n">
        <v>0.15886341956585</v>
      </c>
    </row>
    <row r="12">
      <c r="B12" s="20" t="s">
        <v>335</v>
      </c>
      <c r="C12" s="19" t="n">
        <v>0.200033527029336</v>
      </c>
      <c r="D12" s="19" t="n">
        <v>0.191924181612643</v>
      </c>
      <c r="E12" s="19" t="n">
        <v>0.208543455106689</v>
      </c>
      <c r="F12" s="19"/>
      <c r="G12" s="19" t="n">
        <v>0.174725004287909</v>
      </c>
      <c r="H12" s="19" t="n">
        <v>0.173540360868009</v>
      </c>
      <c r="I12" s="19" t="n">
        <v>0.196508025458793</v>
      </c>
      <c r="J12" s="19" t="n">
        <v>0.250077943542505</v>
      </c>
      <c r="K12" s="19" t="n">
        <v>0.212665830441919</v>
      </c>
      <c r="L12" s="19" t="n">
        <v>0.187956220915559</v>
      </c>
      <c r="M12" s="19"/>
      <c r="N12" s="19" t="n">
        <v>0.19754652652023</v>
      </c>
      <c r="O12" s="19" t="n">
        <v>0.204017541354882</v>
      </c>
      <c r="P12" s="19" t="n">
        <v>0.168606906053181</v>
      </c>
      <c r="Q12" s="19" t="n">
        <v>0.256023723532053</v>
      </c>
      <c r="R12" s="19" t="n">
        <v>0.185043439280897</v>
      </c>
      <c r="S12" s="19"/>
      <c r="T12" s="19" t="n">
        <v>0.28931756392357</v>
      </c>
      <c r="U12" s="19" t="n">
        <v>0.214264386191238</v>
      </c>
      <c r="V12" s="19" t="n">
        <v>0.241714808760724</v>
      </c>
      <c r="W12" s="19" t="n">
        <v>0.126187065503789</v>
      </c>
      <c r="X12" s="19"/>
      <c r="Y12" s="19" t="n">
        <v>0.15810764923583</v>
      </c>
      <c r="Z12" s="19" t="n">
        <v>0.24711712783339</v>
      </c>
      <c r="AA12" s="19" t="n">
        <v>0.181253064758617</v>
      </c>
      <c r="AB12" s="19" t="n">
        <v>0.332543315609748</v>
      </c>
      <c r="AC12" s="19" t="n">
        <v>0.245407640331491</v>
      </c>
      <c r="AD12" s="19" t="n">
        <v>0.33660295820825</v>
      </c>
      <c r="AE12" s="19"/>
      <c r="AF12" s="19" t="n">
        <v>0.20313027941629</v>
      </c>
      <c r="AG12" s="19"/>
      <c r="AH12" s="19" t="n">
        <v>0.205378460478168</v>
      </c>
      <c r="AI12" s="19"/>
      <c r="AJ12" s="19" t="n">
        <v>0.243137807404047</v>
      </c>
      <c r="AK12" s="19" t="n">
        <v>0.171299787946038</v>
      </c>
      <c r="AL12" s="19" t="n">
        <v>0.230275576466321</v>
      </c>
    </row>
    <row r="13">
      <c r="B13" s="20" t="s">
        <v>336</v>
      </c>
      <c r="C13" s="19" t="n">
        <v>0.347044662416769</v>
      </c>
      <c r="D13" s="19" t="n">
        <v>0.286529505289587</v>
      </c>
      <c r="E13" s="19" t="n">
        <v>0.40831091374206</v>
      </c>
      <c r="F13" s="19"/>
      <c r="G13" s="19" t="n">
        <v>0.128181730329284</v>
      </c>
      <c r="H13" s="19" t="n">
        <v>0.163222151867692</v>
      </c>
      <c r="I13" s="19" t="n">
        <v>0.246410975789591</v>
      </c>
      <c r="J13" s="19" t="n">
        <v>0.262925708118169</v>
      </c>
      <c r="K13" s="19" t="n">
        <v>0.514194376065922</v>
      </c>
      <c r="L13" s="19" t="n">
        <v>0.568619217975073</v>
      </c>
      <c r="M13" s="19"/>
      <c r="N13" s="19" t="n">
        <v>0.317520493911691</v>
      </c>
      <c r="O13" s="19" t="n">
        <v>0.358357689358428</v>
      </c>
      <c r="P13" s="19" t="n">
        <v>0.424265705174257</v>
      </c>
      <c r="Q13" s="19" t="n">
        <v>0.369286292842906</v>
      </c>
      <c r="R13" s="19" t="n">
        <v>0.199176525928432</v>
      </c>
      <c r="S13" s="19"/>
      <c r="T13" s="19" t="n">
        <v>0.365441035670585</v>
      </c>
      <c r="U13" s="19" t="n">
        <v>0.444369525374093</v>
      </c>
      <c r="V13" s="19" t="n">
        <v>0.323340159471344</v>
      </c>
      <c r="W13" s="19" t="n">
        <v>0.149200918096884</v>
      </c>
      <c r="X13" s="19"/>
      <c r="Y13" s="19" t="n">
        <v>0.19182136503313</v>
      </c>
      <c r="Z13" s="19" t="n">
        <v>0.494429512533503</v>
      </c>
      <c r="AA13" s="19" t="n">
        <v>0.585706059017845</v>
      </c>
      <c r="AB13" s="19" t="n">
        <v>0.349462950016881</v>
      </c>
      <c r="AC13" s="19" t="n">
        <v>0.147238511645596</v>
      </c>
      <c r="AD13" s="19" t="n">
        <v>0.358597798868178</v>
      </c>
      <c r="AE13" s="19"/>
      <c r="AF13" s="19" t="n">
        <v>0.339107079104333</v>
      </c>
      <c r="AG13" s="19"/>
      <c r="AH13" s="19" t="n">
        <v>0.333952739761748</v>
      </c>
      <c r="AI13" s="19"/>
      <c r="AJ13" s="19" t="n">
        <v>0.420960782328062</v>
      </c>
      <c r="AK13" s="19" t="n">
        <v>0.298908707039494</v>
      </c>
      <c r="AL13" s="19" t="n">
        <v>0.392474465398833</v>
      </c>
    </row>
    <row r="14">
      <c r="B14" s="20" t="s">
        <v>56</v>
      </c>
      <c r="C14" s="21" t="n">
        <v>0.0651228290487571</v>
      </c>
      <c r="D14" s="21" t="n">
        <v>0.0487950026805377</v>
      </c>
      <c r="E14" s="21" t="n">
        <v>0.0815976047927176</v>
      </c>
      <c r="F14" s="21"/>
      <c r="G14" s="21" t="n">
        <v>0.0652927378894171</v>
      </c>
      <c r="H14" s="21" t="n">
        <v>0.0411895051304034</v>
      </c>
      <c r="I14" s="21" t="n">
        <v>0.0380177589780208</v>
      </c>
      <c r="J14" s="21" t="n">
        <v>0.0964526499862417</v>
      </c>
      <c r="K14" s="21" t="n">
        <v>0.077406545383848</v>
      </c>
      <c r="L14" s="21" t="n">
        <v>0.0695855090517752</v>
      </c>
      <c r="M14" s="21"/>
      <c r="N14" s="21" t="n">
        <v>0.0542046091675971</v>
      </c>
      <c r="O14" s="21" t="n">
        <v>0.0784257838265005</v>
      </c>
      <c r="P14" s="21" t="n">
        <v>0.108410499974785</v>
      </c>
      <c r="Q14" s="21" t="n">
        <v>0.0279848917311265</v>
      </c>
      <c r="R14" s="21" t="n">
        <v>0.0189209077015323</v>
      </c>
      <c r="S14" s="21"/>
      <c r="T14" s="21" t="n">
        <v>0.12805178433492</v>
      </c>
      <c r="U14" s="21" t="n">
        <v>0.0498166508491669</v>
      </c>
      <c r="V14" s="21" t="n">
        <v>0.0552304323580451</v>
      </c>
      <c r="W14" s="21" t="n">
        <v>0.0265912725106142</v>
      </c>
      <c r="X14" s="21"/>
      <c r="Y14" s="21" t="n">
        <v>0.0454380909785522</v>
      </c>
      <c r="Z14" s="21" t="n">
        <v>0.0234486545222864</v>
      </c>
      <c r="AA14" s="21" t="n">
        <v>0.0743558345566626</v>
      </c>
      <c r="AB14" s="21" t="n">
        <v>0.0931464292246604</v>
      </c>
      <c r="AC14" s="21" t="n">
        <v>0.126789138493443</v>
      </c>
      <c r="AD14" s="21" t="n">
        <v>0.159185689624408</v>
      </c>
      <c r="AE14" s="21"/>
      <c r="AF14" s="21" t="n">
        <v>0.062808987121386</v>
      </c>
      <c r="AG14" s="21"/>
      <c r="AH14" s="21" t="n">
        <v>0.0631705648976858</v>
      </c>
      <c r="AI14" s="21"/>
      <c r="AJ14" s="21" t="n">
        <v>0.0322987212661898</v>
      </c>
      <c r="AK14" s="21" t="n">
        <v>0.0816701836465542</v>
      </c>
      <c r="AL14" s="21" t="n">
        <v>0.0722482701942788</v>
      </c>
    </row>
    <row r="15">
      <c r="B15" s="18"/>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s>
  <sheetData>
    <row r="2" ht="40" customHeight="1">
      <c r="D2" s="16" t="s">
        <v>506</v>
      </c>
    </row>
    <row r="6" ht="50" customHeight="1">
      <c r="B6" s="22" t="s">
        <v>15</v>
      </c>
      <c r="C6" s="22" t="s">
        <v>496</v>
      </c>
      <c r="D6" s="22" t="s">
        <v>497</v>
      </c>
      <c r="E6" s="22" t="s">
        <v>498</v>
      </c>
      <c r="F6" s="22" t="s">
        <v>499</v>
      </c>
      <c r="G6" s="22" t="s">
        <v>500</v>
      </c>
      <c r="H6" s="22" t="s">
        <v>501</v>
      </c>
      <c r="I6" s="22" t="s">
        <v>502</v>
      </c>
      <c r="J6" s="22" t="s">
        <v>503</v>
      </c>
      <c r="K6" s="22" t="s">
        <v>504</v>
      </c>
      <c r="L6" s="22" t="s">
        <v>505</v>
      </c>
    </row>
    <row r="7">
      <c r="B7" s="20" t="s">
        <v>132</v>
      </c>
      <c r="C7" s="19" t="n">
        <v>0.135482864785285</v>
      </c>
      <c r="D7" s="19" t="n">
        <v>0.115020106193469</v>
      </c>
      <c r="E7" s="19" t="n">
        <v>0.112943457231106</v>
      </c>
      <c r="F7" s="19" t="n">
        <v>0.100190957314996</v>
      </c>
      <c r="G7" s="19" t="n">
        <v>0.102960576008866</v>
      </c>
      <c r="H7" s="19" t="n">
        <v>0.0886024165190267</v>
      </c>
      <c r="I7" s="19" t="n">
        <v>0.0943103860707502</v>
      </c>
      <c r="J7" s="19" t="n">
        <v>0.0826177976329719</v>
      </c>
      <c r="K7" s="19" t="n">
        <v>0.106988666194142</v>
      </c>
      <c r="L7" s="19" t="n">
        <v>0.0615923114900471</v>
      </c>
    </row>
    <row r="8">
      <c r="B8" s="20" t="s">
        <v>133</v>
      </c>
      <c r="C8" s="19" t="n">
        <v>0.201025195829891</v>
      </c>
      <c r="D8" s="19" t="n">
        <v>0.215550698911594</v>
      </c>
      <c r="E8" s="19" t="n">
        <v>0.281298354779798</v>
      </c>
      <c r="F8" s="19" t="n">
        <v>0.199673180178685</v>
      </c>
      <c r="G8" s="19" t="n">
        <v>0.161781831807421</v>
      </c>
      <c r="H8" s="19" t="n">
        <v>0.166462205532452</v>
      </c>
      <c r="I8" s="19" t="n">
        <v>0.201815558725672</v>
      </c>
      <c r="J8" s="19" t="n">
        <v>0.167885921338538</v>
      </c>
      <c r="K8" s="19" t="n">
        <v>0.124738823091279</v>
      </c>
      <c r="L8" s="19" t="n">
        <v>0.1050395732273</v>
      </c>
    </row>
    <row r="9">
      <c r="B9" s="20" t="s">
        <v>134</v>
      </c>
      <c r="C9" s="19" t="n">
        <v>0.209133691006893</v>
      </c>
      <c r="D9" s="19" t="n">
        <v>0.219133568474412</v>
      </c>
      <c r="E9" s="19" t="n">
        <v>0.208062501894043</v>
      </c>
      <c r="F9" s="19" t="n">
        <v>0.22901374087924</v>
      </c>
      <c r="G9" s="19" t="n">
        <v>0.224640312082824</v>
      </c>
      <c r="H9" s="19" t="n">
        <v>0.251510861281766</v>
      </c>
      <c r="I9" s="19" t="n">
        <v>0.220064026299863</v>
      </c>
      <c r="J9" s="19" t="n">
        <v>0.222970270429215</v>
      </c>
      <c r="K9" s="19" t="n">
        <v>0.236303050647658</v>
      </c>
      <c r="L9" s="19" t="n">
        <v>0.215096496381177</v>
      </c>
    </row>
    <row r="10">
      <c r="B10" s="20" t="s">
        <v>135</v>
      </c>
      <c r="C10" s="19" t="n">
        <v>0.0513321292108335</v>
      </c>
      <c r="D10" s="19" t="n">
        <v>0.068456277994362</v>
      </c>
      <c r="E10" s="19" t="n">
        <v>0.0366080586055282</v>
      </c>
      <c r="F10" s="19" t="n">
        <v>0.0857285506340452</v>
      </c>
      <c r="G10" s="19" t="n">
        <v>0.0987948846462064</v>
      </c>
      <c r="H10" s="19" t="n">
        <v>0.0658637518059092</v>
      </c>
      <c r="I10" s="19" t="n">
        <v>0.0629722212966453</v>
      </c>
      <c r="J10" s="19" t="n">
        <v>0.0805833230130675</v>
      </c>
      <c r="K10" s="19" t="n">
        <v>0.121409989524012</v>
      </c>
      <c r="L10" s="19" t="n">
        <v>0.172172837998172</v>
      </c>
    </row>
    <row r="11">
      <c r="B11" s="20" t="s">
        <v>136</v>
      </c>
      <c r="C11" s="19" t="n">
        <v>0.0274182614457331</v>
      </c>
      <c r="D11" s="19" t="n">
        <v>0.0301369827817042</v>
      </c>
      <c r="E11" s="19" t="n">
        <v>0.0177795634861601</v>
      </c>
      <c r="F11" s="19" t="n">
        <v>0.0441634082899306</v>
      </c>
      <c r="G11" s="19" t="n">
        <v>0.0694529674076311</v>
      </c>
      <c r="H11" s="19" t="n">
        <v>0.0445423306254278</v>
      </c>
      <c r="I11" s="19" t="n">
        <v>0.0425165644676252</v>
      </c>
      <c r="J11" s="19" t="n">
        <v>0.0431286254156354</v>
      </c>
      <c r="K11" s="19" t="n">
        <v>0.0473421953209847</v>
      </c>
      <c r="L11" s="19" t="n">
        <v>0.0686676149159037</v>
      </c>
    </row>
    <row r="12">
      <c r="B12" s="20" t="s">
        <v>56</v>
      </c>
      <c r="C12" s="19" t="n">
        <v>0.375607857721364</v>
      </c>
      <c r="D12" s="19" t="n">
        <v>0.351702365644458</v>
      </c>
      <c r="E12" s="19" t="n">
        <v>0.343308064003364</v>
      </c>
      <c r="F12" s="19" t="n">
        <v>0.341230162703103</v>
      </c>
      <c r="G12" s="19" t="n">
        <v>0.342369428047051</v>
      </c>
      <c r="H12" s="19" t="n">
        <v>0.383018434235418</v>
      </c>
      <c r="I12" s="19" t="n">
        <v>0.378321243139445</v>
      </c>
      <c r="J12" s="19" t="n">
        <v>0.402814062170573</v>
      </c>
      <c r="K12" s="19" t="n">
        <v>0.363217275221923</v>
      </c>
      <c r="L12" s="19" t="n">
        <v>0.3774311659874</v>
      </c>
    </row>
    <row r="13">
      <c r="B13" s="18"/>
      <c r="C13" s="18"/>
      <c r="D13" s="18"/>
      <c r="E13" s="18"/>
      <c r="F13" s="18"/>
      <c r="G13" s="18"/>
      <c r="H13" s="18"/>
      <c r="I13" s="18"/>
      <c r="J13" s="18"/>
      <c r="K13" s="18"/>
      <c r="L13" s="18"/>
    </row>
    <row r="14">
      <c r="B14" t="s">
        <v>61</v>
      </c>
    </row>
    <row r="15">
      <c r="B15" t="s">
        <v>62</v>
      </c>
    </row>
    <row r="19">
      <c r="B19" s="9" t="str">
        <f>=HYPERLINK("#'Contents'!A1", "Return to Contents")</f>
      </c>
    </row>
  </sheetData>
  <mergeCells count="1">
    <mergeCell ref="D2:M2"/>
  </mergeCells>
  <pageMargins left="0.7" right="0.7" top="0.75" bottom="0.75" header="0.3" footer="0.3"/>
  <pageSetup paperSize="9" orientation="portrait" horizontalDpi="300" verticalDpi="300" r:id="rId2"/>
  <drawing r:id="rId1"/>
</worksheet>
</file>

<file path=xl/worksheets/sheet1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507</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132</v>
      </c>
      <c r="C9" s="19" t="n">
        <v>0.135482864785285</v>
      </c>
      <c r="D9" s="19" t="n">
        <v>0.146831302680895</v>
      </c>
      <c r="E9" s="19" t="n">
        <v>0.124385396732094</v>
      </c>
      <c r="F9" s="19"/>
      <c r="G9" s="19" t="n">
        <v>0.200495493596208</v>
      </c>
      <c r="H9" s="19" t="n">
        <v>0.246413496355895</v>
      </c>
      <c r="I9" s="19" t="n">
        <v>0.26306647143305</v>
      </c>
      <c r="J9" s="19" t="n">
        <v>0.0757299510894965</v>
      </c>
      <c r="K9" s="19" t="n">
        <v>0.0669932231792119</v>
      </c>
      <c r="L9" s="19" t="n">
        <v>0.0367747278709492</v>
      </c>
      <c r="M9" s="19"/>
      <c r="N9" s="19" t="n">
        <v>0.191876327619466</v>
      </c>
      <c r="O9" s="19" t="n">
        <v>0.102653877477141</v>
      </c>
      <c r="P9" s="19" t="n">
        <v>0.102371361196432</v>
      </c>
      <c r="Q9" s="19" t="n">
        <v>0.0734717396930877</v>
      </c>
      <c r="R9" s="19" t="n">
        <v>0.279863800082371</v>
      </c>
      <c r="S9" s="19"/>
      <c r="T9" s="19" t="n">
        <v>0.0632413700010418</v>
      </c>
      <c r="U9" s="19" t="n">
        <v>0.0874371159565382</v>
      </c>
      <c r="V9" s="19" t="n">
        <v>0.127337901605791</v>
      </c>
      <c r="W9" s="19" t="n">
        <v>0.298297038502761</v>
      </c>
      <c r="X9" s="19"/>
      <c r="Y9" s="19" t="n">
        <v>0.23777559207858</v>
      </c>
      <c r="Z9" s="19" t="n">
        <v>0.0902383595239442</v>
      </c>
      <c r="AA9" s="19" t="n">
        <v>0.0378974472755147</v>
      </c>
      <c r="AB9" s="19" t="n">
        <v>0.0718799406771975</v>
      </c>
      <c r="AC9" s="19" t="n">
        <v>0.0836441324605577</v>
      </c>
      <c r="AD9" s="19" t="n">
        <v>0</v>
      </c>
      <c r="AE9" s="19"/>
      <c r="AF9" s="19" t="n">
        <v>0.119527268641294</v>
      </c>
      <c r="AG9" s="19"/>
      <c r="AH9" s="19" t="n">
        <v>0.138923648732633</v>
      </c>
      <c r="AI9" s="19"/>
      <c r="AJ9" s="19" t="n">
        <v>0.0434629789843743</v>
      </c>
      <c r="AK9" s="19" t="n">
        <v>0.201210412928404</v>
      </c>
      <c r="AL9" s="19" t="n">
        <v>0.0461227230769816</v>
      </c>
    </row>
    <row r="10">
      <c r="B10" s="20" t="s">
        <v>133</v>
      </c>
      <c r="C10" s="19" t="n">
        <v>0.201025195829891</v>
      </c>
      <c r="D10" s="19" t="n">
        <v>0.220299958256572</v>
      </c>
      <c r="E10" s="19" t="n">
        <v>0.182119871280657</v>
      </c>
      <c r="F10" s="19"/>
      <c r="G10" s="19" t="n">
        <v>0.149726251639513</v>
      </c>
      <c r="H10" s="19" t="n">
        <v>0.291314331416811</v>
      </c>
      <c r="I10" s="19" t="n">
        <v>0.178620426913084</v>
      </c>
      <c r="J10" s="19" t="n">
        <v>0.301442720542049</v>
      </c>
      <c r="K10" s="19" t="n">
        <v>0.158929727806539</v>
      </c>
      <c r="L10" s="19" t="n">
        <v>0.138114871638783</v>
      </c>
      <c r="M10" s="19"/>
      <c r="N10" s="19" t="n">
        <v>0.128212962977425</v>
      </c>
      <c r="O10" s="19" t="n">
        <v>0.163437745786517</v>
      </c>
      <c r="P10" s="19" t="n">
        <v>0.192356560688497</v>
      </c>
      <c r="Q10" s="19" t="n">
        <v>0.222101775304131</v>
      </c>
      <c r="R10" s="19" t="n">
        <v>0.294103167947956</v>
      </c>
      <c r="S10" s="19"/>
      <c r="T10" s="19" t="n">
        <v>0.106761121117575</v>
      </c>
      <c r="U10" s="19" t="n">
        <v>0.144296516133739</v>
      </c>
      <c r="V10" s="19" t="n">
        <v>0.237971934826253</v>
      </c>
      <c r="W10" s="19" t="n">
        <v>0.339034542477958</v>
      </c>
      <c r="X10" s="19"/>
      <c r="Y10" s="19" t="n">
        <v>0.25949076652629</v>
      </c>
      <c r="Z10" s="19" t="n">
        <v>0.248743452386047</v>
      </c>
      <c r="AA10" s="19" t="n">
        <v>0.124501535615918</v>
      </c>
      <c r="AB10" s="19" t="n">
        <v>0.207258840327576</v>
      </c>
      <c r="AC10" s="19" t="n">
        <v>0.12438271485338</v>
      </c>
      <c r="AD10" s="19" t="n">
        <v>0.0891354098286711</v>
      </c>
      <c r="AE10" s="19"/>
      <c r="AF10" s="19" t="n">
        <v>0.221875001173379</v>
      </c>
      <c r="AG10" s="19"/>
      <c r="AH10" s="19" t="n">
        <v>0.207917815298465</v>
      </c>
      <c r="AI10" s="19"/>
      <c r="AJ10" s="19" t="n">
        <v>0.194419064830585</v>
      </c>
      <c r="AK10" s="19" t="n">
        <v>0.198661605295478</v>
      </c>
      <c r="AL10" s="19" t="n">
        <v>0.234651609512716</v>
      </c>
    </row>
    <row r="11">
      <c r="B11" s="20" t="s">
        <v>134</v>
      </c>
      <c r="C11" s="19" t="n">
        <v>0.209133691006893</v>
      </c>
      <c r="D11" s="19" t="n">
        <v>0.212729067326869</v>
      </c>
      <c r="E11" s="19" t="n">
        <v>0.205942535243757</v>
      </c>
      <c r="F11" s="19"/>
      <c r="G11" s="19" t="n">
        <v>0.307971138441861</v>
      </c>
      <c r="H11" s="19" t="n">
        <v>0.204609084399727</v>
      </c>
      <c r="I11" s="19" t="n">
        <v>0.246723607827889</v>
      </c>
      <c r="J11" s="19" t="n">
        <v>0.184145853232456</v>
      </c>
      <c r="K11" s="19" t="n">
        <v>0.183773911479644</v>
      </c>
      <c r="L11" s="19" t="n">
        <v>0.180693286271194</v>
      </c>
      <c r="M11" s="19"/>
      <c r="N11" s="19" t="n">
        <v>0.186086344620411</v>
      </c>
      <c r="O11" s="19" t="n">
        <v>0.201793388740861</v>
      </c>
      <c r="P11" s="19" t="n">
        <v>0.201839828119107</v>
      </c>
      <c r="Q11" s="19" t="n">
        <v>0.251069638758616</v>
      </c>
      <c r="R11" s="19" t="n">
        <v>0.201139509635454</v>
      </c>
      <c r="S11" s="19"/>
      <c r="T11" s="19" t="n">
        <v>0.316349812498104</v>
      </c>
      <c r="U11" s="19" t="n">
        <v>0.259130171161572</v>
      </c>
      <c r="V11" s="19" t="n">
        <v>0.170709961858106</v>
      </c>
      <c r="W11" s="19" t="n">
        <v>0.161047021614868</v>
      </c>
      <c r="X11" s="19"/>
      <c r="Y11" s="19" t="n">
        <v>0.202697489499366</v>
      </c>
      <c r="Z11" s="19" t="n">
        <v>0.218677339596896</v>
      </c>
      <c r="AA11" s="19" t="n">
        <v>0.188639768166332</v>
      </c>
      <c r="AB11" s="19" t="n">
        <v>0.202854215297137</v>
      </c>
      <c r="AC11" s="19" t="n">
        <v>0.360394084795509</v>
      </c>
      <c r="AD11" s="19" t="n">
        <v>0.234548857950937</v>
      </c>
      <c r="AE11" s="19"/>
      <c r="AF11" s="19" t="n">
        <v>0.209892793453819</v>
      </c>
      <c r="AG11" s="19"/>
      <c r="AH11" s="19" t="n">
        <v>0.210154309542009</v>
      </c>
      <c r="AI11" s="19"/>
      <c r="AJ11" s="19" t="n">
        <v>0.250351806764696</v>
      </c>
      <c r="AK11" s="19" t="n">
        <v>0.180284016323475</v>
      </c>
      <c r="AL11" s="19" t="n">
        <v>0.245816669729114</v>
      </c>
    </row>
    <row r="12">
      <c r="B12" s="20" t="s">
        <v>135</v>
      </c>
      <c r="C12" s="19" t="n">
        <v>0.0513321292108335</v>
      </c>
      <c r="D12" s="19" t="n">
        <v>0.0588417331582171</v>
      </c>
      <c r="E12" s="19" t="n">
        <v>0.0439137356468151</v>
      </c>
      <c r="F12" s="19"/>
      <c r="G12" s="19" t="n">
        <v>0.111588184317897</v>
      </c>
      <c r="H12" s="19" t="n">
        <v>0.0819827923752614</v>
      </c>
      <c r="I12" s="19" t="n">
        <v>0.0662431951585546</v>
      </c>
      <c r="J12" s="19" t="n">
        <v>0.0644350971005324</v>
      </c>
      <c r="K12" s="19" t="n">
        <v>0.0135330254251627</v>
      </c>
      <c r="L12" s="19" t="n">
        <v>0.0133387394793971</v>
      </c>
      <c r="M12" s="19"/>
      <c r="N12" s="19" t="n">
        <v>0.0212087060858603</v>
      </c>
      <c r="O12" s="19" t="n">
        <v>0.0762455845397805</v>
      </c>
      <c r="P12" s="19" t="n">
        <v>0.0324865555571772</v>
      </c>
      <c r="Q12" s="19" t="n">
        <v>0.0652754343235853</v>
      </c>
      <c r="R12" s="19" t="n">
        <v>0.0381552792530782</v>
      </c>
      <c r="S12" s="19"/>
      <c r="T12" s="19" t="n">
        <v>0.0418899627357459</v>
      </c>
      <c r="U12" s="19" t="n">
        <v>0.0635321938032582</v>
      </c>
      <c r="V12" s="19" t="n">
        <v>0.101040098091552</v>
      </c>
      <c r="W12" s="19" t="n">
        <v>0.0393981353954496</v>
      </c>
      <c r="X12" s="19"/>
      <c r="Y12" s="19" t="n">
        <v>0.0641124937242651</v>
      </c>
      <c r="Z12" s="19" t="n">
        <v>0.0312112229571969</v>
      </c>
      <c r="AA12" s="19" t="n">
        <v>0.0161194903206935</v>
      </c>
      <c r="AB12" s="19" t="n">
        <v>0.0666563738286957</v>
      </c>
      <c r="AC12" s="19" t="n">
        <v>0.158227413158201</v>
      </c>
      <c r="AD12" s="19" t="n">
        <v>0</v>
      </c>
      <c r="AE12" s="19"/>
      <c r="AF12" s="19" t="n">
        <v>0.0490461980405455</v>
      </c>
      <c r="AG12" s="19"/>
      <c r="AH12" s="19" t="n">
        <v>0.0522326914572426</v>
      </c>
      <c r="AI12" s="19"/>
      <c r="AJ12" s="19" t="n">
        <v>0.0626678031126318</v>
      </c>
      <c r="AK12" s="19" t="n">
        <v>0.0482064666474967</v>
      </c>
      <c r="AL12" s="19" t="n">
        <v>0.0342341447162993</v>
      </c>
    </row>
    <row r="13">
      <c r="B13" s="20" t="s">
        <v>136</v>
      </c>
      <c r="C13" s="19" t="n">
        <v>0.0274182614457331</v>
      </c>
      <c r="D13" s="19" t="n">
        <v>0.0268969196322854</v>
      </c>
      <c r="E13" s="19" t="n">
        <v>0.0279937974573069</v>
      </c>
      <c r="F13" s="19"/>
      <c r="G13" s="19" t="n">
        <v>0.0259800218284937</v>
      </c>
      <c r="H13" s="19" t="n">
        <v>0.0446340281670554</v>
      </c>
      <c r="I13" s="19" t="n">
        <v>0.0272169229523367</v>
      </c>
      <c r="J13" s="19" t="n">
        <v>0.0173726535645022</v>
      </c>
      <c r="K13" s="19" t="n">
        <v>0.0567531847576464</v>
      </c>
      <c r="L13" s="19" t="n">
        <v>0.00333008040754614</v>
      </c>
      <c r="M13" s="19"/>
      <c r="N13" s="19" t="n">
        <v>0</v>
      </c>
      <c r="O13" s="19" t="n">
        <v>0.0328920325501658</v>
      </c>
      <c r="P13" s="19" t="n">
        <v>0.0420810516240796</v>
      </c>
      <c r="Q13" s="19" t="n">
        <v>0.0205724109740863</v>
      </c>
      <c r="R13" s="19" t="n">
        <v>0.016031967541069</v>
      </c>
      <c r="S13" s="19"/>
      <c r="T13" s="19" t="n">
        <v>0.0138092825935846</v>
      </c>
      <c r="U13" s="19" t="n">
        <v>0.0321488482734349</v>
      </c>
      <c r="V13" s="19" t="n">
        <v>0.0294056304538873</v>
      </c>
      <c r="W13" s="19" t="n">
        <v>0.0142359221632623</v>
      </c>
      <c r="X13" s="19"/>
      <c r="Y13" s="19" t="n">
        <v>0.0251635429469872</v>
      </c>
      <c r="Z13" s="19" t="n">
        <v>0.0315676191126847</v>
      </c>
      <c r="AA13" s="19" t="n">
        <v>0.0107643536573713</v>
      </c>
      <c r="AB13" s="19" t="n">
        <v>0.0740169987422577</v>
      </c>
      <c r="AC13" s="19" t="n">
        <v>0.0465564807588155</v>
      </c>
      <c r="AD13" s="19" t="n">
        <v>0</v>
      </c>
      <c r="AE13" s="19"/>
      <c r="AF13" s="19" t="n">
        <v>0.0278512620793723</v>
      </c>
      <c r="AG13" s="19"/>
      <c r="AH13" s="19" t="n">
        <v>0.0273543996744661</v>
      </c>
      <c r="AI13" s="19"/>
      <c r="AJ13" s="19" t="n">
        <v>0.0284534999194184</v>
      </c>
      <c r="AK13" s="19" t="n">
        <v>0.0245967255634354</v>
      </c>
      <c r="AL13" s="19" t="n">
        <v>0.0401953963080929</v>
      </c>
    </row>
    <row r="14">
      <c r="B14" s="20" t="s">
        <v>56</v>
      </c>
      <c r="C14" s="21" t="n">
        <v>0.375607857721364</v>
      </c>
      <c r="D14" s="21" t="n">
        <v>0.334401018945161</v>
      </c>
      <c r="E14" s="21" t="n">
        <v>0.41564466363937</v>
      </c>
      <c r="F14" s="21"/>
      <c r="G14" s="21" t="n">
        <v>0.204238910176027</v>
      </c>
      <c r="H14" s="21" t="n">
        <v>0.131046267285251</v>
      </c>
      <c r="I14" s="21" t="n">
        <v>0.218129375715086</v>
      </c>
      <c r="J14" s="21" t="n">
        <v>0.356873724470964</v>
      </c>
      <c r="K14" s="21" t="n">
        <v>0.520016927351797</v>
      </c>
      <c r="L14" s="21" t="n">
        <v>0.62774829433213</v>
      </c>
      <c r="M14" s="21"/>
      <c r="N14" s="21" t="n">
        <v>0.472615658696837</v>
      </c>
      <c r="O14" s="21" t="n">
        <v>0.422977370905535</v>
      </c>
      <c r="P14" s="21" t="n">
        <v>0.428864642814708</v>
      </c>
      <c r="Q14" s="21" t="n">
        <v>0.367509000946493</v>
      </c>
      <c r="R14" s="21" t="n">
        <v>0.170706275540072</v>
      </c>
      <c r="S14" s="21"/>
      <c r="T14" s="21" t="n">
        <v>0.457948451053949</v>
      </c>
      <c r="U14" s="21" t="n">
        <v>0.413455154671458</v>
      </c>
      <c r="V14" s="21" t="n">
        <v>0.33353447316441</v>
      </c>
      <c r="W14" s="21" t="n">
        <v>0.147987339845702</v>
      </c>
      <c r="X14" s="21"/>
      <c r="Y14" s="21" t="n">
        <v>0.210760115224512</v>
      </c>
      <c r="Z14" s="21" t="n">
        <v>0.37956200642323</v>
      </c>
      <c r="AA14" s="21" t="n">
        <v>0.62207740496417</v>
      </c>
      <c r="AB14" s="21" t="n">
        <v>0.377333631127137</v>
      </c>
      <c r="AC14" s="21" t="n">
        <v>0.226795173973536</v>
      </c>
      <c r="AD14" s="21" t="n">
        <v>0.676315732220392</v>
      </c>
      <c r="AE14" s="21"/>
      <c r="AF14" s="21" t="n">
        <v>0.37180747661159</v>
      </c>
      <c r="AG14" s="21"/>
      <c r="AH14" s="21" t="n">
        <v>0.363417135295184</v>
      </c>
      <c r="AI14" s="21"/>
      <c r="AJ14" s="21" t="n">
        <v>0.420644846388294</v>
      </c>
      <c r="AK14" s="21" t="n">
        <v>0.347040773241711</v>
      </c>
      <c r="AL14" s="21" t="n">
        <v>0.398979456656797</v>
      </c>
    </row>
    <row r="15">
      <c r="B15" s="18"/>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508</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132</v>
      </c>
      <c r="C9" s="19" t="n">
        <v>0.115020106193469</v>
      </c>
      <c r="D9" s="19" t="n">
        <v>0.155760799806142</v>
      </c>
      <c r="E9" s="19" t="n">
        <v>0.0744548982253296</v>
      </c>
      <c r="F9" s="19"/>
      <c r="G9" s="19" t="n">
        <v>0.118149983971604</v>
      </c>
      <c r="H9" s="19" t="n">
        <v>0.185275127635987</v>
      </c>
      <c r="I9" s="19" t="n">
        <v>0.202570339340201</v>
      </c>
      <c r="J9" s="19" t="n">
        <v>0.151187073439453</v>
      </c>
      <c r="K9" s="19" t="n">
        <v>0.0391952205676407</v>
      </c>
      <c r="L9" s="19" t="n">
        <v>0.0358955260426658</v>
      </c>
      <c r="M9" s="19"/>
      <c r="N9" s="19" t="n">
        <v>0.173798790322469</v>
      </c>
      <c r="O9" s="19" t="n">
        <v>0.106446943398071</v>
      </c>
      <c r="P9" s="19" t="n">
        <v>0.0946431920775526</v>
      </c>
      <c r="Q9" s="19" t="n">
        <v>0.0634748044590185</v>
      </c>
      <c r="R9" s="19" t="n">
        <v>0.185597561237541</v>
      </c>
      <c r="S9" s="19"/>
      <c r="T9" s="19" t="n">
        <v>0.0658198572993607</v>
      </c>
      <c r="U9" s="19" t="n">
        <v>0.0428803719614815</v>
      </c>
      <c r="V9" s="19" t="n">
        <v>0.0901945338248573</v>
      </c>
      <c r="W9" s="19" t="n">
        <v>0.299399383011496</v>
      </c>
      <c r="X9" s="19"/>
      <c r="Y9" s="19" t="n">
        <v>0.207107825499929</v>
      </c>
      <c r="Z9" s="19" t="n">
        <v>0.0840406204312635</v>
      </c>
      <c r="AA9" s="19" t="n">
        <v>0.0249354136505281</v>
      </c>
      <c r="AB9" s="19" t="n">
        <v>0.0732157769064578</v>
      </c>
      <c r="AC9" s="19" t="n">
        <v>0.0335186957771335</v>
      </c>
      <c r="AD9" s="19" t="n">
        <v>0</v>
      </c>
      <c r="AE9" s="19"/>
      <c r="AF9" s="19" t="n">
        <v>0.11815189040778</v>
      </c>
      <c r="AG9" s="19"/>
      <c r="AH9" s="19" t="n">
        <v>0.120029263274574</v>
      </c>
      <c r="AI9" s="19"/>
      <c r="AJ9" s="19" t="n">
        <v>0.0425525088125504</v>
      </c>
      <c r="AK9" s="19" t="n">
        <v>0.164157311305193</v>
      </c>
      <c r="AL9" s="19" t="n">
        <v>0.0594863269513495</v>
      </c>
    </row>
    <row r="10">
      <c r="B10" s="20" t="s">
        <v>133</v>
      </c>
      <c r="C10" s="19" t="n">
        <v>0.215550698911594</v>
      </c>
      <c r="D10" s="19" t="n">
        <v>0.240548157890057</v>
      </c>
      <c r="E10" s="19" t="n">
        <v>0.190944141408175</v>
      </c>
      <c r="F10" s="19"/>
      <c r="G10" s="19" t="n">
        <v>0.324948543024044</v>
      </c>
      <c r="H10" s="19" t="n">
        <v>0.394383714969461</v>
      </c>
      <c r="I10" s="19" t="n">
        <v>0.210780091203711</v>
      </c>
      <c r="J10" s="19" t="n">
        <v>0.187162969576452</v>
      </c>
      <c r="K10" s="19" t="n">
        <v>0.137286294097094</v>
      </c>
      <c r="L10" s="19" t="n">
        <v>0.12778188055866</v>
      </c>
      <c r="M10" s="19"/>
      <c r="N10" s="19" t="n">
        <v>0.08163644074</v>
      </c>
      <c r="O10" s="19" t="n">
        <v>0.195003234557884</v>
      </c>
      <c r="P10" s="19" t="n">
        <v>0.196781409430678</v>
      </c>
      <c r="Q10" s="19" t="n">
        <v>0.225177841973391</v>
      </c>
      <c r="R10" s="19" t="n">
        <v>0.337400416099695</v>
      </c>
      <c r="S10" s="19"/>
      <c r="T10" s="19" t="n">
        <v>0.158125004330204</v>
      </c>
      <c r="U10" s="19" t="n">
        <v>0.177275764643361</v>
      </c>
      <c r="V10" s="19" t="n">
        <v>0.310680673808048</v>
      </c>
      <c r="W10" s="19" t="n">
        <v>0.295388509849553</v>
      </c>
      <c r="X10" s="19"/>
      <c r="Y10" s="19" t="n">
        <v>0.272666864262603</v>
      </c>
      <c r="Z10" s="19" t="n">
        <v>0.269113259317453</v>
      </c>
      <c r="AA10" s="19" t="n">
        <v>0.122690176871855</v>
      </c>
      <c r="AB10" s="19" t="n">
        <v>0.21274470443583</v>
      </c>
      <c r="AC10" s="19" t="n">
        <v>0.251969051492305</v>
      </c>
      <c r="AD10" s="19" t="n">
        <v>0.0727027155681312</v>
      </c>
      <c r="AE10" s="19"/>
      <c r="AF10" s="19" t="n">
        <v>0.228029278287731</v>
      </c>
      <c r="AG10" s="19"/>
      <c r="AH10" s="19" t="n">
        <v>0.222158269014095</v>
      </c>
      <c r="AI10" s="19"/>
      <c r="AJ10" s="19" t="n">
        <v>0.23355214581599</v>
      </c>
      <c r="AK10" s="19" t="n">
        <v>0.209430818883764</v>
      </c>
      <c r="AL10" s="19" t="n">
        <v>0.194935582506417</v>
      </c>
    </row>
    <row r="11">
      <c r="B11" s="20" t="s">
        <v>134</v>
      </c>
      <c r="C11" s="19" t="n">
        <v>0.219133568474412</v>
      </c>
      <c r="D11" s="19" t="n">
        <v>0.197859836405232</v>
      </c>
      <c r="E11" s="19" t="n">
        <v>0.240861100680223</v>
      </c>
      <c r="F11" s="19"/>
      <c r="G11" s="19" t="n">
        <v>0.25575302615486</v>
      </c>
      <c r="H11" s="19" t="n">
        <v>0.217411296759571</v>
      </c>
      <c r="I11" s="19" t="n">
        <v>0.243620430671672</v>
      </c>
      <c r="J11" s="19" t="n">
        <v>0.173161775184879</v>
      </c>
      <c r="K11" s="19" t="n">
        <v>0.258908277725342</v>
      </c>
      <c r="L11" s="19" t="n">
        <v>0.192571113967444</v>
      </c>
      <c r="M11" s="19"/>
      <c r="N11" s="19" t="n">
        <v>0.230142900557616</v>
      </c>
      <c r="O11" s="19" t="n">
        <v>0.204827832275888</v>
      </c>
      <c r="P11" s="19" t="n">
        <v>0.224394792437528</v>
      </c>
      <c r="Q11" s="19" t="n">
        <v>0.277552255428792</v>
      </c>
      <c r="R11" s="19" t="n">
        <v>0.169465593380484</v>
      </c>
      <c r="S11" s="19"/>
      <c r="T11" s="19" t="n">
        <v>0.229325366018122</v>
      </c>
      <c r="U11" s="19" t="n">
        <v>0.304479831248583</v>
      </c>
      <c r="V11" s="19" t="n">
        <v>0.165290107444246</v>
      </c>
      <c r="W11" s="19" t="n">
        <v>0.191293803914721</v>
      </c>
      <c r="X11" s="19"/>
      <c r="Y11" s="19" t="n">
        <v>0.211106468581879</v>
      </c>
      <c r="Z11" s="19" t="n">
        <v>0.234432896506892</v>
      </c>
      <c r="AA11" s="19" t="n">
        <v>0.211668303029524</v>
      </c>
      <c r="AB11" s="19" t="n">
        <v>0.22237872494342</v>
      </c>
      <c r="AC11" s="19" t="n">
        <v>0.339910728345603</v>
      </c>
      <c r="AD11" s="19" t="n">
        <v>0.175046150203068</v>
      </c>
      <c r="AE11" s="19"/>
      <c r="AF11" s="19" t="n">
        <v>0.207023095180913</v>
      </c>
      <c r="AG11" s="19"/>
      <c r="AH11" s="19" t="n">
        <v>0.216819784352428</v>
      </c>
      <c r="AI11" s="19"/>
      <c r="AJ11" s="19" t="n">
        <v>0.252498096766856</v>
      </c>
      <c r="AK11" s="19" t="n">
        <v>0.19316631898482</v>
      </c>
      <c r="AL11" s="19" t="n">
        <v>0.263609127845478</v>
      </c>
    </row>
    <row r="12">
      <c r="B12" s="20" t="s">
        <v>135</v>
      </c>
      <c r="C12" s="19" t="n">
        <v>0.068456277994362</v>
      </c>
      <c r="D12" s="19" t="n">
        <v>0.0669556051549818</v>
      </c>
      <c r="E12" s="19" t="n">
        <v>0.0700925001003439</v>
      </c>
      <c r="F12" s="19"/>
      <c r="G12" s="19" t="n">
        <v>0.0858869484455327</v>
      </c>
      <c r="H12" s="19" t="n">
        <v>0.0346639270824609</v>
      </c>
      <c r="I12" s="19" t="n">
        <v>0.0588159304086733</v>
      </c>
      <c r="J12" s="19" t="n">
        <v>0.123669156075366</v>
      </c>
      <c r="K12" s="19" t="n">
        <v>0.0869977812555143</v>
      </c>
      <c r="L12" s="19" t="n">
        <v>0.040276972956665</v>
      </c>
      <c r="M12" s="19"/>
      <c r="N12" s="19" t="n">
        <v>0.0212530195692149</v>
      </c>
      <c r="O12" s="19" t="n">
        <v>0.0689147282268551</v>
      </c>
      <c r="P12" s="19" t="n">
        <v>0.0632156490073074</v>
      </c>
      <c r="Q12" s="19" t="n">
        <v>0.0713486643656272</v>
      </c>
      <c r="R12" s="19" t="n">
        <v>0.0964738046005469</v>
      </c>
      <c r="S12" s="19"/>
      <c r="T12" s="19" t="n">
        <v>0.073312100142852</v>
      </c>
      <c r="U12" s="19" t="n">
        <v>0.083593122251283</v>
      </c>
      <c r="V12" s="19" t="n">
        <v>0.0951160259579007</v>
      </c>
      <c r="W12" s="19" t="n">
        <v>0.0338621962446553</v>
      </c>
      <c r="X12" s="19"/>
      <c r="Y12" s="19" t="n">
        <v>0.0715620617356827</v>
      </c>
      <c r="Z12" s="19" t="n">
        <v>0.0398114488747258</v>
      </c>
      <c r="AA12" s="19" t="n">
        <v>0.0513791400129343</v>
      </c>
      <c r="AB12" s="19" t="n">
        <v>0.0889537959082336</v>
      </c>
      <c r="AC12" s="19" t="n">
        <v>0.129118318936729</v>
      </c>
      <c r="AD12" s="19" t="n">
        <v>0</v>
      </c>
      <c r="AE12" s="19"/>
      <c r="AF12" s="19" t="n">
        <v>0.0772181703790327</v>
      </c>
      <c r="AG12" s="19"/>
      <c r="AH12" s="19" t="n">
        <v>0.0704077643797153</v>
      </c>
      <c r="AI12" s="19"/>
      <c r="AJ12" s="19" t="n">
        <v>0.0649987189971272</v>
      </c>
      <c r="AK12" s="19" t="n">
        <v>0.066348447893533</v>
      </c>
      <c r="AL12" s="19" t="n">
        <v>0.0909790224117209</v>
      </c>
    </row>
    <row r="13">
      <c r="B13" s="20" t="s">
        <v>136</v>
      </c>
      <c r="C13" s="19" t="n">
        <v>0.0301369827817042</v>
      </c>
      <c r="D13" s="19" t="n">
        <v>0.0368717119268308</v>
      </c>
      <c r="E13" s="19" t="n">
        <v>0.0234529932427012</v>
      </c>
      <c r="F13" s="19"/>
      <c r="G13" s="19" t="n">
        <v>0.0192058438113537</v>
      </c>
      <c r="H13" s="19" t="n">
        <v>0.03721966626727</v>
      </c>
      <c r="I13" s="19" t="n">
        <v>0.0592428431351168</v>
      </c>
      <c r="J13" s="19" t="n">
        <v>0.0265793510333544</v>
      </c>
      <c r="K13" s="19" t="n">
        <v>0.0248020196159396</v>
      </c>
      <c r="L13" s="19" t="n">
        <v>0.0164436289220502</v>
      </c>
      <c r="M13" s="19"/>
      <c r="N13" s="19" t="n">
        <v>0.0212087060858603</v>
      </c>
      <c r="O13" s="19" t="n">
        <v>0.0246084912697299</v>
      </c>
      <c r="P13" s="19" t="n">
        <v>0.0388372511369181</v>
      </c>
      <c r="Q13" s="19" t="n">
        <v>0.0232079002756306</v>
      </c>
      <c r="R13" s="19" t="n">
        <v>0.0378547833423299</v>
      </c>
      <c r="S13" s="19"/>
      <c r="T13" s="19" t="n">
        <v>0.0360838815640103</v>
      </c>
      <c r="U13" s="19" t="n">
        <v>0.025147308695091</v>
      </c>
      <c r="V13" s="19" t="n">
        <v>0.0267582375296771</v>
      </c>
      <c r="W13" s="19" t="n">
        <v>0.0230941550020044</v>
      </c>
      <c r="X13" s="19"/>
      <c r="Y13" s="19" t="n">
        <v>0.0251740548189747</v>
      </c>
      <c r="Z13" s="19" t="n">
        <v>0.0282091881132481</v>
      </c>
      <c r="AA13" s="19" t="n">
        <v>0.0170785922422826</v>
      </c>
      <c r="AB13" s="19" t="n">
        <v>0.0733759772418135</v>
      </c>
      <c r="AC13" s="19" t="n">
        <v>0.0249524320071418</v>
      </c>
      <c r="AD13" s="19" t="n">
        <v>0.0914431998667994</v>
      </c>
      <c r="AE13" s="19"/>
      <c r="AF13" s="19" t="n">
        <v>0.0218311257010784</v>
      </c>
      <c r="AG13" s="19"/>
      <c r="AH13" s="19" t="n">
        <v>0.0300843950339474</v>
      </c>
      <c r="AI13" s="19"/>
      <c r="AJ13" s="19" t="n">
        <v>0.0113851494975308</v>
      </c>
      <c r="AK13" s="19" t="n">
        <v>0.0375861219648601</v>
      </c>
      <c r="AL13" s="19" t="n">
        <v>0.0455383383389698</v>
      </c>
    </row>
    <row r="14">
      <c r="B14" s="20" t="s">
        <v>56</v>
      </c>
      <c r="C14" s="21" t="n">
        <v>0.351702365644458</v>
      </c>
      <c r="D14" s="21" t="n">
        <v>0.302003888816757</v>
      </c>
      <c r="E14" s="21" t="n">
        <v>0.400194366343227</v>
      </c>
      <c r="F14" s="21"/>
      <c r="G14" s="21" t="n">
        <v>0.196055654592605</v>
      </c>
      <c r="H14" s="21" t="n">
        <v>0.131046267285251</v>
      </c>
      <c r="I14" s="21" t="n">
        <v>0.224970365240626</v>
      </c>
      <c r="J14" s="21" t="n">
        <v>0.338239674690496</v>
      </c>
      <c r="K14" s="21" t="n">
        <v>0.452810406738469</v>
      </c>
      <c r="L14" s="21" t="n">
        <v>0.587030877552515</v>
      </c>
      <c r="M14" s="21"/>
      <c r="N14" s="21" t="n">
        <v>0.47196014272484</v>
      </c>
      <c r="O14" s="21" t="n">
        <v>0.400198770271572</v>
      </c>
      <c r="P14" s="21" t="n">
        <v>0.382127705910016</v>
      </c>
      <c r="Q14" s="21" t="n">
        <v>0.339238533497541</v>
      </c>
      <c r="R14" s="21" t="n">
        <v>0.173207841339404</v>
      </c>
      <c r="S14" s="21"/>
      <c r="T14" s="21" t="n">
        <v>0.437333790645451</v>
      </c>
      <c r="U14" s="21" t="n">
        <v>0.366623601200201</v>
      </c>
      <c r="V14" s="21" t="n">
        <v>0.311960421435271</v>
      </c>
      <c r="W14" s="21" t="n">
        <v>0.15696195197757</v>
      </c>
      <c r="X14" s="21"/>
      <c r="Y14" s="21" t="n">
        <v>0.212382725100932</v>
      </c>
      <c r="Z14" s="21" t="n">
        <v>0.344392586756417</v>
      </c>
      <c r="AA14" s="21" t="n">
        <v>0.572248374192876</v>
      </c>
      <c r="AB14" s="21" t="n">
        <v>0.329331020564245</v>
      </c>
      <c r="AC14" s="21" t="n">
        <v>0.220530773441088</v>
      </c>
      <c r="AD14" s="21" t="n">
        <v>0.660807934362002</v>
      </c>
      <c r="AE14" s="21"/>
      <c r="AF14" s="21" t="n">
        <v>0.347746440043465</v>
      </c>
      <c r="AG14" s="21"/>
      <c r="AH14" s="21" t="n">
        <v>0.34050052394524</v>
      </c>
      <c r="AI14" s="21"/>
      <c r="AJ14" s="21" t="n">
        <v>0.395013380109946</v>
      </c>
      <c r="AK14" s="21" t="n">
        <v>0.329310980967829</v>
      </c>
      <c r="AL14" s="21" t="n">
        <v>0.345451601946065</v>
      </c>
    </row>
    <row r="15">
      <c r="B15" s="18"/>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509</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132</v>
      </c>
      <c r="C9" s="19" t="n">
        <v>0.112943457231106</v>
      </c>
      <c r="D9" s="19" t="n">
        <v>0.142532939256286</v>
      </c>
      <c r="E9" s="19" t="n">
        <v>0.0835388754261212</v>
      </c>
      <c r="F9" s="19"/>
      <c r="G9" s="19" t="n">
        <v>0.169875101120707</v>
      </c>
      <c r="H9" s="19" t="n">
        <v>0.219256565174767</v>
      </c>
      <c r="I9" s="19" t="n">
        <v>0.167120011082698</v>
      </c>
      <c r="J9" s="19" t="n">
        <v>0.106183869268743</v>
      </c>
      <c r="K9" s="19" t="n">
        <v>0.0556120294887289</v>
      </c>
      <c r="L9" s="19" t="n">
        <v>0.0264346217290572</v>
      </c>
      <c r="M9" s="19"/>
      <c r="N9" s="19" t="n">
        <v>0.0768783097308232</v>
      </c>
      <c r="O9" s="19" t="n">
        <v>0.100982113500359</v>
      </c>
      <c r="P9" s="19" t="n">
        <v>0.118715257023326</v>
      </c>
      <c r="Q9" s="19" t="n">
        <v>0.0836475752750782</v>
      </c>
      <c r="R9" s="19" t="n">
        <v>0.173187748472413</v>
      </c>
      <c r="S9" s="19"/>
      <c r="T9" s="19" t="n">
        <v>0.0595205042847273</v>
      </c>
      <c r="U9" s="19" t="n">
        <v>0.0676721109764053</v>
      </c>
      <c r="V9" s="19" t="n">
        <v>0.0950991699629771</v>
      </c>
      <c r="W9" s="19" t="n">
        <v>0.253334000834987</v>
      </c>
      <c r="X9" s="19"/>
      <c r="Y9" s="19" t="n">
        <v>0.175775788911718</v>
      </c>
      <c r="Z9" s="19" t="n">
        <v>0.0622504555905576</v>
      </c>
      <c r="AA9" s="19" t="n">
        <v>0.0367831871432522</v>
      </c>
      <c r="AB9" s="19" t="n">
        <v>0.111066932142735</v>
      </c>
      <c r="AC9" s="19" t="n">
        <v>0.0898495611605719</v>
      </c>
      <c r="AD9" s="19" t="n">
        <v>0.0914431998667994</v>
      </c>
      <c r="AE9" s="19"/>
      <c r="AF9" s="19" t="n">
        <v>0.116394592177603</v>
      </c>
      <c r="AG9" s="19"/>
      <c r="AH9" s="19" t="n">
        <v>0.116518272866412</v>
      </c>
      <c r="AI9" s="19"/>
      <c r="AJ9" s="19" t="n">
        <v>0.0653012984414407</v>
      </c>
      <c r="AK9" s="19" t="n">
        <v>0.147353046396093</v>
      </c>
      <c r="AL9" s="19" t="n">
        <v>0.0645300940089057</v>
      </c>
    </row>
    <row r="10">
      <c r="B10" s="20" t="s">
        <v>133</v>
      </c>
      <c r="C10" s="19" t="n">
        <v>0.281298354779798</v>
      </c>
      <c r="D10" s="19" t="n">
        <v>0.281204044850353</v>
      </c>
      <c r="E10" s="19" t="n">
        <v>0.281942323740119</v>
      </c>
      <c r="F10" s="19"/>
      <c r="G10" s="19" t="n">
        <v>0.293066049852621</v>
      </c>
      <c r="H10" s="19" t="n">
        <v>0.374683907778658</v>
      </c>
      <c r="I10" s="19" t="n">
        <v>0.342666981560353</v>
      </c>
      <c r="J10" s="19" t="n">
        <v>0.283824652899045</v>
      </c>
      <c r="K10" s="19" t="n">
        <v>0.23642987672207</v>
      </c>
      <c r="L10" s="19" t="n">
        <v>0.202257498374185</v>
      </c>
      <c r="M10" s="19"/>
      <c r="N10" s="19" t="n">
        <v>0.192423913483426</v>
      </c>
      <c r="O10" s="19" t="n">
        <v>0.245330544778998</v>
      </c>
      <c r="P10" s="19" t="n">
        <v>0.252524221447393</v>
      </c>
      <c r="Q10" s="19" t="n">
        <v>0.305694064963406</v>
      </c>
      <c r="R10" s="19" t="n">
        <v>0.407424959127902</v>
      </c>
      <c r="S10" s="19"/>
      <c r="T10" s="19" t="n">
        <v>0.223024245523558</v>
      </c>
      <c r="U10" s="19" t="n">
        <v>0.274335240545449</v>
      </c>
      <c r="V10" s="19" t="n">
        <v>0.341212809427833</v>
      </c>
      <c r="W10" s="19" t="n">
        <v>0.321099837630375</v>
      </c>
      <c r="X10" s="19"/>
      <c r="Y10" s="19" t="n">
        <v>0.327202957410115</v>
      </c>
      <c r="Z10" s="19" t="n">
        <v>0.269607940618711</v>
      </c>
      <c r="AA10" s="19" t="n">
        <v>0.190695570924864</v>
      </c>
      <c r="AB10" s="19" t="n">
        <v>0.33808174345893</v>
      </c>
      <c r="AC10" s="19" t="n">
        <v>0.343735453002784</v>
      </c>
      <c r="AD10" s="19" t="n">
        <v>0.171933765815439</v>
      </c>
      <c r="AE10" s="19"/>
      <c r="AF10" s="19" t="n">
        <v>0.282458418353133</v>
      </c>
      <c r="AG10" s="19"/>
      <c r="AH10" s="19" t="n">
        <v>0.290420070733374</v>
      </c>
      <c r="AI10" s="19"/>
      <c r="AJ10" s="19" t="n">
        <v>0.276033279896494</v>
      </c>
      <c r="AK10" s="19" t="n">
        <v>0.278383640621404</v>
      </c>
      <c r="AL10" s="19" t="n">
        <v>0.313927304903933</v>
      </c>
    </row>
    <row r="11">
      <c r="B11" s="20" t="s">
        <v>134</v>
      </c>
      <c r="C11" s="19" t="n">
        <v>0.208062501894043</v>
      </c>
      <c r="D11" s="19" t="n">
        <v>0.200733179860784</v>
      </c>
      <c r="E11" s="19" t="n">
        <v>0.215807149683005</v>
      </c>
      <c r="F11" s="19"/>
      <c r="G11" s="19" t="n">
        <v>0.240270175843425</v>
      </c>
      <c r="H11" s="19" t="n">
        <v>0.197852237503938</v>
      </c>
      <c r="I11" s="19" t="n">
        <v>0.215328946527567</v>
      </c>
      <c r="J11" s="19" t="n">
        <v>0.229985588306808</v>
      </c>
      <c r="K11" s="19" t="n">
        <v>0.206644874502754</v>
      </c>
      <c r="L11" s="19" t="n">
        <v>0.182960015285574</v>
      </c>
      <c r="M11" s="19"/>
      <c r="N11" s="19" t="n">
        <v>0.252127116023328</v>
      </c>
      <c r="O11" s="19" t="n">
        <v>0.190309996580072</v>
      </c>
      <c r="P11" s="19" t="n">
        <v>0.195419680331866</v>
      </c>
      <c r="Q11" s="19" t="n">
        <v>0.250184832432238</v>
      </c>
      <c r="R11" s="19" t="n">
        <v>0.192534773019552</v>
      </c>
      <c r="S11" s="19"/>
      <c r="T11" s="19" t="n">
        <v>0.232789315427378</v>
      </c>
      <c r="U11" s="19" t="n">
        <v>0.236986564093349</v>
      </c>
      <c r="V11" s="19" t="n">
        <v>0.186849880928053</v>
      </c>
      <c r="W11" s="19" t="n">
        <v>0.225105539822318</v>
      </c>
      <c r="X11" s="19"/>
      <c r="Y11" s="19" t="n">
        <v>0.209721051764523</v>
      </c>
      <c r="Z11" s="19" t="n">
        <v>0.288778151795457</v>
      </c>
      <c r="AA11" s="19" t="n">
        <v>0.19690488663798</v>
      </c>
      <c r="AB11" s="19" t="n">
        <v>0.160925379589389</v>
      </c>
      <c r="AC11" s="19" t="n">
        <v>0.262257307326016</v>
      </c>
      <c r="AD11" s="19" t="n">
        <v>0.174842528447144</v>
      </c>
      <c r="AE11" s="19"/>
      <c r="AF11" s="19" t="n">
        <v>0.209242940296061</v>
      </c>
      <c r="AG11" s="19"/>
      <c r="AH11" s="19" t="n">
        <v>0.205762546913012</v>
      </c>
      <c r="AI11" s="19"/>
      <c r="AJ11" s="19" t="n">
        <v>0.220727291671531</v>
      </c>
      <c r="AK11" s="19" t="n">
        <v>0.198381877958139</v>
      </c>
      <c r="AL11" s="19" t="n">
        <v>0.223948453194938</v>
      </c>
    </row>
    <row r="12">
      <c r="B12" s="20" t="s">
        <v>135</v>
      </c>
      <c r="C12" s="19" t="n">
        <v>0.0366080586055282</v>
      </c>
      <c r="D12" s="19" t="n">
        <v>0.0522051432994504</v>
      </c>
      <c r="E12" s="19" t="n">
        <v>0.0210636490184801</v>
      </c>
      <c r="F12" s="19"/>
      <c r="G12" s="19" t="n">
        <v>0.0697946196662927</v>
      </c>
      <c r="H12" s="19" t="n">
        <v>0.0554591654079388</v>
      </c>
      <c r="I12" s="19" t="n">
        <v>0.0510936288517041</v>
      </c>
      <c r="J12" s="19" t="n">
        <v>0.0416912543241882</v>
      </c>
      <c r="K12" s="19" t="n">
        <v>0.0166294101082705</v>
      </c>
      <c r="L12" s="19" t="n">
        <v>0.0110276183175247</v>
      </c>
      <c r="M12" s="19"/>
      <c r="N12" s="19" t="n">
        <v>0.0351591258109869</v>
      </c>
      <c r="O12" s="19" t="n">
        <v>0.0335089320022519</v>
      </c>
      <c r="P12" s="19" t="n">
        <v>0.0408628893072115</v>
      </c>
      <c r="Q12" s="19" t="n">
        <v>0.0324183205891418</v>
      </c>
      <c r="R12" s="19" t="n">
        <v>0.0404356236948529</v>
      </c>
      <c r="S12" s="19"/>
      <c r="T12" s="19" t="n">
        <v>0.0130592795901031</v>
      </c>
      <c r="U12" s="19" t="n">
        <v>0.040344351553061</v>
      </c>
      <c r="V12" s="19" t="n">
        <v>0.0602768307897541</v>
      </c>
      <c r="W12" s="19" t="n">
        <v>0.0431398856624893</v>
      </c>
      <c r="X12" s="19"/>
      <c r="Y12" s="19" t="n">
        <v>0.0569439547874695</v>
      </c>
      <c r="Z12" s="19" t="n">
        <v>0.0174077522793693</v>
      </c>
      <c r="AA12" s="19" t="n">
        <v>0.0126813423497172</v>
      </c>
      <c r="AB12" s="19" t="n">
        <v>0.0183427667737073</v>
      </c>
      <c r="AC12" s="19" t="n">
        <v>0.0792503716409244</v>
      </c>
      <c r="AD12" s="19" t="n">
        <v>0</v>
      </c>
      <c r="AE12" s="19"/>
      <c r="AF12" s="19" t="n">
        <v>0.0409410090827795</v>
      </c>
      <c r="AG12" s="19"/>
      <c r="AH12" s="19" t="n">
        <v>0.0358915133410667</v>
      </c>
      <c r="AI12" s="19"/>
      <c r="AJ12" s="19" t="n">
        <v>0.0448593246535053</v>
      </c>
      <c r="AK12" s="19" t="n">
        <v>0.0305269187809382</v>
      </c>
      <c r="AL12" s="19" t="n">
        <v>0.0456807157935499</v>
      </c>
    </row>
    <row r="13">
      <c r="B13" s="20" t="s">
        <v>136</v>
      </c>
      <c r="C13" s="19" t="n">
        <v>0.0177795634861601</v>
      </c>
      <c r="D13" s="19" t="n">
        <v>0.0234767389023654</v>
      </c>
      <c r="E13" s="19" t="n">
        <v>0.0121102396387577</v>
      </c>
      <c r="F13" s="19"/>
      <c r="G13" s="19" t="n">
        <v>0.0424204157241205</v>
      </c>
      <c r="H13" s="19" t="n">
        <v>0.0180469022255461</v>
      </c>
      <c r="I13" s="19" t="n">
        <v>0.0151459366515295</v>
      </c>
      <c r="J13" s="19" t="n">
        <v>0.00538765421356152</v>
      </c>
      <c r="K13" s="19" t="n">
        <v>0.0302412683224165</v>
      </c>
      <c r="L13" s="19" t="n">
        <v>0.0090785669503155</v>
      </c>
      <c r="M13" s="19"/>
      <c r="N13" s="19" t="n">
        <v>0</v>
      </c>
      <c r="O13" s="19" t="n">
        <v>0.0250056861039464</v>
      </c>
      <c r="P13" s="19" t="n">
        <v>0.0211419591433029</v>
      </c>
      <c r="Q13" s="19" t="n">
        <v>0.0163278418738158</v>
      </c>
      <c r="R13" s="19" t="n">
        <v>0.010484365106734</v>
      </c>
      <c r="S13" s="19"/>
      <c r="T13" s="19" t="n">
        <v>0.0339378723079348</v>
      </c>
      <c r="U13" s="19" t="n">
        <v>0.0135383049955175</v>
      </c>
      <c r="V13" s="19" t="n">
        <v>0.0194531137713849</v>
      </c>
      <c r="W13" s="19" t="n">
        <v>0.00830968181343054</v>
      </c>
      <c r="X13" s="19"/>
      <c r="Y13" s="19" t="n">
        <v>0.017830689616843</v>
      </c>
      <c r="Z13" s="19" t="n">
        <v>0.0157119261819728</v>
      </c>
      <c r="AA13" s="19" t="n">
        <v>0.00934623361208849</v>
      </c>
      <c r="AB13" s="19" t="n">
        <v>0.0435252792480466</v>
      </c>
      <c r="AC13" s="19" t="n">
        <v>0.0249524320071418</v>
      </c>
      <c r="AD13" s="19" t="n">
        <v>0</v>
      </c>
      <c r="AE13" s="19"/>
      <c r="AF13" s="19" t="n">
        <v>0.0153822162519175</v>
      </c>
      <c r="AG13" s="19"/>
      <c r="AH13" s="19" t="n">
        <v>0.0181697033077844</v>
      </c>
      <c r="AI13" s="19"/>
      <c r="AJ13" s="19" t="n">
        <v>0.00870722603614238</v>
      </c>
      <c r="AK13" s="19" t="n">
        <v>0.0207248217606296</v>
      </c>
      <c r="AL13" s="19" t="n">
        <v>0.0289551767666178</v>
      </c>
    </row>
    <row r="14">
      <c r="B14" s="20" t="s">
        <v>56</v>
      </c>
      <c r="C14" s="21" t="n">
        <v>0.343308064003364</v>
      </c>
      <c r="D14" s="21" t="n">
        <v>0.299847953830762</v>
      </c>
      <c r="E14" s="21" t="n">
        <v>0.385537762493517</v>
      </c>
      <c r="F14" s="21"/>
      <c r="G14" s="21" t="n">
        <v>0.184573637792833</v>
      </c>
      <c r="H14" s="21" t="n">
        <v>0.134701221909152</v>
      </c>
      <c r="I14" s="21" t="n">
        <v>0.208644495326148</v>
      </c>
      <c r="J14" s="21" t="n">
        <v>0.332926980987654</v>
      </c>
      <c r="K14" s="21" t="n">
        <v>0.45444254085576</v>
      </c>
      <c r="L14" s="21" t="n">
        <v>0.568241679343343</v>
      </c>
      <c r="M14" s="21"/>
      <c r="N14" s="21" t="n">
        <v>0.443411534951436</v>
      </c>
      <c r="O14" s="21" t="n">
        <v>0.404862727034372</v>
      </c>
      <c r="P14" s="21" t="n">
        <v>0.371335992746901</v>
      </c>
      <c r="Q14" s="21" t="n">
        <v>0.31172736486632</v>
      </c>
      <c r="R14" s="21" t="n">
        <v>0.175932530578546</v>
      </c>
      <c r="S14" s="21"/>
      <c r="T14" s="21" t="n">
        <v>0.437668782866299</v>
      </c>
      <c r="U14" s="21" t="n">
        <v>0.367123427836218</v>
      </c>
      <c r="V14" s="21" t="n">
        <v>0.297108195119997</v>
      </c>
      <c r="W14" s="21" t="n">
        <v>0.1490110542364</v>
      </c>
      <c r="X14" s="21"/>
      <c r="Y14" s="21" t="n">
        <v>0.212525557509332</v>
      </c>
      <c r="Z14" s="21" t="n">
        <v>0.346243773533932</v>
      </c>
      <c r="AA14" s="21" t="n">
        <v>0.553588779332098</v>
      </c>
      <c r="AB14" s="21" t="n">
        <v>0.328057898787191</v>
      </c>
      <c r="AC14" s="21" t="n">
        <v>0.199954874862562</v>
      </c>
      <c r="AD14" s="21" t="n">
        <v>0.561780505870617</v>
      </c>
      <c r="AE14" s="21"/>
      <c r="AF14" s="21" t="n">
        <v>0.335580823838506</v>
      </c>
      <c r="AG14" s="21"/>
      <c r="AH14" s="21" t="n">
        <v>0.333237892838351</v>
      </c>
      <c r="AI14" s="21"/>
      <c r="AJ14" s="21" t="n">
        <v>0.384371579300887</v>
      </c>
      <c r="AK14" s="21" t="n">
        <v>0.324629694482796</v>
      </c>
      <c r="AL14" s="21" t="n">
        <v>0.322958255332056</v>
      </c>
    </row>
    <row r="15">
      <c r="B15" s="18"/>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510</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132</v>
      </c>
      <c r="C9" s="19" t="n">
        <v>0.100190957314996</v>
      </c>
      <c r="D9" s="19" t="n">
        <v>0.136218241273765</v>
      </c>
      <c r="E9" s="19" t="n">
        <v>0.0643158829038109</v>
      </c>
      <c r="F9" s="19"/>
      <c r="G9" s="19" t="n">
        <v>0.141884239015863</v>
      </c>
      <c r="H9" s="19" t="n">
        <v>0.199737211683796</v>
      </c>
      <c r="I9" s="19" t="n">
        <v>0.162307479575371</v>
      </c>
      <c r="J9" s="19" t="n">
        <v>0.110649553074537</v>
      </c>
      <c r="K9" s="19" t="n">
        <v>0.0375322243640934</v>
      </c>
      <c r="L9" s="19" t="n">
        <v>0.0111412177671064</v>
      </c>
      <c r="M9" s="19"/>
      <c r="N9" s="19" t="n">
        <v>0.113219611213285</v>
      </c>
      <c r="O9" s="19" t="n">
        <v>0.0895608577953432</v>
      </c>
      <c r="P9" s="19" t="n">
        <v>0.0495699479900018</v>
      </c>
      <c r="Q9" s="19" t="n">
        <v>0.0906551405180709</v>
      </c>
      <c r="R9" s="19" t="n">
        <v>0.200611274107195</v>
      </c>
      <c r="S9" s="19"/>
      <c r="T9" s="19" t="n">
        <v>0.0545244656509239</v>
      </c>
      <c r="U9" s="19" t="n">
        <v>0.0442045531582948</v>
      </c>
      <c r="V9" s="19" t="n">
        <v>0.103768950447824</v>
      </c>
      <c r="W9" s="19" t="n">
        <v>0.242710921363863</v>
      </c>
      <c r="X9" s="19"/>
      <c r="Y9" s="19" t="n">
        <v>0.18288544999234</v>
      </c>
      <c r="Z9" s="19" t="n">
        <v>0.0807136317374659</v>
      </c>
      <c r="AA9" s="19" t="n">
        <v>0.0204007936647845</v>
      </c>
      <c r="AB9" s="19" t="n">
        <v>0.0413476427945996</v>
      </c>
      <c r="AC9" s="19" t="n">
        <v>0.0501222415862294</v>
      </c>
      <c r="AD9" s="19" t="n">
        <v>0</v>
      </c>
      <c r="AE9" s="19"/>
      <c r="AF9" s="19" t="n">
        <v>0.0898409440300411</v>
      </c>
      <c r="AG9" s="19"/>
      <c r="AH9" s="19" t="n">
        <v>0.103045716039803</v>
      </c>
      <c r="AI9" s="19"/>
      <c r="AJ9" s="19" t="n">
        <v>0.049126991308577</v>
      </c>
      <c r="AK9" s="19" t="n">
        <v>0.13854755100676</v>
      </c>
      <c r="AL9" s="19" t="n">
        <v>0.0399575733274067</v>
      </c>
    </row>
    <row r="10">
      <c r="B10" s="20" t="s">
        <v>133</v>
      </c>
      <c r="C10" s="19" t="n">
        <v>0.199673180178685</v>
      </c>
      <c r="D10" s="19" t="n">
        <v>0.211892876578527</v>
      </c>
      <c r="E10" s="19" t="n">
        <v>0.187828803418159</v>
      </c>
      <c r="F10" s="19"/>
      <c r="G10" s="19" t="n">
        <v>0.246124644399063</v>
      </c>
      <c r="H10" s="19" t="n">
        <v>0.309062401388749</v>
      </c>
      <c r="I10" s="19" t="n">
        <v>0.246496505608836</v>
      </c>
      <c r="J10" s="19" t="n">
        <v>0.188604181089689</v>
      </c>
      <c r="K10" s="19" t="n">
        <v>0.133130930769245</v>
      </c>
      <c r="L10" s="19" t="n">
        <v>0.129575577731618</v>
      </c>
      <c r="M10" s="19"/>
      <c r="N10" s="19" t="n">
        <v>0.171732256248186</v>
      </c>
      <c r="O10" s="19" t="n">
        <v>0.154984824753265</v>
      </c>
      <c r="P10" s="19" t="n">
        <v>0.220832268056599</v>
      </c>
      <c r="Q10" s="19" t="n">
        <v>0.172451641660537</v>
      </c>
      <c r="R10" s="19" t="n">
        <v>0.286366433733598</v>
      </c>
      <c r="S10" s="19"/>
      <c r="T10" s="19" t="n">
        <v>0.131302265808229</v>
      </c>
      <c r="U10" s="19" t="n">
        <v>0.143229058741953</v>
      </c>
      <c r="V10" s="19" t="n">
        <v>0.200244486561893</v>
      </c>
      <c r="W10" s="19" t="n">
        <v>0.322775356724547</v>
      </c>
      <c r="X10" s="19"/>
      <c r="Y10" s="19" t="n">
        <v>0.260457315526635</v>
      </c>
      <c r="Z10" s="19" t="n">
        <v>0.169041994889274</v>
      </c>
      <c r="AA10" s="19" t="n">
        <v>0.104447453331614</v>
      </c>
      <c r="AB10" s="19" t="n">
        <v>0.230300968924945</v>
      </c>
      <c r="AC10" s="19" t="n">
        <v>0.273054540229046</v>
      </c>
      <c r="AD10" s="19" t="n">
        <v>0.0281821960777218</v>
      </c>
      <c r="AE10" s="19"/>
      <c r="AF10" s="19" t="n">
        <v>0.222748139217131</v>
      </c>
      <c r="AG10" s="19"/>
      <c r="AH10" s="19" t="n">
        <v>0.208218095286922</v>
      </c>
      <c r="AI10" s="19"/>
      <c r="AJ10" s="19" t="n">
        <v>0.202700033650859</v>
      </c>
      <c r="AK10" s="19" t="n">
        <v>0.201393486984867</v>
      </c>
      <c r="AL10" s="19" t="n">
        <v>0.180662539220437</v>
      </c>
    </row>
    <row r="11">
      <c r="B11" s="20" t="s">
        <v>134</v>
      </c>
      <c r="C11" s="19" t="n">
        <v>0.22901374087924</v>
      </c>
      <c r="D11" s="19" t="n">
        <v>0.210618178579563</v>
      </c>
      <c r="E11" s="19" t="n">
        <v>0.247878928191961</v>
      </c>
      <c r="F11" s="19"/>
      <c r="G11" s="19" t="n">
        <v>0.258512742972597</v>
      </c>
      <c r="H11" s="19" t="n">
        <v>0.216358008185525</v>
      </c>
      <c r="I11" s="19" t="n">
        <v>0.228562210176253</v>
      </c>
      <c r="J11" s="19" t="n">
        <v>0.282057777587619</v>
      </c>
      <c r="K11" s="19" t="n">
        <v>0.203006008208199</v>
      </c>
      <c r="L11" s="19" t="n">
        <v>0.207700974601323</v>
      </c>
      <c r="M11" s="19"/>
      <c r="N11" s="19" t="n">
        <v>0.21081330920076</v>
      </c>
      <c r="O11" s="19" t="n">
        <v>0.254919114659975</v>
      </c>
      <c r="P11" s="19" t="n">
        <v>0.193041520377979</v>
      </c>
      <c r="Q11" s="19" t="n">
        <v>0.292780444240863</v>
      </c>
      <c r="R11" s="19" t="n">
        <v>0.182980810728828</v>
      </c>
      <c r="S11" s="19"/>
      <c r="T11" s="19" t="n">
        <v>0.223709068002891</v>
      </c>
      <c r="U11" s="19" t="n">
        <v>0.27997574586817</v>
      </c>
      <c r="V11" s="19" t="n">
        <v>0.251801908023506</v>
      </c>
      <c r="W11" s="19" t="n">
        <v>0.208942676410181</v>
      </c>
      <c r="X11" s="19"/>
      <c r="Y11" s="19" t="n">
        <v>0.225656500074295</v>
      </c>
      <c r="Z11" s="19" t="n">
        <v>0.282968156735251</v>
      </c>
      <c r="AA11" s="19" t="n">
        <v>0.223181266246291</v>
      </c>
      <c r="AB11" s="19" t="n">
        <v>0.19227575071054</v>
      </c>
      <c r="AC11" s="19" t="n">
        <v>0.292865515003962</v>
      </c>
      <c r="AD11" s="19" t="n">
        <v>0.247328990499315</v>
      </c>
      <c r="AE11" s="19"/>
      <c r="AF11" s="19" t="n">
        <v>0.222483654941428</v>
      </c>
      <c r="AG11" s="19"/>
      <c r="AH11" s="19" t="n">
        <v>0.231212218872657</v>
      </c>
      <c r="AI11" s="19"/>
      <c r="AJ11" s="19" t="n">
        <v>0.247675126671361</v>
      </c>
      <c r="AK11" s="19" t="n">
        <v>0.210271980000563</v>
      </c>
      <c r="AL11" s="19" t="n">
        <v>0.277736561350153</v>
      </c>
    </row>
    <row r="12">
      <c r="B12" s="20" t="s">
        <v>135</v>
      </c>
      <c r="C12" s="19" t="n">
        <v>0.0857285506340452</v>
      </c>
      <c r="D12" s="19" t="n">
        <v>0.0934907800088042</v>
      </c>
      <c r="E12" s="19" t="n">
        <v>0.0781244233777835</v>
      </c>
      <c r="F12" s="19"/>
      <c r="G12" s="19" t="n">
        <v>0.125434671911313</v>
      </c>
      <c r="H12" s="19" t="n">
        <v>0.0942928859993892</v>
      </c>
      <c r="I12" s="19" t="n">
        <v>0.10795550976079</v>
      </c>
      <c r="J12" s="19" t="n">
        <v>0.0620760963498963</v>
      </c>
      <c r="K12" s="19" t="n">
        <v>0.0991552994876564</v>
      </c>
      <c r="L12" s="19" t="n">
        <v>0.0555932594609749</v>
      </c>
      <c r="M12" s="19"/>
      <c r="N12" s="19" t="n">
        <v>0.0373882248215258</v>
      </c>
      <c r="O12" s="19" t="n">
        <v>0.0869326886117327</v>
      </c>
      <c r="P12" s="19" t="n">
        <v>0.0956814160475613</v>
      </c>
      <c r="Q12" s="19" t="n">
        <v>0.0684837575792626</v>
      </c>
      <c r="R12" s="19" t="n">
        <v>0.11034298089303</v>
      </c>
      <c r="S12" s="19"/>
      <c r="T12" s="19" t="n">
        <v>0.0684706972347399</v>
      </c>
      <c r="U12" s="19" t="n">
        <v>0.142858730624761</v>
      </c>
      <c r="V12" s="19" t="n">
        <v>0.0893486390721257</v>
      </c>
      <c r="W12" s="19" t="n">
        <v>0.0554577552804303</v>
      </c>
      <c r="X12" s="19"/>
      <c r="Y12" s="19" t="n">
        <v>0.0910946306596556</v>
      </c>
      <c r="Z12" s="19" t="n">
        <v>0.0855199279134487</v>
      </c>
      <c r="AA12" s="19" t="n">
        <v>0.0692017119531833</v>
      </c>
      <c r="AB12" s="19" t="n">
        <v>0.1163430557449</v>
      </c>
      <c r="AC12" s="19" t="n">
        <v>0.106104002547659</v>
      </c>
      <c r="AD12" s="19" t="n">
        <v>0.0317368703630067</v>
      </c>
      <c r="AE12" s="19"/>
      <c r="AF12" s="19" t="n">
        <v>0.0874866398590296</v>
      </c>
      <c r="AG12" s="19"/>
      <c r="AH12" s="19" t="n">
        <v>0.0861294330645105</v>
      </c>
      <c r="AI12" s="19"/>
      <c r="AJ12" s="19" t="n">
        <v>0.0823077605685998</v>
      </c>
      <c r="AK12" s="19" t="n">
        <v>0.0816881146875083</v>
      </c>
      <c r="AL12" s="19" t="n">
        <v>0.119065169551745</v>
      </c>
    </row>
    <row r="13">
      <c r="B13" s="20" t="s">
        <v>136</v>
      </c>
      <c r="C13" s="19" t="n">
        <v>0.0441634082899306</v>
      </c>
      <c r="D13" s="19" t="n">
        <v>0.0545490627856771</v>
      </c>
      <c r="E13" s="19" t="n">
        <v>0.0338514848578813</v>
      </c>
      <c r="F13" s="19"/>
      <c r="G13" s="19" t="n">
        <v>0.0256732976632598</v>
      </c>
      <c r="H13" s="19" t="n">
        <v>0.0489811009150086</v>
      </c>
      <c r="I13" s="19" t="n">
        <v>0.0541955167351237</v>
      </c>
      <c r="J13" s="19" t="n">
        <v>0.0445776514104534</v>
      </c>
      <c r="K13" s="19" t="n">
        <v>0.0530628148884146</v>
      </c>
      <c r="L13" s="19" t="n">
        <v>0.0354182475978494</v>
      </c>
      <c r="M13" s="19"/>
      <c r="N13" s="19" t="n">
        <v>0.0212087060858603</v>
      </c>
      <c r="O13" s="19" t="n">
        <v>0.0330418498564978</v>
      </c>
      <c r="P13" s="19" t="n">
        <v>0.0675252363655682</v>
      </c>
      <c r="Q13" s="19" t="n">
        <v>0.0491899529511124</v>
      </c>
      <c r="R13" s="19" t="n">
        <v>0.0333789523227975</v>
      </c>
      <c r="S13" s="19"/>
      <c r="T13" s="19" t="n">
        <v>0.0694361594985411</v>
      </c>
      <c r="U13" s="19" t="n">
        <v>0.0279767887313962</v>
      </c>
      <c r="V13" s="19" t="n">
        <v>0.0528681886773576</v>
      </c>
      <c r="W13" s="19" t="n">
        <v>0.0370285033687319</v>
      </c>
      <c r="X13" s="19"/>
      <c r="Y13" s="19" t="n">
        <v>0.035875842689724</v>
      </c>
      <c r="Z13" s="19" t="n">
        <v>0.0282091881132481</v>
      </c>
      <c r="AA13" s="19" t="n">
        <v>0.040150534199685</v>
      </c>
      <c r="AB13" s="19" t="n">
        <v>0.0780337701911755</v>
      </c>
      <c r="AC13" s="19" t="n">
        <v>0.0460068277296053</v>
      </c>
      <c r="AD13" s="19" t="n">
        <v>0.0597063295037927</v>
      </c>
      <c r="AE13" s="19"/>
      <c r="AF13" s="19" t="n">
        <v>0.0410774007534807</v>
      </c>
      <c r="AG13" s="19"/>
      <c r="AH13" s="19" t="n">
        <v>0.0442456422703825</v>
      </c>
      <c r="AI13" s="19"/>
      <c r="AJ13" s="19" t="n">
        <v>0.0259229213311623</v>
      </c>
      <c r="AK13" s="19" t="n">
        <v>0.0512007712898428</v>
      </c>
      <c r="AL13" s="19" t="n">
        <v>0.0603244265197258</v>
      </c>
    </row>
    <row r="14">
      <c r="B14" s="20" t="s">
        <v>56</v>
      </c>
      <c r="C14" s="21" t="n">
        <v>0.341230162703103</v>
      </c>
      <c r="D14" s="21" t="n">
        <v>0.293230860773664</v>
      </c>
      <c r="E14" s="21" t="n">
        <v>0.388000477250404</v>
      </c>
      <c r="F14" s="21"/>
      <c r="G14" s="21" t="n">
        <v>0.202370404037905</v>
      </c>
      <c r="H14" s="21" t="n">
        <v>0.131568391827532</v>
      </c>
      <c r="I14" s="21" t="n">
        <v>0.200482778143627</v>
      </c>
      <c r="J14" s="21" t="n">
        <v>0.312034740487805</v>
      </c>
      <c r="K14" s="21" t="n">
        <v>0.474112722282392</v>
      </c>
      <c r="L14" s="21" t="n">
        <v>0.560570722841129</v>
      </c>
      <c r="M14" s="21"/>
      <c r="N14" s="21" t="n">
        <v>0.445637892430383</v>
      </c>
      <c r="O14" s="21" t="n">
        <v>0.380560664323186</v>
      </c>
      <c r="P14" s="21" t="n">
        <v>0.37334961116229</v>
      </c>
      <c r="Q14" s="21" t="n">
        <v>0.326439063050154</v>
      </c>
      <c r="R14" s="21" t="n">
        <v>0.186319548214552</v>
      </c>
      <c r="S14" s="21"/>
      <c r="T14" s="21" t="n">
        <v>0.452557343804675</v>
      </c>
      <c r="U14" s="21" t="n">
        <v>0.361755122875424</v>
      </c>
      <c r="V14" s="21" t="n">
        <v>0.301967827217293</v>
      </c>
      <c r="W14" s="21" t="n">
        <v>0.133084786852246</v>
      </c>
      <c r="X14" s="21"/>
      <c r="Y14" s="21" t="n">
        <v>0.204030261057351</v>
      </c>
      <c r="Z14" s="21" t="n">
        <v>0.353547100611312</v>
      </c>
      <c r="AA14" s="21" t="n">
        <v>0.542618240604443</v>
      </c>
      <c r="AB14" s="21" t="n">
        <v>0.34169881163384</v>
      </c>
      <c r="AC14" s="21" t="n">
        <v>0.231846872903499</v>
      </c>
      <c r="AD14" s="21" t="n">
        <v>0.633045613556164</v>
      </c>
      <c r="AE14" s="21"/>
      <c r="AF14" s="21" t="n">
        <v>0.33636322119889</v>
      </c>
      <c r="AG14" s="21"/>
      <c r="AH14" s="21" t="n">
        <v>0.327148894465725</v>
      </c>
      <c r="AI14" s="21"/>
      <c r="AJ14" s="21" t="n">
        <v>0.392267166469441</v>
      </c>
      <c r="AK14" s="21" t="n">
        <v>0.316898096030459</v>
      </c>
      <c r="AL14" s="21" t="n">
        <v>0.322253730030533</v>
      </c>
    </row>
    <row r="15">
      <c r="B15" s="18"/>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511</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132</v>
      </c>
      <c r="C9" s="19" t="n">
        <v>0.102960576008866</v>
      </c>
      <c r="D9" s="19" t="n">
        <v>0.132868845045519</v>
      </c>
      <c r="E9" s="19" t="n">
        <v>0.0732173194940044</v>
      </c>
      <c r="F9" s="19"/>
      <c r="G9" s="19" t="n">
        <v>0.169093425398599</v>
      </c>
      <c r="H9" s="19" t="n">
        <v>0.133260701972051</v>
      </c>
      <c r="I9" s="19" t="n">
        <v>0.215800780836859</v>
      </c>
      <c r="J9" s="19" t="n">
        <v>0.122281862924251</v>
      </c>
      <c r="K9" s="19" t="n">
        <v>0.0237898804706198</v>
      </c>
      <c r="L9" s="19" t="n">
        <v>0.0213056885216108</v>
      </c>
      <c r="M9" s="19"/>
      <c r="N9" s="19" t="n">
        <v>0.119583737796389</v>
      </c>
      <c r="O9" s="19" t="n">
        <v>0.106696952054958</v>
      </c>
      <c r="P9" s="19" t="n">
        <v>0.0989729850232538</v>
      </c>
      <c r="Q9" s="19" t="n">
        <v>0.0583392020127642</v>
      </c>
      <c r="R9" s="19" t="n">
        <v>0.140729912402757</v>
      </c>
      <c r="S9" s="19"/>
      <c r="T9" s="19" t="n">
        <v>0.056986495308028</v>
      </c>
      <c r="U9" s="19" t="n">
        <v>0.0444289187960405</v>
      </c>
      <c r="V9" s="19" t="n">
        <v>0.0898861973389589</v>
      </c>
      <c r="W9" s="19" t="n">
        <v>0.258747699383242</v>
      </c>
      <c r="X9" s="19"/>
      <c r="Y9" s="19" t="n">
        <v>0.188291195358171</v>
      </c>
      <c r="Z9" s="19" t="n">
        <v>0.0270899567099067</v>
      </c>
      <c r="AA9" s="19" t="n">
        <v>0.0242240920613049</v>
      </c>
      <c r="AB9" s="19" t="n">
        <v>0.060346637753993</v>
      </c>
      <c r="AC9" s="19" t="n">
        <v>0.0666890597457336</v>
      </c>
      <c r="AD9" s="19" t="n">
        <v>0</v>
      </c>
      <c r="AE9" s="19"/>
      <c r="AF9" s="19" t="n">
        <v>0.095312570384671</v>
      </c>
      <c r="AG9" s="19"/>
      <c r="AH9" s="19" t="n">
        <v>0.107459865030091</v>
      </c>
      <c r="AI9" s="19"/>
      <c r="AJ9" s="19" t="n">
        <v>0.0470139651343862</v>
      </c>
      <c r="AK9" s="19" t="n">
        <v>0.146926705850963</v>
      </c>
      <c r="AL9" s="19" t="n">
        <v>0.0259883117954614</v>
      </c>
    </row>
    <row r="10">
      <c r="B10" s="20" t="s">
        <v>133</v>
      </c>
      <c r="C10" s="19" t="n">
        <v>0.161781831807421</v>
      </c>
      <c r="D10" s="19" t="n">
        <v>0.198329632946884</v>
      </c>
      <c r="E10" s="19" t="n">
        <v>0.125505935461369</v>
      </c>
      <c r="F10" s="19"/>
      <c r="G10" s="19" t="n">
        <v>0.214567606895716</v>
      </c>
      <c r="H10" s="19" t="n">
        <v>0.289478306578199</v>
      </c>
      <c r="I10" s="19" t="n">
        <v>0.193491790946063</v>
      </c>
      <c r="J10" s="19" t="n">
        <v>0.170854656958411</v>
      </c>
      <c r="K10" s="19" t="n">
        <v>0.0727350034772297</v>
      </c>
      <c r="L10" s="19" t="n">
        <v>0.0888957702107099</v>
      </c>
      <c r="M10" s="19"/>
      <c r="N10" s="19" t="n">
        <v>0.157309367233948</v>
      </c>
      <c r="O10" s="19" t="n">
        <v>0.147277719600666</v>
      </c>
      <c r="P10" s="19" t="n">
        <v>0.118367066556027</v>
      </c>
      <c r="Q10" s="19" t="n">
        <v>0.148586646831045</v>
      </c>
      <c r="R10" s="19" t="n">
        <v>0.270282153335386</v>
      </c>
      <c r="S10" s="19"/>
      <c r="T10" s="19" t="n">
        <v>0.0764231901440984</v>
      </c>
      <c r="U10" s="19" t="n">
        <v>0.134843145393982</v>
      </c>
      <c r="V10" s="19" t="n">
        <v>0.19856543333846</v>
      </c>
      <c r="W10" s="19" t="n">
        <v>0.270895343017023</v>
      </c>
      <c r="X10" s="19"/>
      <c r="Y10" s="19" t="n">
        <v>0.223146002740674</v>
      </c>
      <c r="Z10" s="19" t="n">
        <v>0.207352308752307</v>
      </c>
      <c r="AA10" s="19" t="n">
        <v>0.0739912209056379</v>
      </c>
      <c r="AB10" s="19" t="n">
        <v>0.129804520434181</v>
      </c>
      <c r="AC10" s="19" t="n">
        <v>0.222005682264993</v>
      </c>
      <c r="AD10" s="19" t="n">
        <v>0.0152915443424291</v>
      </c>
      <c r="AE10" s="19"/>
      <c r="AF10" s="19" t="n">
        <v>0.176882043388914</v>
      </c>
      <c r="AG10" s="19"/>
      <c r="AH10" s="19" t="n">
        <v>0.165097180762875</v>
      </c>
      <c r="AI10" s="19"/>
      <c r="AJ10" s="19" t="n">
        <v>0.15791496975947</v>
      </c>
      <c r="AK10" s="19" t="n">
        <v>0.165563265154133</v>
      </c>
      <c r="AL10" s="19" t="n">
        <v>0.152263045128857</v>
      </c>
    </row>
    <row r="11">
      <c r="B11" s="20" t="s">
        <v>134</v>
      </c>
      <c r="C11" s="19" t="n">
        <v>0.224640312082824</v>
      </c>
      <c r="D11" s="19" t="n">
        <v>0.210838254558653</v>
      </c>
      <c r="E11" s="19" t="n">
        <v>0.238897901372468</v>
      </c>
      <c r="F11" s="19"/>
      <c r="G11" s="19" t="n">
        <v>0.255111944465864</v>
      </c>
      <c r="H11" s="19" t="n">
        <v>0.292427189107512</v>
      </c>
      <c r="I11" s="19" t="n">
        <v>0.165671349892729</v>
      </c>
      <c r="J11" s="19" t="n">
        <v>0.210505063416895</v>
      </c>
      <c r="K11" s="19" t="n">
        <v>0.261921450182678</v>
      </c>
      <c r="L11" s="19" t="n">
        <v>0.190544019021898</v>
      </c>
      <c r="M11" s="19"/>
      <c r="N11" s="19" t="n">
        <v>0.22908209057454</v>
      </c>
      <c r="O11" s="19" t="n">
        <v>0.209881144303944</v>
      </c>
      <c r="P11" s="19" t="n">
        <v>0.238555801310941</v>
      </c>
      <c r="Q11" s="19" t="n">
        <v>0.281595907383558</v>
      </c>
      <c r="R11" s="19" t="n">
        <v>0.167121955579802</v>
      </c>
      <c r="S11" s="19"/>
      <c r="T11" s="19" t="n">
        <v>0.263558892143205</v>
      </c>
      <c r="U11" s="19" t="n">
        <v>0.258427257301983</v>
      </c>
      <c r="V11" s="19" t="n">
        <v>0.185448150332799</v>
      </c>
      <c r="W11" s="19" t="n">
        <v>0.196456408086271</v>
      </c>
      <c r="X11" s="19"/>
      <c r="Y11" s="19" t="n">
        <v>0.212526589668997</v>
      </c>
      <c r="Z11" s="19" t="n">
        <v>0.266086128665543</v>
      </c>
      <c r="AA11" s="19" t="n">
        <v>0.208714402178686</v>
      </c>
      <c r="AB11" s="19" t="n">
        <v>0.266390043261186</v>
      </c>
      <c r="AC11" s="19" t="n">
        <v>0.307374768168557</v>
      </c>
      <c r="AD11" s="19" t="n">
        <v>0.145409931543241</v>
      </c>
      <c r="AE11" s="19"/>
      <c r="AF11" s="19" t="n">
        <v>0.21819657564992</v>
      </c>
      <c r="AG11" s="19"/>
      <c r="AH11" s="19" t="n">
        <v>0.223853029658261</v>
      </c>
      <c r="AI11" s="19"/>
      <c r="AJ11" s="19" t="n">
        <v>0.277022548090097</v>
      </c>
      <c r="AK11" s="19" t="n">
        <v>0.189469086539638</v>
      </c>
      <c r="AL11" s="19" t="n">
        <v>0.262820574900842</v>
      </c>
    </row>
    <row r="12">
      <c r="B12" s="20" t="s">
        <v>135</v>
      </c>
      <c r="C12" s="19" t="n">
        <v>0.0987948846462064</v>
      </c>
      <c r="D12" s="19" t="n">
        <v>0.0857790848362706</v>
      </c>
      <c r="E12" s="19" t="n">
        <v>0.112019414452311</v>
      </c>
      <c r="F12" s="19"/>
      <c r="G12" s="19" t="n">
        <v>0.126421089956</v>
      </c>
      <c r="H12" s="19" t="n">
        <v>0.0758017970164653</v>
      </c>
      <c r="I12" s="19" t="n">
        <v>0.152714936080146</v>
      </c>
      <c r="J12" s="19" t="n">
        <v>0.0867805053935973</v>
      </c>
      <c r="K12" s="19" t="n">
        <v>0.0928261291450838</v>
      </c>
      <c r="L12" s="19" t="n">
        <v>0.0788118369695244</v>
      </c>
      <c r="M12" s="19"/>
      <c r="N12" s="19" t="n">
        <v>0.0203712263444195</v>
      </c>
      <c r="O12" s="19" t="n">
        <v>0.100706450613544</v>
      </c>
      <c r="P12" s="19" t="n">
        <v>0.0793495409743481</v>
      </c>
      <c r="Q12" s="19" t="n">
        <v>0.125554891033031</v>
      </c>
      <c r="R12" s="19" t="n">
        <v>0.137227385632427</v>
      </c>
      <c r="S12" s="19"/>
      <c r="T12" s="19" t="n">
        <v>0.0700595532171478</v>
      </c>
      <c r="U12" s="19" t="n">
        <v>0.116114429434491</v>
      </c>
      <c r="V12" s="19" t="n">
        <v>0.141479897088686</v>
      </c>
      <c r="W12" s="19" t="n">
        <v>0.0810060051767492</v>
      </c>
      <c r="X12" s="19"/>
      <c r="Y12" s="19" t="n">
        <v>0.100155226494069</v>
      </c>
      <c r="Z12" s="19" t="n">
        <v>0.086599824811749</v>
      </c>
      <c r="AA12" s="19" t="n">
        <v>0.0906559874520119</v>
      </c>
      <c r="AB12" s="19" t="n">
        <v>0.120096095207829</v>
      </c>
      <c r="AC12" s="19" t="n">
        <v>0.135013192606493</v>
      </c>
      <c r="AD12" s="19" t="n">
        <v>0.0576147929816254</v>
      </c>
      <c r="AE12" s="19"/>
      <c r="AF12" s="19" t="n">
        <v>0.101111077871699</v>
      </c>
      <c r="AG12" s="19"/>
      <c r="AH12" s="19" t="n">
        <v>0.101600063733878</v>
      </c>
      <c r="AI12" s="19"/>
      <c r="AJ12" s="19" t="n">
        <v>0.0993344568580956</v>
      </c>
      <c r="AK12" s="19" t="n">
        <v>0.0945668396946887</v>
      </c>
      <c r="AL12" s="19" t="n">
        <v>0.121044566337551</v>
      </c>
    </row>
    <row r="13">
      <c r="B13" s="20" t="s">
        <v>136</v>
      </c>
      <c r="C13" s="19" t="n">
        <v>0.0694529674076311</v>
      </c>
      <c r="D13" s="19" t="n">
        <v>0.0761749527835807</v>
      </c>
      <c r="E13" s="19" t="n">
        <v>0.0609049425847359</v>
      </c>
      <c r="F13" s="19"/>
      <c r="G13" s="19" t="n">
        <v>0.0502322954909881</v>
      </c>
      <c r="H13" s="19" t="n">
        <v>0.0862819912551772</v>
      </c>
      <c r="I13" s="19" t="n">
        <v>0.0862409283343264</v>
      </c>
      <c r="J13" s="19" t="n">
        <v>0.0948533349253466</v>
      </c>
      <c r="K13" s="19" t="n">
        <v>0.0730833045789744</v>
      </c>
      <c r="L13" s="19" t="n">
        <v>0.0352358590008741</v>
      </c>
      <c r="M13" s="19"/>
      <c r="N13" s="19" t="n">
        <v>0.0212087060858603</v>
      </c>
      <c r="O13" s="19" t="n">
        <v>0.056469879448829</v>
      </c>
      <c r="P13" s="19" t="n">
        <v>0.0813718107961931</v>
      </c>
      <c r="Q13" s="19" t="n">
        <v>0.0580391450897916</v>
      </c>
      <c r="R13" s="19" t="n">
        <v>0.109436658539447</v>
      </c>
      <c r="S13" s="19"/>
      <c r="T13" s="19" t="n">
        <v>0.0798290396900925</v>
      </c>
      <c r="U13" s="19" t="n">
        <v>0.0699795299300369</v>
      </c>
      <c r="V13" s="19" t="n">
        <v>0.0994149490391452</v>
      </c>
      <c r="W13" s="19" t="n">
        <v>0.0590934998951516</v>
      </c>
      <c r="X13" s="19"/>
      <c r="Y13" s="19" t="n">
        <v>0.0794355744706021</v>
      </c>
      <c r="Z13" s="19" t="n">
        <v>0.0681258319580074</v>
      </c>
      <c r="AA13" s="19" t="n">
        <v>0.0378865541718311</v>
      </c>
      <c r="AB13" s="19" t="n">
        <v>0.0921140258307094</v>
      </c>
      <c r="AC13" s="19" t="n">
        <v>0.0689624223516617</v>
      </c>
      <c r="AD13" s="19" t="n">
        <v>0.0914431998667994</v>
      </c>
      <c r="AE13" s="19"/>
      <c r="AF13" s="19" t="n">
        <v>0.0647784082778204</v>
      </c>
      <c r="AG13" s="19"/>
      <c r="AH13" s="19" t="n">
        <v>0.068694803981629</v>
      </c>
      <c r="AI13" s="19"/>
      <c r="AJ13" s="19" t="n">
        <v>0.0323905361237857</v>
      </c>
      <c r="AK13" s="19" t="n">
        <v>0.0825708376302874</v>
      </c>
      <c r="AL13" s="19" t="n">
        <v>0.108968427875177</v>
      </c>
    </row>
    <row r="14">
      <c r="B14" s="20" t="s">
        <v>56</v>
      </c>
      <c r="C14" s="21" t="n">
        <v>0.342369428047051</v>
      </c>
      <c r="D14" s="21" t="n">
        <v>0.296009229829092</v>
      </c>
      <c r="E14" s="21" t="n">
        <v>0.389454486635111</v>
      </c>
      <c r="F14" s="21"/>
      <c r="G14" s="21" t="n">
        <v>0.184573637792833</v>
      </c>
      <c r="H14" s="21" t="n">
        <v>0.122750014070596</v>
      </c>
      <c r="I14" s="21" t="n">
        <v>0.186080213909876</v>
      </c>
      <c r="J14" s="21" t="n">
        <v>0.314724576381499</v>
      </c>
      <c r="K14" s="21" t="n">
        <v>0.475644232145415</v>
      </c>
      <c r="L14" s="21" t="n">
        <v>0.585206826275383</v>
      </c>
      <c r="M14" s="21"/>
      <c r="N14" s="21" t="n">
        <v>0.452444871964843</v>
      </c>
      <c r="O14" s="21" t="n">
        <v>0.378967853978059</v>
      </c>
      <c r="P14" s="21" t="n">
        <v>0.383382795339237</v>
      </c>
      <c r="Q14" s="21" t="n">
        <v>0.327884207649811</v>
      </c>
      <c r="R14" s="21" t="n">
        <v>0.175201934510182</v>
      </c>
      <c r="S14" s="21"/>
      <c r="T14" s="21" t="n">
        <v>0.453142829497429</v>
      </c>
      <c r="U14" s="21" t="n">
        <v>0.376206719143467</v>
      </c>
      <c r="V14" s="21" t="n">
        <v>0.28520537286195</v>
      </c>
      <c r="W14" s="21" t="n">
        <v>0.133801044441563</v>
      </c>
      <c r="X14" s="21"/>
      <c r="Y14" s="21" t="n">
        <v>0.196445411267488</v>
      </c>
      <c r="Z14" s="21" t="n">
        <v>0.344745949102487</v>
      </c>
      <c r="AA14" s="21" t="n">
        <v>0.564527743230528</v>
      </c>
      <c r="AB14" s="21" t="n">
        <v>0.331248677512101</v>
      </c>
      <c r="AC14" s="21" t="n">
        <v>0.199954874862562</v>
      </c>
      <c r="AD14" s="21" t="n">
        <v>0.690240531265905</v>
      </c>
      <c r="AE14" s="21"/>
      <c r="AF14" s="21" t="n">
        <v>0.343719324426975</v>
      </c>
      <c r="AG14" s="21"/>
      <c r="AH14" s="21" t="n">
        <v>0.333295056833265</v>
      </c>
      <c r="AI14" s="21"/>
      <c r="AJ14" s="21" t="n">
        <v>0.386323524034165</v>
      </c>
      <c r="AK14" s="21" t="n">
        <v>0.32090326513029</v>
      </c>
      <c r="AL14" s="21" t="n">
        <v>0.328915073962112</v>
      </c>
    </row>
    <row r="15">
      <c r="B15" s="18"/>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512</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132</v>
      </c>
      <c r="C9" s="19" t="n">
        <v>0.0886024165190267</v>
      </c>
      <c r="D9" s="19" t="n">
        <v>0.110167724056399</v>
      </c>
      <c r="E9" s="19" t="n">
        <v>0.0671841503103631</v>
      </c>
      <c r="F9" s="19"/>
      <c r="G9" s="19" t="n">
        <v>0.083645806950726</v>
      </c>
      <c r="H9" s="19" t="n">
        <v>0.135802990761259</v>
      </c>
      <c r="I9" s="19" t="n">
        <v>0.169837623227826</v>
      </c>
      <c r="J9" s="19" t="n">
        <v>0.112843810845405</v>
      </c>
      <c r="K9" s="19" t="n">
        <v>0.036621774996395</v>
      </c>
      <c r="L9" s="19" t="n">
        <v>0.0240522623058054</v>
      </c>
      <c r="M9" s="19"/>
      <c r="N9" s="19" t="n">
        <v>0.0830506317781548</v>
      </c>
      <c r="O9" s="19" t="n">
        <v>0.100473481618974</v>
      </c>
      <c r="P9" s="19" t="n">
        <v>0.0581492654160614</v>
      </c>
      <c r="Q9" s="19" t="n">
        <v>0.0493308029042312</v>
      </c>
      <c r="R9" s="19" t="n">
        <v>0.158993470832204</v>
      </c>
      <c r="S9" s="19"/>
      <c r="T9" s="19" t="n">
        <v>0.0304145932087496</v>
      </c>
      <c r="U9" s="19" t="n">
        <v>0.0586153792118084</v>
      </c>
      <c r="V9" s="19" t="n">
        <v>0.0867061560938443</v>
      </c>
      <c r="W9" s="19" t="n">
        <v>0.202137625648875</v>
      </c>
      <c r="X9" s="19"/>
      <c r="Y9" s="19" t="n">
        <v>0.15332581067999</v>
      </c>
      <c r="Z9" s="19" t="n">
        <v>0.0149238847763819</v>
      </c>
      <c r="AA9" s="19" t="n">
        <v>0.0240964513157755</v>
      </c>
      <c r="AB9" s="19" t="n">
        <v>0.0787690535774759</v>
      </c>
      <c r="AC9" s="19" t="n">
        <v>0.0689796497426786</v>
      </c>
      <c r="AD9" s="19" t="n">
        <v>0</v>
      </c>
      <c r="AE9" s="19"/>
      <c r="AF9" s="19" t="n">
        <v>0.0853670455867586</v>
      </c>
      <c r="AG9" s="19"/>
      <c r="AH9" s="19" t="n">
        <v>0.0920502620809179</v>
      </c>
      <c r="AI9" s="19"/>
      <c r="AJ9" s="19" t="n">
        <v>0.0419602676756089</v>
      </c>
      <c r="AK9" s="19" t="n">
        <v>0.118253271024167</v>
      </c>
      <c r="AL9" s="19" t="n">
        <v>0.0640268687500634</v>
      </c>
    </row>
    <row r="10">
      <c r="B10" s="20" t="s">
        <v>133</v>
      </c>
      <c r="C10" s="19" t="n">
        <v>0.166462205532452</v>
      </c>
      <c r="D10" s="19" t="n">
        <v>0.19193299695823</v>
      </c>
      <c r="E10" s="19" t="n">
        <v>0.141285844368861</v>
      </c>
      <c r="F10" s="19"/>
      <c r="G10" s="19" t="n">
        <v>0.268791997928994</v>
      </c>
      <c r="H10" s="19" t="n">
        <v>0.253570954943902</v>
      </c>
      <c r="I10" s="19" t="n">
        <v>0.168437817265495</v>
      </c>
      <c r="J10" s="19" t="n">
        <v>0.202808791577305</v>
      </c>
      <c r="K10" s="19" t="n">
        <v>0.061265975127499</v>
      </c>
      <c r="L10" s="19" t="n">
        <v>0.112903570905869</v>
      </c>
      <c r="M10" s="19"/>
      <c r="N10" s="19" t="n">
        <v>0.15251788896829</v>
      </c>
      <c r="O10" s="19" t="n">
        <v>0.164165724744193</v>
      </c>
      <c r="P10" s="19" t="n">
        <v>0.166056931907684</v>
      </c>
      <c r="Q10" s="19" t="n">
        <v>0.141239517757218</v>
      </c>
      <c r="R10" s="19" t="n">
        <v>0.204267081166897</v>
      </c>
      <c r="S10" s="19"/>
      <c r="T10" s="19" t="n">
        <v>0.121025920729017</v>
      </c>
      <c r="U10" s="19" t="n">
        <v>0.112340275361741</v>
      </c>
      <c r="V10" s="19" t="n">
        <v>0.193167536036483</v>
      </c>
      <c r="W10" s="19" t="n">
        <v>0.286829799901642</v>
      </c>
      <c r="X10" s="19"/>
      <c r="Y10" s="19" t="n">
        <v>0.230229801424641</v>
      </c>
      <c r="Z10" s="19" t="n">
        <v>0.194109995346171</v>
      </c>
      <c r="AA10" s="19" t="n">
        <v>0.0987879191858414</v>
      </c>
      <c r="AB10" s="19" t="n">
        <v>0.104238972225587</v>
      </c>
      <c r="AC10" s="19" t="n">
        <v>0.178976866005902</v>
      </c>
      <c r="AD10" s="19" t="n">
        <v>0.0307993422008193</v>
      </c>
      <c r="AE10" s="19"/>
      <c r="AF10" s="19" t="n">
        <v>0.166906877718404</v>
      </c>
      <c r="AG10" s="19"/>
      <c r="AH10" s="19" t="n">
        <v>0.173327670725196</v>
      </c>
      <c r="AI10" s="19"/>
      <c r="AJ10" s="19" t="n">
        <v>0.137310721265932</v>
      </c>
      <c r="AK10" s="19" t="n">
        <v>0.190129749946821</v>
      </c>
      <c r="AL10" s="19" t="n">
        <v>0.122066122507177</v>
      </c>
    </row>
    <row r="11">
      <c r="B11" s="20" t="s">
        <v>134</v>
      </c>
      <c r="C11" s="19" t="n">
        <v>0.251510861281766</v>
      </c>
      <c r="D11" s="19" t="n">
        <v>0.232555330834045</v>
      </c>
      <c r="E11" s="19" t="n">
        <v>0.270980643652056</v>
      </c>
      <c r="F11" s="19"/>
      <c r="G11" s="19" t="n">
        <v>0.349150132707409</v>
      </c>
      <c r="H11" s="19" t="n">
        <v>0.323302661594692</v>
      </c>
      <c r="I11" s="19" t="n">
        <v>0.297171898478797</v>
      </c>
      <c r="J11" s="19" t="n">
        <v>0.214624275080299</v>
      </c>
      <c r="K11" s="19" t="n">
        <v>0.253737689383305</v>
      </c>
      <c r="L11" s="19" t="n">
        <v>0.156454972613838</v>
      </c>
      <c r="M11" s="19"/>
      <c r="N11" s="19" t="n">
        <v>0.225544612952709</v>
      </c>
      <c r="O11" s="19" t="n">
        <v>0.229627148639917</v>
      </c>
      <c r="P11" s="19" t="n">
        <v>0.258427353805173</v>
      </c>
      <c r="Q11" s="19" t="n">
        <v>0.290678581877744</v>
      </c>
      <c r="R11" s="19" t="n">
        <v>0.250922626043832</v>
      </c>
      <c r="S11" s="19"/>
      <c r="T11" s="19" t="n">
        <v>0.254225423974095</v>
      </c>
      <c r="U11" s="19" t="n">
        <v>0.300869122588345</v>
      </c>
      <c r="V11" s="19" t="n">
        <v>0.233935494484085</v>
      </c>
      <c r="W11" s="19" t="n">
        <v>0.228395139289012</v>
      </c>
      <c r="X11" s="19"/>
      <c r="Y11" s="19" t="n">
        <v>0.272785417808889</v>
      </c>
      <c r="Z11" s="19" t="n">
        <v>0.33537850381804</v>
      </c>
      <c r="AA11" s="19" t="n">
        <v>0.170917434873486</v>
      </c>
      <c r="AB11" s="19" t="n">
        <v>0.237546229285397</v>
      </c>
      <c r="AC11" s="19" t="n">
        <v>0.447227791777293</v>
      </c>
      <c r="AD11" s="19" t="n">
        <v>0.190028338460528</v>
      </c>
      <c r="AE11" s="19"/>
      <c r="AF11" s="19" t="n">
        <v>0.246887855838335</v>
      </c>
      <c r="AG11" s="19"/>
      <c r="AH11" s="19" t="n">
        <v>0.254743086411633</v>
      </c>
      <c r="AI11" s="19"/>
      <c r="AJ11" s="19" t="n">
        <v>0.292281416451441</v>
      </c>
      <c r="AK11" s="19" t="n">
        <v>0.224186723702084</v>
      </c>
      <c r="AL11" s="19" t="n">
        <v>0.280941493952213</v>
      </c>
    </row>
    <row r="12">
      <c r="B12" s="20" t="s">
        <v>135</v>
      </c>
      <c r="C12" s="19" t="n">
        <v>0.0658637518059092</v>
      </c>
      <c r="D12" s="19" t="n">
        <v>0.0633534874428658</v>
      </c>
      <c r="E12" s="19" t="n">
        <v>0.0665521180905011</v>
      </c>
      <c r="F12" s="19"/>
      <c r="G12" s="19" t="n">
        <v>0.0924366383936249</v>
      </c>
      <c r="H12" s="19" t="n">
        <v>0.0859003380972383</v>
      </c>
      <c r="I12" s="19" t="n">
        <v>0.0766757387754338</v>
      </c>
      <c r="J12" s="19" t="n">
        <v>0.0611887804804187</v>
      </c>
      <c r="K12" s="19" t="n">
        <v>0.046185579312417</v>
      </c>
      <c r="L12" s="19" t="n">
        <v>0.0510486552936602</v>
      </c>
      <c r="M12" s="19"/>
      <c r="N12" s="19" t="n">
        <v>0.0152643339521988</v>
      </c>
      <c r="O12" s="19" t="n">
        <v>0.0518266785361488</v>
      </c>
      <c r="P12" s="19" t="n">
        <v>0.0692809045136632</v>
      </c>
      <c r="Q12" s="19" t="n">
        <v>0.0835037299218327</v>
      </c>
      <c r="R12" s="19" t="n">
        <v>0.0918700718521005</v>
      </c>
      <c r="S12" s="19"/>
      <c r="T12" s="19" t="n">
        <v>0.0538421785086241</v>
      </c>
      <c r="U12" s="19" t="n">
        <v>0.0456320017820849</v>
      </c>
      <c r="V12" s="19" t="n">
        <v>0.0956906036229553</v>
      </c>
      <c r="W12" s="19" t="n">
        <v>0.0900299134004258</v>
      </c>
      <c r="X12" s="19"/>
      <c r="Y12" s="19" t="n">
        <v>0.0755739955912648</v>
      </c>
      <c r="Z12" s="19" t="n">
        <v>0.0253206408657571</v>
      </c>
      <c r="AA12" s="19" t="n">
        <v>0.0527105896904485</v>
      </c>
      <c r="AB12" s="19" t="n">
        <v>0.0888757639452179</v>
      </c>
      <c r="AC12" s="19" t="n">
        <v>0.0873784961009421</v>
      </c>
      <c r="AD12" s="19" t="n">
        <v>0.0294325969039036</v>
      </c>
      <c r="AE12" s="19"/>
      <c r="AF12" s="19" t="n">
        <v>0.0653796095873553</v>
      </c>
      <c r="AG12" s="19"/>
      <c r="AH12" s="19" t="n">
        <v>0.0638171711969096</v>
      </c>
      <c r="AI12" s="19"/>
      <c r="AJ12" s="19" t="n">
        <v>0.0570335342214649</v>
      </c>
      <c r="AK12" s="19" t="n">
        <v>0.0656349412377403</v>
      </c>
      <c r="AL12" s="19" t="n">
        <v>0.0942424058782269</v>
      </c>
    </row>
    <row r="13">
      <c r="B13" s="20" t="s">
        <v>136</v>
      </c>
      <c r="C13" s="19" t="n">
        <v>0.0445423306254278</v>
      </c>
      <c r="D13" s="19" t="n">
        <v>0.051743988961445</v>
      </c>
      <c r="E13" s="19" t="n">
        <v>0.037418990129017</v>
      </c>
      <c r="F13" s="19"/>
      <c r="G13" s="19" t="n">
        <v>0.0255703494553706</v>
      </c>
      <c r="H13" s="19" t="n">
        <v>0.0260452921032172</v>
      </c>
      <c r="I13" s="19" t="n">
        <v>0.0498681200081667</v>
      </c>
      <c r="J13" s="19" t="n">
        <v>0.0633669132789244</v>
      </c>
      <c r="K13" s="19" t="n">
        <v>0.0552905439264065</v>
      </c>
      <c r="L13" s="19" t="n">
        <v>0.0409730207298636</v>
      </c>
      <c r="M13" s="19"/>
      <c r="N13" s="19" t="n">
        <v>0.0440778384907141</v>
      </c>
      <c r="O13" s="19" t="n">
        <v>0.0563141228267393</v>
      </c>
      <c r="P13" s="19" t="n">
        <v>0.0295187159032596</v>
      </c>
      <c r="Q13" s="19" t="n">
        <v>0.0323863965174298</v>
      </c>
      <c r="R13" s="19" t="n">
        <v>0.0603984922083554</v>
      </c>
      <c r="S13" s="19"/>
      <c r="T13" s="19" t="n">
        <v>0.0876853925833451</v>
      </c>
      <c r="U13" s="19" t="n">
        <v>0.0422362943933932</v>
      </c>
      <c r="V13" s="19" t="n">
        <v>0.0482978353473026</v>
      </c>
      <c r="W13" s="19" t="n">
        <v>0.0357095940522081</v>
      </c>
      <c r="X13" s="19"/>
      <c r="Y13" s="19" t="n">
        <v>0.0419166652523959</v>
      </c>
      <c r="Z13" s="19" t="n">
        <v>0.0244093914973077</v>
      </c>
      <c r="AA13" s="19" t="n">
        <v>0.037303689142195</v>
      </c>
      <c r="AB13" s="19" t="n">
        <v>0.0563705107001156</v>
      </c>
      <c r="AC13" s="19" t="n">
        <v>0.0249524320071418</v>
      </c>
      <c r="AD13" s="19" t="n">
        <v>0.133727642277674</v>
      </c>
      <c r="AE13" s="19"/>
      <c r="AF13" s="19" t="n">
        <v>0.0426116179898079</v>
      </c>
      <c r="AG13" s="19"/>
      <c r="AH13" s="19" t="n">
        <v>0.044076475409539</v>
      </c>
      <c r="AI13" s="19"/>
      <c r="AJ13" s="19" t="n">
        <v>0.0203037626566001</v>
      </c>
      <c r="AK13" s="19" t="n">
        <v>0.0556522820183121</v>
      </c>
      <c r="AL13" s="19" t="n">
        <v>0.0560755206546591</v>
      </c>
    </row>
    <row r="14">
      <c r="B14" s="20" t="s">
        <v>56</v>
      </c>
      <c r="C14" s="21" t="n">
        <v>0.383018434235418</v>
      </c>
      <c r="D14" s="21" t="n">
        <v>0.350246471747015</v>
      </c>
      <c r="E14" s="21" t="n">
        <v>0.416578253449202</v>
      </c>
      <c r="F14" s="21"/>
      <c r="G14" s="21" t="n">
        <v>0.180405074563876</v>
      </c>
      <c r="H14" s="21" t="n">
        <v>0.175377762499691</v>
      </c>
      <c r="I14" s="21" t="n">
        <v>0.238008802244282</v>
      </c>
      <c r="J14" s="21" t="n">
        <v>0.345167428737648</v>
      </c>
      <c r="K14" s="21" t="n">
        <v>0.546898437253978</v>
      </c>
      <c r="L14" s="21" t="n">
        <v>0.614567518150964</v>
      </c>
      <c r="M14" s="21"/>
      <c r="N14" s="21" t="n">
        <v>0.479544693857934</v>
      </c>
      <c r="O14" s="21" t="n">
        <v>0.397592843634029</v>
      </c>
      <c r="P14" s="21" t="n">
        <v>0.418566828454159</v>
      </c>
      <c r="Q14" s="21" t="n">
        <v>0.402860971021544</v>
      </c>
      <c r="R14" s="21" t="n">
        <v>0.233548257896612</v>
      </c>
      <c r="S14" s="21"/>
      <c r="T14" s="21" t="n">
        <v>0.452806490996169</v>
      </c>
      <c r="U14" s="21" t="n">
        <v>0.440306926662627</v>
      </c>
      <c r="V14" s="21" t="n">
        <v>0.34220237441533</v>
      </c>
      <c r="W14" s="21" t="n">
        <v>0.156897927707837</v>
      </c>
      <c r="X14" s="21"/>
      <c r="Y14" s="21" t="n">
        <v>0.226168309242819</v>
      </c>
      <c r="Z14" s="21" t="n">
        <v>0.405857583696342</v>
      </c>
      <c r="AA14" s="21" t="n">
        <v>0.616183915792254</v>
      </c>
      <c r="AB14" s="21" t="n">
        <v>0.434199470266206</v>
      </c>
      <c r="AC14" s="21" t="n">
        <v>0.192484764366042</v>
      </c>
      <c r="AD14" s="21" t="n">
        <v>0.616012080157076</v>
      </c>
      <c r="AE14" s="21"/>
      <c r="AF14" s="21" t="n">
        <v>0.39284699327934</v>
      </c>
      <c r="AG14" s="21"/>
      <c r="AH14" s="21" t="n">
        <v>0.371985334175804</v>
      </c>
      <c r="AI14" s="21"/>
      <c r="AJ14" s="21" t="n">
        <v>0.451110297728952</v>
      </c>
      <c r="AK14" s="21" t="n">
        <v>0.346143032070876</v>
      </c>
      <c r="AL14" s="21" t="n">
        <v>0.38264758825766</v>
      </c>
    </row>
    <row r="15">
      <c r="B15" s="18"/>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513</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132</v>
      </c>
      <c r="C9" s="19" t="n">
        <v>0.0943103860707502</v>
      </c>
      <c r="D9" s="19" t="n">
        <v>0.106646901133345</v>
      </c>
      <c r="E9" s="19" t="n">
        <v>0.0821432125304986</v>
      </c>
      <c r="F9" s="19"/>
      <c r="G9" s="19" t="n">
        <v>0.178076118507529</v>
      </c>
      <c r="H9" s="19" t="n">
        <v>0.0781922137798661</v>
      </c>
      <c r="I9" s="19" t="n">
        <v>0.158814729458787</v>
      </c>
      <c r="J9" s="19" t="n">
        <v>0.137073524095886</v>
      </c>
      <c r="K9" s="19" t="n">
        <v>0.0474783025744344</v>
      </c>
      <c r="L9" s="19" t="n">
        <v>0.0307230209655117</v>
      </c>
      <c r="M9" s="19"/>
      <c r="N9" s="19" t="n">
        <v>0.0565700826733596</v>
      </c>
      <c r="O9" s="19" t="n">
        <v>0.129099938818218</v>
      </c>
      <c r="P9" s="19" t="n">
        <v>0.0749369784639096</v>
      </c>
      <c r="Q9" s="19" t="n">
        <v>0.0542809641109336</v>
      </c>
      <c r="R9" s="19" t="n">
        <v>0.124784036785636</v>
      </c>
      <c r="S9" s="19"/>
      <c r="T9" s="19" t="n">
        <v>0.036690104394275</v>
      </c>
      <c r="U9" s="19" t="n">
        <v>0.0542569109730386</v>
      </c>
      <c r="V9" s="19" t="n">
        <v>0.0621073696306591</v>
      </c>
      <c r="W9" s="19" t="n">
        <v>0.232367122673981</v>
      </c>
      <c r="X9" s="19"/>
      <c r="Y9" s="19" t="n">
        <v>0.163161188959416</v>
      </c>
      <c r="Z9" s="19" t="n">
        <v>0.0270899567099067</v>
      </c>
      <c r="AA9" s="19" t="n">
        <v>0.0297644328017638</v>
      </c>
      <c r="AB9" s="19" t="n">
        <v>0.0599442010048089</v>
      </c>
      <c r="AC9" s="19" t="n">
        <v>0.0520277721250493</v>
      </c>
      <c r="AD9" s="19" t="n">
        <v>0.0597063295037927</v>
      </c>
      <c r="AE9" s="19"/>
      <c r="AF9" s="19" t="n">
        <v>0.0983016692753461</v>
      </c>
      <c r="AG9" s="19"/>
      <c r="AH9" s="19" t="n">
        <v>0.0983286064971816</v>
      </c>
      <c r="AI9" s="19"/>
      <c r="AJ9" s="19" t="n">
        <v>0.0413458725810616</v>
      </c>
      <c r="AK9" s="19" t="n">
        <v>0.13438884375948</v>
      </c>
      <c r="AL9" s="19" t="n">
        <v>0.0301714118614974</v>
      </c>
    </row>
    <row r="10">
      <c r="B10" s="20" t="s">
        <v>133</v>
      </c>
      <c r="C10" s="19" t="n">
        <v>0.201815558725672</v>
      </c>
      <c r="D10" s="19" t="n">
        <v>0.237548261590804</v>
      </c>
      <c r="E10" s="19" t="n">
        <v>0.166433955334148</v>
      </c>
      <c r="F10" s="19"/>
      <c r="G10" s="19" t="n">
        <v>0.271853412834937</v>
      </c>
      <c r="H10" s="19" t="n">
        <v>0.339350361744413</v>
      </c>
      <c r="I10" s="19" t="n">
        <v>0.260216749358237</v>
      </c>
      <c r="J10" s="19" t="n">
        <v>0.171989051453328</v>
      </c>
      <c r="K10" s="19" t="n">
        <v>0.105029229736012</v>
      </c>
      <c r="L10" s="19" t="n">
        <v>0.128973482177164</v>
      </c>
      <c r="M10" s="19"/>
      <c r="N10" s="19" t="n">
        <v>0.234416837950219</v>
      </c>
      <c r="O10" s="19" t="n">
        <v>0.186761349280592</v>
      </c>
      <c r="P10" s="19" t="n">
        <v>0.19972047894495</v>
      </c>
      <c r="Q10" s="19" t="n">
        <v>0.160029283013645</v>
      </c>
      <c r="R10" s="19" t="n">
        <v>0.258176761223641</v>
      </c>
      <c r="S10" s="19"/>
      <c r="T10" s="19" t="n">
        <v>0.124118169925738</v>
      </c>
      <c r="U10" s="19" t="n">
        <v>0.160595595800438</v>
      </c>
      <c r="V10" s="19" t="n">
        <v>0.237075689259082</v>
      </c>
      <c r="W10" s="19" t="n">
        <v>0.313872769735519</v>
      </c>
      <c r="X10" s="19"/>
      <c r="Y10" s="19" t="n">
        <v>0.26194430006205</v>
      </c>
      <c r="Z10" s="19" t="n">
        <v>0.212379380989665</v>
      </c>
      <c r="AA10" s="19" t="n">
        <v>0.120117349448326</v>
      </c>
      <c r="AB10" s="19" t="n">
        <v>0.17010135869621</v>
      </c>
      <c r="AC10" s="19" t="n">
        <v>0.290323266166021</v>
      </c>
      <c r="AD10" s="19" t="n">
        <v>0.0307993422008193</v>
      </c>
      <c r="AE10" s="19"/>
      <c r="AF10" s="19" t="n">
        <v>0.196999195918379</v>
      </c>
      <c r="AG10" s="19"/>
      <c r="AH10" s="19" t="n">
        <v>0.210591795056566</v>
      </c>
      <c r="AI10" s="19"/>
      <c r="AJ10" s="19" t="n">
        <v>0.187492073263091</v>
      </c>
      <c r="AK10" s="19" t="n">
        <v>0.217419648575157</v>
      </c>
      <c r="AL10" s="19" t="n">
        <v>0.157526972485918</v>
      </c>
    </row>
    <row r="11">
      <c r="B11" s="20" t="s">
        <v>134</v>
      </c>
      <c r="C11" s="19" t="n">
        <v>0.220064026299863</v>
      </c>
      <c r="D11" s="19" t="n">
        <v>0.20013134930714</v>
      </c>
      <c r="E11" s="19" t="n">
        <v>0.24045070107598</v>
      </c>
      <c r="F11" s="19"/>
      <c r="G11" s="19" t="n">
        <v>0.209428357994302</v>
      </c>
      <c r="H11" s="19" t="n">
        <v>0.288071573837806</v>
      </c>
      <c r="I11" s="19" t="n">
        <v>0.211696611802684</v>
      </c>
      <c r="J11" s="19" t="n">
        <v>0.214843252377858</v>
      </c>
      <c r="K11" s="19" t="n">
        <v>0.243120039913505</v>
      </c>
      <c r="L11" s="19" t="n">
        <v>0.172475161480905</v>
      </c>
      <c r="M11" s="19"/>
      <c r="N11" s="19" t="n">
        <v>0.170126213075574</v>
      </c>
      <c r="O11" s="19" t="n">
        <v>0.170754609109359</v>
      </c>
      <c r="P11" s="19" t="n">
        <v>0.249410628632535</v>
      </c>
      <c r="Q11" s="19" t="n">
        <v>0.296748736040037</v>
      </c>
      <c r="R11" s="19" t="n">
        <v>0.205077956383551</v>
      </c>
      <c r="S11" s="19"/>
      <c r="T11" s="19" t="n">
        <v>0.219176622202865</v>
      </c>
      <c r="U11" s="19" t="n">
        <v>0.249515944638254</v>
      </c>
      <c r="V11" s="19" t="n">
        <v>0.262880358755244</v>
      </c>
      <c r="W11" s="19" t="n">
        <v>0.191742484695314</v>
      </c>
      <c r="X11" s="19"/>
      <c r="Y11" s="19" t="n">
        <v>0.22239069208264</v>
      </c>
      <c r="Z11" s="19" t="n">
        <v>0.302887586826264</v>
      </c>
      <c r="AA11" s="19" t="n">
        <v>0.183059089295785</v>
      </c>
      <c r="AB11" s="19" t="n">
        <v>0.228268920992561</v>
      </c>
      <c r="AC11" s="19" t="n">
        <v>0.319537678004697</v>
      </c>
      <c r="AD11" s="19" t="n">
        <v>0.158229720692865</v>
      </c>
      <c r="AE11" s="19"/>
      <c r="AF11" s="19" t="n">
        <v>0.214974084648944</v>
      </c>
      <c r="AG11" s="19"/>
      <c r="AH11" s="19" t="n">
        <v>0.220579265271084</v>
      </c>
      <c r="AI11" s="19"/>
      <c r="AJ11" s="19" t="n">
        <v>0.25643707667078</v>
      </c>
      <c r="AK11" s="19" t="n">
        <v>0.19168185738726</v>
      </c>
      <c r="AL11" s="19" t="n">
        <v>0.268965105648786</v>
      </c>
    </row>
    <row r="12">
      <c r="B12" s="20" t="s">
        <v>135</v>
      </c>
      <c r="C12" s="19" t="n">
        <v>0.0629722212966453</v>
      </c>
      <c r="D12" s="19" t="n">
        <v>0.0649679594756298</v>
      </c>
      <c r="E12" s="19" t="n">
        <v>0.0591434925408884</v>
      </c>
      <c r="F12" s="19"/>
      <c r="G12" s="19" t="n">
        <v>0.111456348275965</v>
      </c>
      <c r="H12" s="19" t="n">
        <v>0.0846128908540344</v>
      </c>
      <c r="I12" s="19" t="n">
        <v>0.0648310339076972</v>
      </c>
      <c r="J12" s="19" t="n">
        <v>0.0669954918594786</v>
      </c>
      <c r="K12" s="19" t="n">
        <v>0.0511347555909972</v>
      </c>
      <c r="L12" s="19" t="n">
        <v>0.0328623272192555</v>
      </c>
      <c r="M12" s="19"/>
      <c r="N12" s="19" t="n">
        <v>0.0152643339521988</v>
      </c>
      <c r="O12" s="19" t="n">
        <v>0.0559975071549126</v>
      </c>
      <c r="P12" s="19" t="n">
        <v>0.0467726541163</v>
      </c>
      <c r="Q12" s="19" t="n">
        <v>0.0717265497824131</v>
      </c>
      <c r="R12" s="19" t="n">
        <v>0.115034139483279</v>
      </c>
      <c r="S12" s="19"/>
      <c r="T12" s="19" t="n">
        <v>0.0651904946092789</v>
      </c>
      <c r="U12" s="19" t="n">
        <v>0.068685015193185</v>
      </c>
      <c r="V12" s="19" t="n">
        <v>0.0543273792566937</v>
      </c>
      <c r="W12" s="19" t="n">
        <v>0.0693188768767894</v>
      </c>
      <c r="X12" s="19"/>
      <c r="Y12" s="19" t="n">
        <v>0.0869188948951386</v>
      </c>
      <c r="Z12" s="19" t="n">
        <v>0.0304242012333655</v>
      </c>
      <c r="AA12" s="19" t="n">
        <v>0.040868879872746</v>
      </c>
      <c r="AB12" s="19" t="n">
        <v>0.0480797823623693</v>
      </c>
      <c r="AC12" s="19" t="n">
        <v>0.0779635955381241</v>
      </c>
      <c r="AD12" s="19" t="n">
        <v>0.0294325969039036</v>
      </c>
      <c r="AE12" s="19"/>
      <c r="AF12" s="19" t="n">
        <v>0.0628957243750725</v>
      </c>
      <c r="AG12" s="19"/>
      <c r="AH12" s="19" t="n">
        <v>0.0592320340968753</v>
      </c>
      <c r="AI12" s="19"/>
      <c r="AJ12" s="19" t="n">
        <v>0.0583266841889766</v>
      </c>
      <c r="AK12" s="19" t="n">
        <v>0.0550597765032393</v>
      </c>
      <c r="AL12" s="19" t="n">
        <v>0.121957258564617</v>
      </c>
    </row>
    <row r="13">
      <c r="B13" s="20" t="s">
        <v>136</v>
      </c>
      <c r="C13" s="19" t="n">
        <v>0.0425165644676252</v>
      </c>
      <c r="D13" s="19" t="n">
        <v>0.0571540928283542</v>
      </c>
      <c r="E13" s="19" t="n">
        <v>0.0279444133019759</v>
      </c>
      <c r="F13" s="19"/>
      <c r="G13" s="19" t="n">
        <v>0.0192058438113537</v>
      </c>
      <c r="H13" s="19" t="n">
        <v>0.0396365724628914</v>
      </c>
      <c r="I13" s="19" t="n">
        <v>0.0530349087821767</v>
      </c>
      <c r="J13" s="19" t="n">
        <v>0.0605843165533249</v>
      </c>
      <c r="K13" s="19" t="n">
        <v>0.0418973804375766</v>
      </c>
      <c r="L13" s="19" t="n">
        <v>0.035162975439886</v>
      </c>
      <c r="M13" s="19"/>
      <c r="N13" s="19" t="n">
        <v>0.0440778384907141</v>
      </c>
      <c r="O13" s="19" t="n">
        <v>0.0392926638679068</v>
      </c>
      <c r="P13" s="19" t="n">
        <v>0.0378919368129476</v>
      </c>
      <c r="Q13" s="19" t="n">
        <v>0.0279045451841143</v>
      </c>
      <c r="R13" s="19" t="n">
        <v>0.0696793872591822</v>
      </c>
      <c r="S13" s="19"/>
      <c r="T13" s="19" t="n">
        <v>0.0709499759456674</v>
      </c>
      <c r="U13" s="19" t="n">
        <v>0.0407900322474499</v>
      </c>
      <c r="V13" s="19" t="n">
        <v>0.0317001049137349</v>
      </c>
      <c r="W13" s="19" t="n">
        <v>0.0399768978525419</v>
      </c>
      <c r="X13" s="19"/>
      <c r="Y13" s="19" t="n">
        <v>0.0353195849980414</v>
      </c>
      <c r="Z13" s="19" t="n">
        <v>0.0604401994301262</v>
      </c>
      <c r="AA13" s="19" t="n">
        <v>0.0379426203260094</v>
      </c>
      <c r="AB13" s="19" t="n">
        <v>0.0400511988779592</v>
      </c>
      <c r="AC13" s="19" t="n">
        <v>0.0249524320071418</v>
      </c>
      <c r="AD13" s="19" t="n">
        <v>0.133727642277674</v>
      </c>
      <c r="AE13" s="19"/>
      <c r="AF13" s="19" t="n">
        <v>0.0495563121079148</v>
      </c>
      <c r="AG13" s="19"/>
      <c r="AH13" s="19" t="n">
        <v>0.0411945592017364</v>
      </c>
      <c r="AI13" s="19"/>
      <c r="AJ13" s="19" t="n">
        <v>0.0210851308127098</v>
      </c>
      <c r="AK13" s="19" t="n">
        <v>0.0525441877983587</v>
      </c>
      <c r="AL13" s="19" t="n">
        <v>0.0515587261738438</v>
      </c>
    </row>
    <row r="14">
      <c r="B14" s="20" t="s">
        <v>56</v>
      </c>
      <c r="C14" s="21" t="n">
        <v>0.378321243139445</v>
      </c>
      <c r="D14" s="21" t="n">
        <v>0.333551435664727</v>
      </c>
      <c r="E14" s="21" t="n">
        <v>0.42388422521651</v>
      </c>
      <c r="F14" s="21"/>
      <c r="G14" s="21" t="n">
        <v>0.209979918575913</v>
      </c>
      <c r="H14" s="21" t="n">
        <v>0.170136387320989</v>
      </c>
      <c r="I14" s="21" t="n">
        <v>0.251405966690417</v>
      </c>
      <c r="J14" s="21" t="n">
        <v>0.348514363660124</v>
      </c>
      <c r="K14" s="21" t="n">
        <v>0.511340291747475</v>
      </c>
      <c r="L14" s="21" t="n">
        <v>0.599803032717278</v>
      </c>
      <c r="M14" s="21"/>
      <c r="N14" s="21" t="n">
        <v>0.479544693857934</v>
      </c>
      <c r="O14" s="21" t="n">
        <v>0.418093931769012</v>
      </c>
      <c r="P14" s="21" t="n">
        <v>0.391267323029358</v>
      </c>
      <c r="Q14" s="21" t="n">
        <v>0.389309921868857</v>
      </c>
      <c r="R14" s="21" t="n">
        <v>0.22724771886471</v>
      </c>
      <c r="S14" s="21"/>
      <c r="T14" s="21" t="n">
        <v>0.483874632922176</v>
      </c>
      <c r="U14" s="21" t="n">
        <v>0.426156501147635</v>
      </c>
      <c r="V14" s="21" t="n">
        <v>0.351909098184587</v>
      </c>
      <c r="W14" s="21" t="n">
        <v>0.152721848165854</v>
      </c>
      <c r="X14" s="21"/>
      <c r="Y14" s="21" t="n">
        <v>0.230265339002715</v>
      </c>
      <c r="Z14" s="21" t="n">
        <v>0.366778674810673</v>
      </c>
      <c r="AA14" s="21" t="n">
        <v>0.58824762825537</v>
      </c>
      <c r="AB14" s="21" t="n">
        <v>0.453554538066091</v>
      </c>
      <c r="AC14" s="21" t="n">
        <v>0.235195256158967</v>
      </c>
      <c r="AD14" s="21" t="n">
        <v>0.588104368420945</v>
      </c>
      <c r="AE14" s="21"/>
      <c r="AF14" s="21" t="n">
        <v>0.377273013674343</v>
      </c>
      <c r="AG14" s="21"/>
      <c r="AH14" s="21" t="n">
        <v>0.370073739876557</v>
      </c>
      <c r="AI14" s="21"/>
      <c r="AJ14" s="21" t="n">
        <v>0.435313162483381</v>
      </c>
      <c r="AK14" s="21" t="n">
        <v>0.348905685976505</v>
      </c>
      <c r="AL14" s="21" t="n">
        <v>0.369820525265338</v>
      </c>
    </row>
    <row r="15">
      <c r="B15" s="18"/>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514</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132</v>
      </c>
      <c r="C9" s="19" t="n">
        <v>0.0826177976329719</v>
      </c>
      <c r="D9" s="19" t="n">
        <v>0.103603636406657</v>
      </c>
      <c r="E9" s="19" t="n">
        <v>0.0617680086659677</v>
      </c>
      <c r="F9" s="19"/>
      <c r="G9" s="19" t="n">
        <v>0.0933003349893049</v>
      </c>
      <c r="H9" s="19" t="n">
        <v>0.127064608891499</v>
      </c>
      <c r="I9" s="19" t="n">
        <v>0.158158248608414</v>
      </c>
      <c r="J9" s="19" t="n">
        <v>0.0953211593542243</v>
      </c>
      <c r="K9" s="19" t="n">
        <v>0.033822837073256</v>
      </c>
      <c r="L9" s="19" t="n">
        <v>0.022910634895584</v>
      </c>
      <c r="M9" s="19"/>
      <c r="N9" s="19" t="n">
        <v>0.118511162617782</v>
      </c>
      <c r="O9" s="19" t="n">
        <v>0.0794655817127335</v>
      </c>
      <c r="P9" s="19" t="n">
        <v>0.0803192433101953</v>
      </c>
      <c r="Q9" s="19" t="n">
        <v>0.0363959292354342</v>
      </c>
      <c r="R9" s="19" t="n">
        <v>0.121673193723353</v>
      </c>
      <c r="S9" s="19"/>
      <c r="T9" s="19" t="n">
        <v>0.0265828373517311</v>
      </c>
      <c r="U9" s="19" t="n">
        <v>0.0551910669767624</v>
      </c>
      <c r="V9" s="19" t="n">
        <v>0.0549176300760085</v>
      </c>
      <c r="W9" s="19" t="n">
        <v>0.203489819390598</v>
      </c>
      <c r="X9" s="19"/>
      <c r="Y9" s="19" t="n">
        <v>0.149725640615349</v>
      </c>
      <c r="Z9" s="19" t="n">
        <v>0.0412044274886755</v>
      </c>
      <c r="AA9" s="19" t="n">
        <v>0.0270895382024634</v>
      </c>
      <c r="AB9" s="19" t="n">
        <v>0.0489047764117713</v>
      </c>
      <c r="AC9" s="19" t="n">
        <v>0</v>
      </c>
      <c r="AD9" s="19" t="n">
        <v>0</v>
      </c>
      <c r="AE9" s="19"/>
      <c r="AF9" s="19" t="n">
        <v>0.0744421395858491</v>
      </c>
      <c r="AG9" s="19"/>
      <c r="AH9" s="19" t="n">
        <v>0.0853891661039212</v>
      </c>
      <c r="AI9" s="19"/>
      <c r="AJ9" s="19" t="n">
        <v>0.0221894248666927</v>
      </c>
      <c r="AK9" s="19" t="n">
        <v>0.122222148853432</v>
      </c>
      <c r="AL9" s="19" t="n">
        <v>0.0440533014292486</v>
      </c>
    </row>
    <row r="10">
      <c r="B10" s="20" t="s">
        <v>133</v>
      </c>
      <c r="C10" s="19" t="n">
        <v>0.167885921338538</v>
      </c>
      <c r="D10" s="19" t="n">
        <v>0.215605185178796</v>
      </c>
      <c r="E10" s="19" t="n">
        <v>0.12043699126806</v>
      </c>
      <c r="F10" s="19"/>
      <c r="G10" s="19" t="n">
        <v>0.236095580831427</v>
      </c>
      <c r="H10" s="19" t="n">
        <v>0.232603698275379</v>
      </c>
      <c r="I10" s="19" t="n">
        <v>0.218379406980634</v>
      </c>
      <c r="J10" s="19" t="n">
        <v>0.18049269955399</v>
      </c>
      <c r="K10" s="19" t="n">
        <v>0.106892876185661</v>
      </c>
      <c r="L10" s="19" t="n">
        <v>0.096349422479304</v>
      </c>
      <c r="M10" s="19"/>
      <c r="N10" s="19" t="n">
        <v>0.172706828344344</v>
      </c>
      <c r="O10" s="19" t="n">
        <v>0.168372387950452</v>
      </c>
      <c r="P10" s="19" t="n">
        <v>0.159143384066835</v>
      </c>
      <c r="Q10" s="19" t="n">
        <v>0.144038372277567</v>
      </c>
      <c r="R10" s="19" t="n">
        <v>0.202994787498978</v>
      </c>
      <c r="S10" s="19"/>
      <c r="T10" s="19" t="n">
        <v>0.102079960419943</v>
      </c>
      <c r="U10" s="19" t="n">
        <v>0.103657548444342</v>
      </c>
      <c r="V10" s="19" t="n">
        <v>0.190675365492806</v>
      </c>
      <c r="W10" s="19" t="n">
        <v>0.299955442461112</v>
      </c>
      <c r="X10" s="19"/>
      <c r="Y10" s="19" t="n">
        <v>0.223106175692997</v>
      </c>
      <c r="Z10" s="19" t="n">
        <v>0.142583408423842</v>
      </c>
      <c r="AA10" s="19" t="n">
        <v>0.0877295848536289</v>
      </c>
      <c r="AB10" s="19" t="n">
        <v>0.188543943508057</v>
      </c>
      <c r="AC10" s="19" t="n">
        <v>0.189763734927315</v>
      </c>
      <c r="AD10" s="19" t="n">
        <v>0.0851608602715019</v>
      </c>
      <c r="AE10" s="19"/>
      <c r="AF10" s="19" t="n">
        <v>0.188069685678352</v>
      </c>
      <c r="AG10" s="19"/>
      <c r="AH10" s="19" t="n">
        <v>0.171177524213389</v>
      </c>
      <c r="AI10" s="19"/>
      <c r="AJ10" s="19" t="n">
        <v>0.165719062408024</v>
      </c>
      <c r="AK10" s="19" t="n">
        <v>0.18309236823373</v>
      </c>
      <c r="AL10" s="19" t="n">
        <v>0.0885574331121955</v>
      </c>
    </row>
    <row r="11">
      <c r="B11" s="20" t="s">
        <v>134</v>
      </c>
      <c r="C11" s="19" t="n">
        <v>0.222970270429215</v>
      </c>
      <c r="D11" s="19" t="n">
        <v>0.189416566893417</v>
      </c>
      <c r="E11" s="19" t="n">
        <v>0.257000104641726</v>
      </c>
      <c r="F11" s="19"/>
      <c r="G11" s="19" t="n">
        <v>0.259005093675383</v>
      </c>
      <c r="H11" s="19" t="n">
        <v>0.29073897323547</v>
      </c>
      <c r="I11" s="19" t="n">
        <v>0.225079709076817</v>
      </c>
      <c r="J11" s="19" t="n">
        <v>0.212026684045648</v>
      </c>
      <c r="K11" s="19" t="n">
        <v>0.197713492699337</v>
      </c>
      <c r="L11" s="19" t="n">
        <v>0.186409154417537</v>
      </c>
      <c r="M11" s="19"/>
      <c r="N11" s="19" t="n">
        <v>0.185990949396805</v>
      </c>
      <c r="O11" s="19" t="n">
        <v>0.177801535480254</v>
      </c>
      <c r="P11" s="19" t="n">
        <v>0.214480801373897</v>
      </c>
      <c r="Q11" s="19" t="n">
        <v>0.302780718807683</v>
      </c>
      <c r="R11" s="19" t="n">
        <v>0.249873535576112</v>
      </c>
      <c r="S11" s="19"/>
      <c r="T11" s="19" t="n">
        <v>0.228503155097201</v>
      </c>
      <c r="U11" s="19" t="n">
        <v>0.264039659400073</v>
      </c>
      <c r="V11" s="19" t="n">
        <v>0.238100072939892</v>
      </c>
      <c r="W11" s="19" t="n">
        <v>0.20805564032556</v>
      </c>
      <c r="X11" s="19"/>
      <c r="Y11" s="19" t="n">
        <v>0.232801255273444</v>
      </c>
      <c r="Z11" s="19" t="n">
        <v>0.281589935555803</v>
      </c>
      <c r="AA11" s="19" t="n">
        <v>0.17746955341926</v>
      </c>
      <c r="AB11" s="19" t="n">
        <v>0.238584922466952</v>
      </c>
      <c r="AC11" s="19" t="n">
        <v>0.310277514631589</v>
      </c>
      <c r="AD11" s="19" t="n">
        <v>0.145409931543241</v>
      </c>
      <c r="AE11" s="19"/>
      <c r="AF11" s="19" t="n">
        <v>0.211676970266604</v>
      </c>
      <c r="AG11" s="19"/>
      <c r="AH11" s="19" t="n">
        <v>0.226293182397069</v>
      </c>
      <c r="AI11" s="19"/>
      <c r="AJ11" s="19" t="n">
        <v>0.273193408827523</v>
      </c>
      <c r="AK11" s="19" t="n">
        <v>0.189467030626236</v>
      </c>
      <c r="AL11" s="19" t="n">
        <v>0.258342615189711</v>
      </c>
    </row>
    <row r="12">
      <c r="B12" s="20" t="s">
        <v>135</v>
      </c>
      <c r="C12" s="19" t="n">
        <v>0.0805833230130675</v>
      </c>
      <c r="D12" s="19" t="n">
        <v>0.0837306583649821</v>
      </c>
      <c r="E12" s="19" t="n">
        <v>0.0756360109542133</v>
      </c>
      <c r="F12" s="19"/>
      <c r="G12" s="19" t="n">
        <v>0.160305708549888</v>
      </c>
      <c r="H12" s="19" t="n">
        <v>0.097569175228672</v>
      </c>
      <c r="I12" s="19" t="n">
        <v>0.100207489514245</v>
      </c>
      <c r="J12" s="19" t="n">
        <v>0.115969282593465</v>
      </c>
      <c r="K12" s="19" t="n">
        <v>0.0292925325226694</v>
      </c>
      <c r="L12" s="19" t="n">
        <v>0.0347659520763386</v>
      </c>
      <c r="M12" s="19"/>
      <c r="N12" s="19" t="n">
        <v>0.0369536095519367</v>
      </c>
      <c r="O12" s="19" t="n">
        <v>0.0858236536983889</v>
      </c>
      <c r="P12" s="19" t="n">
        <v>0.0600798370431581</v>
      </c>
      <c r="Q12" s="19" t="n">
        <v>0.0827412988962493</v>
      </c>
      <c r="R12" s="19" t="n">
        <v>0.123021298052856</v>
      </c>
      <c r="S12" s="19"/>
      <c r="T12" s="19" t="n">
        <v>0.0643397416313772</v>
      </c>
      <c r="U12" s="19" t="n">
        <v>0.0832325218876382</v>
      </c>
      <c r="V12" s="19" t="n">
        <v>0.0923393127346925</v>
      </c>
      <c r="W12" s="19" t="n">
        <v>0.0956547647799839</v>
      </c>
      <c r="X12" s="19"/>
      <c r="Y12" s="19" t="n">
        <v>0.11235460823393</v>
      </c>
      <c r="Z12" s="19" t="n">
        <v>0.0438778743380644</v>
      </c>
      <c r="AA12" s="19" t="n">
        <v>0.0358686936022701</v>
      </c>
      <c r="AB12" s="19" t="n">
        <v>0.052461960232447</v>
      </c>
      <c r="AC12" s="19" t="n">
        <v>0.189906198260704</v>
      </c>
      <c r="AD12" s="19" t="n">
        <v>0.0317368703630067</v>
      </c>
      <c r="AE12" s="19"/>
      <c r="AF12" s="19" t="n">
        <v>0.080502114805959</v>
      </c>
      <c r="AG12" s="19"/>
      <c r="AH12" s="19" t="n">
        <v>0.084564119660944</v>
      </c>
      <c r="AI12" s="19"/>
      <c r="AJ12" s="19" t="n">
        <v>0.0740306769121214</v>
      </c>
      <c r="AK12" s="19" t="n">
        <v>0.0782837355230371</v>
      </c>
      <c r="AL12" s="19" t="n">
        <v>0.113683818689411</v>
      </c>
    </row>
    <row r="13">
      <c r="B13" s="20" t="s">
        <v>136</v>
      </c>
      <c r="C13" s="19" t="n">
        <v>0.0431286254156354</v>
      </c>
      <c r="D13" s="19" t="n">
        <v>0.0608682247036075</v>
      </c>
      <c r="E13" s="19" t="n">
        <v>0.0254518515059859</v>
      </c>
      <c r="F13" s="19"/>
      <c r="G13" s="19" t="n">
        <v>0.0331301077946617</v>
      </c>
      <c r="H13" s="19" t="n">
        <v>0.0633169799476067</v>
      </c>
      <c r="I13" s="19" t="n">
        <v>0.0615171215020869</v>
      </c>
      <c r="J13" s="19" t="n">
        <v>0.0428572966436981</v>
      </c>
      <c r="K13" s="19" t="n">
        <v>0.0446963183607157</v>
      </c>
      <c r="L13" s="19" t="n">
        <v>0.0205642152220743</v>
      </c>
      <c r="M13" s="19"/>
      <c r="N13" s="19" t="n">
        <v>0.0364730400380591</v>
      </c>
      <c r="O13" s="19" t="n">
        <v>0.0413468151682565</v>
      </c>
      <c r="P13" s="19" t="n">
        <v>0.0425467350924522</v>
      </c>
      <c r="Q13" s="19" t="n">
        <v>0.0381389274439825</v>
      </c>
      <c r="R13" s="19" t="n">
        <v>0.0556368761616595</v>
      </c>
      <c r="S13" s="19"/>
      <c r="T13" s="19" t="n">
        <v>0.0513755209748033</v>
      </c>
      <c r="U13" s="19" t="n">
        <v>0.0286659003119257</v>
      </c>
      <c r="V13" s="19" t="n">
        <v>0.0860105104413254</v>
      </c>
      <c r="W13" s="19" t="n">
        <v>0.0373246414795173</v>
      </c>
      <c r="X13" s="19"/>
      <c r="Y13" s="19" t="n">
        <v>0.0448232350451803</v>
      </c>
      <c r="Z13" s="19" t="n">
        <v>0.0393332762736896</v>
      </c>
      <c r="AA13" s="19" t="n">
        <v>0.0279923383215508</v>
      </c>
      <c r="AB13" s="19" t="n">
        <v>0.0631563369488174</v>
      </c>
      <c r="AC13" s="19" t="n">
        <v>0.0499048640142836</v>
      </c>
      <c r="AD13" s="19" t="n">
        <v>0.0294325969039036</v>
      </c>
      <c r="AE13" s="19"/>
      <c r="AF13" s="19" t="n">
        <v>0.0487361562730566</v>
      </c>
      <c r="AG13" s="19"/>
      <c r="AH13" s="19" t="n">
        <v>0.0415867840922625</v>
      </c>
      <c r="AI13" s="19"/>
      <c r="AJ13" s="19" t="n">
        <v>0.0347390848897195</v>
      </c>
      <c r="AK13" s="19" t="n">
        <v>0.04438802397895</v>
      </c>
      <c r="AL13" s="19" t="n">
        <v>0.0617414818823494</v>
      </c>
    </row>
    <row r="14">
      <c r="B14" s="20" t="s">
        <v>56</v>
      </c>
      <c r="C14" s="21" t="n">
        <v>0.402814062170573</v>
      </c>
      <c r="D14" s="21" t="n">
        <v>0.346775728452541</v>
      </c>
      <c r="E14" s="21" t="n">
        <v>0.459707032964047</v>
      </c>
      <c r="F14" s="21"/>
      <c r="G14" s="21" t="n">
        <v>0.218163174159335</v>
      </c>
      <c r="H14" s="21" t="n">
        <v>0.188706564421373</v>
      </c>
      <c r="I14" s="21" t="n">
        <v>0.236658024317803</v>
      </c>
      <c r="J14" s="21" t="n">
        <v>0.353332877808974</v>
      </c>
      <c r="K14" s="21" t="n">
        <v>0.587581943158362</v>
      </c>
      <c r="L14" s="21" t="n">
        <v>0.639000620909162</v>
      </c>
      <c r="M14" s="21"/>
      <c r="N14" s="21" t="n">
        <v>0.449364410051072</v>
      </c>
      <c r="O14" s="21" t="n">
        <v>0.447190025989915</v>
      </c>
      <c r="P14" s="21" t="n">
        <v>0.443429999113462</v>
      </c>
      <c r="Q14" s="21" t="n">
        <v>0.395904753339084</v>
      </c>
      <c r="R14" s="21" t="n">
        <v>0.246800308987042</v>
      </c>
      <c r="S14" s="21"/>
      <c r="T14" s="21" t="n">
        <v>0.527118784524944</v>
      </c>
      <c r="U14" s="21" t="n">
        <v>0.465213302979259</v>
      </c>
      <c r="V14" s="21" t="n">
        <v>0.337957108315275</v>
      </c>
      <c r="W14" s="21" t="n">
        <v>0.155519691563229</v>
      </c>
      <c r="X14" s="21"/>
      <c r="Y14" s="21" t="n">
        <v>0.2371890851391</v>
      </c>
      <c r="Z14" s="21" t="n">
        <v>0.451411077919926</v>
      </c>
      <c r="AA14" s="21" t="n">
        <v>0.643850291600827</v>
      </c>
      <c r="AB14" s="21" t="n">
        <v>0.408348060431956</v>
      </c>
      <c r="AC14" s="21" t="n">
        <v>0.260147688166109</v>
      </c>
      <c r="AD14" s="21" t="n">
        <v>0.708259740918347</v>
      </c>
      <c r="AE14" s="21"/>
      <c r="AF14" s="21" t="n">
        <v>0.396572933390179</v>
      </c>
      <c r="AG14" s="21"/>
      <c r="AH14" s="21" t="n">
        <v>0.390989223532414</v>
      </c>
      <c r="AI14" s="21"/>
      <c r="AJ14" s="21" t="n">
        <v>0.430128342095919</v>
      </c>
      <c r="AK14" s="21" t="n">
        <v>0.382546692784615</v>
      </c>
      <c r="AL14" s="21" t="n">
        <v>0.433621349697085</v>
      </c>
    </row>
    <row r="15">
      <c r="B15" s="18"/>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515</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132</v>
      </c>
      <c r="C9" s="19" t="n">
        <v>0.106988666194142</v>
      </c>
      <c r="D9" s="19" t="n">
        <v>0.133013849433198</v>
      </c>
      <c r="E9" s="19" t="n">
        <v>0.0811410558293692</v>
      </c>
      <c r="F9" s="19"/>
      <c r="G9" s="19" t="n">
        <v>0.146326044192135</v>
      </c>
      <c r="H9" s="19" t="n">
        <v>0.16943227104223</v>
      </c>
      <c r="I9" s="19" t="n">
        <v>0.140312170672898</v>
      </c>
      <c r="J9" s="19" t="n">
        <v>0.148925096114293</v>
      </c>
      <c r="K9" s="19" t="n">
        <v>0.0463424703594279</v>
      </c>
      <c r="L9" s="19" t="n">
        <v>0.0402833390670619</v>
      </c>
      <c r="M9" s="19"/>
      <c r="N9" s="19" t="n">
        <v>0.0752016541634186</v>
      </c>
      <c r="O9" s="19" t="n">
        <v>0.103501519890932</v>
      </c>
      <c r="P9" s="19" t="n">
        <v>0.111916680616887</v>
      </c>
      <c r="Q9" s="19" t="n">
        <v>0.0569096891704723</v>
      </c>
      <c r="R9" s="19" t="n">
        <v>0.173343000837357</v>
      </c>
      <c r="S9" s="19"/>
      <c r="T9" s="19" t="n">
        <v>0.136037279687378</v>
      </c>
      <c r="U9" s="19" t="n">
        <v>0.0514206383100053</v>
      </c>
      <c r="V9" s="19" t="n">
        <v>0.0592087267435883</v>
      </c>
      <c r="W9" s="19" t="n">
        <v>0.234932516746174</v>
      </c>
      <c r="X9" s="19"/>
      <c r="Y9" s="19" t="n">
        <v>0.170681757734658</v>
      </c>
      <c r="Z9" s="19" t="n">
        <v>0.016191483704054</v>
      </c>
      <c r="AA9" s="19" t="n">
        <v>0.0377119838969834</v>
      </c>
      <c r="AB9" s="19" t="n">
        <v>0.0977068202669142</v>
      </c>
      <c r="AC9" s="19" t="n">
        <v>0.066912827512069</v>
      </c>
      <c r="AD9" s="19" t="n">
        <v>0.0914431998667994</v>
      </c>
      <c r="AE9" s="19"/>
      <c r="AF9" s="19" t="n">
        <v>0.113696639904558</v>
      </c>
      <c r="AG9" s="19"/>
      <c r="AH9" s="19" t="n">
        <v>0.108396099843567</v>
      </c>
      <c r="AI9" s="19"/>
      <c r="AJ9" s="19" t="n">
        <v>0.0262443810974836</v>
      </c>
      <c r="AK9" s="19" t="n">
        <v>0.163754475931747</v>
      </c>
      <c r="AL9" s="19" t="n">
        <v>0.0337110779260842</v>
      </c>
    </row>
    <row r="10">
      <c r="B10" s="20" t="s">
        <v>133</v>
      </c>
      <c r="C10" s="19" t="n">
        <v>0.124738823091279</v>
      </c>
      <c r="D10" s="19" t="n">
        <v>0.156227655466802</v>
      </c>
      <c r="E10" s="19" t="n">
        <v>0.0934556398277816</v>
      </c>
      <c r="F10" s="19"/>
      <c r="G10" s="19" t="n">
        <v>0.175179756587797</v>
      </c>
      <c r="H10" s="19" t="n">
        <v>0.208492668289669</v>
      </c>
      <c r="I10" s="19" t="n">
        <v>0.245161970682495</v>
      </c>
      <c r="J10" s="19" t="n">
        <v>0.0957105695724697</v>
      </c>
      <c r="K10" s="19" t="n">
        <v>0.0423579203738605</v>
      </c>
      <c r="L10" s="19" t="n">
        <v>0.0436907078479073</v>
      </c>
      <c r="M10" s="19"/>
      <c r="N10" s="19" t="n">
        <v>0.121630135085039</v>
      </c>
      <c r="O10" s="19" t="n">
        <v>0.118326167642169</v>
      </c>
      <c r="P10" s="19" t="n">
        <v>0.0875053611635241</v>
      </c>
      <c r="Q10" s="19" t="n">
        <v>0.103922726241612</v>
      </c>
      <c r="R10" s="19" t="n">
        <v>0.216877798407372</v>
      </c>
      <c r="S10" s="19"/>
      <c r="T10" s="19" t="n">
        <v>0.0460296163416777</v>
      </c>
      <c r="U10" s="19" t="n">
        <v>0.0887730745460562</v>
      </c>
      <c r="V10" s="19" t="n">
        <v>0.117943027256262</v>
      </c>
      <c r="W10" s="19" t="n">
        <v>0.252511283487535</v>
      </c>
      <c r="X10" s="19"/>
      <c r="Y10" s="19" t="n">
        <v>0.199396799058738</v>
      </c>
      <c r="Z10" s="19" t="n">
        <v>0.0830520796819735</v>
      </c>
      <c r="AA10" s="19" t="n">
        <v>0.0472798123134347</v>
      </c>
      <c r="AB10" s="19" t="n">
        <v>0.10705546605155</v>
      </c>
      <c r="AC10" s="19" t="n">
        <v>0.0907268793564102</v>
      </c>
      <c r="AD10" s="19" t="n">
        <v>0</v>
      </c>
      <c r="AE10" s="19"/>
      <c r="AF10" s="19" t="n">
        <v>0.105079440343026</v>
      </c>
      <c r="AG10" s="19"/>
      <c r="AH10" s="19" t="n">
        <v>0.130124143930477</v>
      </c>
      <c r="AI10" s="19"/>
      <c r="AJ10" s="19" t="n">
        <v>0.0615722508251301</v>
      </c>
      <c r="AK10" s="19" t="n">
        <v>0.146932738835087</v>
      </c>
      <c r="AL10" s="19" t="n">
        <v>0.193009150933038</v>
      </c>
    </row>
    <row r="11">
      <c r="B11" s="20" t="s">
        <v>134</v>
      </c>
      <c r="C11" s="19" t="n">
        <v>0.236303050647658</v>
      </c>
      <c r="D11" s="19" t="n">
        <v>0.206376072634306</v>
      </c>
      <c r="E11" s="19" t="n">
        <v>0.26477422267923</v>
      </c>
      <c r="F11" s="19"/>
      <c r="G11" s="19" t="n">
        <v>0.244490449669827</v>
      </c>
      <c r="H11" s="19" t="n">
        <v>0.297991640732083</v>
      </c>
      <c r="I11" s="19" t="n">
        <v>0.27441474315401</v>
      </c>
      <c r="J11" s="19" t="n">
        <v>0.242392167873695</v>
      </c>
      <c r="K11" s="19" t="n">
        <v>0.214561563853176</v>
      </c>
      <c r="L11" s="19" t="n">
        <v>0.17714441808125</v>
      </c>
      <c r="M11" s="19"/>
      <c r="N11" s="19" t="n">
        <v>0.192051342160085</v>
      </c>
      <c r="O11" s="19" t="n">
        <v>0.197802309738917</v>
      </c>
      <c r="P11" s="19" t="n">
        <v>0.255518760992766</v>
      </c>
      <c r="Q11" s="19" t="n">
        <v>0.312577103206489</v>
      </c>
      <c r="R11" s="19" t="n">
        <v>0.215945342815028</v>
      </c>
      <c r="S11" s="19"/>
      <c r="T11" s="19" t="n">
        <v>0.207336610327144</v>
      </c>
      <c r="U11" s="19" t="n">
        <v>0.287226088191619</v>
      </c>
      <c r="V11" s="19" t="n">
        <v>0.196370216336823</v>
      </c>
      <c r="W11" s="19" t="n">
        <v>0.234320490276071</v>
      </c>
      <c r="X11" s="19"/>
      <c r="Y11" s="19" t="n">
        <v>0.256796788563433</v>
      </c>
      <c r="Z11" s="19" t="n">
        <v>0.289041716488032</v>
      </c>
      <c r="AA11" s="19" t="n">
        <v>0.176289628926517</v>
      </c>
      <c r="AB11" s="19" t="n">
        <v>0.252204174267692</v>
      </c>
      <c r="AC11" s="19" t="n">
        <v>0.316181559811029</v>
      </c>
      <c r="AD11" s="19" t="n">
        <v>0.204275125351048</v>
      </c>
      <c r="AE11" s="19"/>
      <c r="AF11" s="19" t="n">
        <v>0.240779899398729</v>
      </c>
      <c r="AG11" s="19"/>
      <c r="AH11" s="19" t="n">
        <v>0.236171248609634</v>
      </c>
      <c r="AI11" s="19"/>
      <c r="AJ11" s="19" t="n">
        <v>0.246927999235321</v>
      </c>
      <c r="AK11" s="19" t="n">
        <v>0.226220957965813</v>
      </c>
      <c r="AL11" s="19" t="n">
        <v>0.260715665046315</v>
      </c>
    </row>
    <row r="12">
      <c r="B12" s="20" t="s">
        <v>135</v>
      </c>
      <c r="C12" s="19" t="n">
        <v>0.121409989524012</v>
      </c>
      <c r="D12" s="19" t="n">
        <v>0.142552898508822</v>
      </c>
      <c r="E12" s="19" t="n">
        <v>0.100478725106122</v>
      </c>
      <c r="F12" s="19"/>
      <c r="G12" s="19" t="n">
        <v>0.194620686542247</v>
      </c>
      <c r="H12" s="19" t="n">
        <v>0.0853262519007062</v>
      </c>
      <c r="I12" s="19" t="n">
        <v>0.0949611837303124</v>
      </c>
      <c r="J12" s="19" t="n">
        <v>0.120074282078046</v>
      </c>
      <c r="K12" s="19" t="n">
        <v>0.115871467387594</v>
      </c>
      <c r="L12" s="19" t="n">
        <v>0.137861530335128</v>
      </c>
      <c r="M12" s="19"/>
      <c r="N12" s="19" t="n">
        <v>0.132832671248206</v>
      </c>
      <c r="O12" s="19" t="n">
        <v>0.124029983673822</v>
      </c>
      <c r="P12" s="19" t="n">
        <v>0.0921602399572749</v>
      </c>
      <c r="Q12" s="19" t="n">
        <v>0.129321640327932</v>
      </c>
      <c r="R12" s="19" t="n">
        <v>0.148382699670107</v>
      </c>
      <c r="S12" s="19"/>
      <c r="T12" s="19" t="n">
        <v>0.158592779216174</v>
      </c>
      <c r="U12" s="19" t="n">
        <v>0.121624380275243</v>
      </c>
      <c r="V12" s="19" t="n">
        <v>0.172279639163433</v>
      </c>
      <c r="W12" s="19" t="n">
        <v>0.090755246526019</v>
      </c>
      <c r="X12" s="19"/>
      <c r="Y12" s="19" t="n">
        <v>0.0933685678782689</v>
      </c>
      <c r="Z12" s="19" t="n">
        <v>0.19042624013122</v>
      </c>
      <c r="AA12" s="19" t="n">
        <v>0.133364041992247</v>
      </c>
      <c r="AB12" s="19" t="n">
        <v>0.106938179852943</v>
      </c>
      <c r="AC12" s="19" t="n">
        <v>0.269929081439061</v>
      </c>
      <c r="AD12" s="19" t="n">
        <v>0.043473740420151</v>
      </c>
      <c r="AE12" s="19"/>
      <c r="AF12" s="19" t="n">
        <v>0.12419964671278</v>
      </c>
      <c r="AG12" s="19"/>
      <c r="AH12" s="19" t="n">
        <v>0.125471407141366</v>
      </c>
      <c r="AI12" s="19"/>
      <c r="AJ12" s="19" t="n">
        <v>0.180162896940815</v>
      </c>
      <c r="AK12" s="19" t="n">
        <v>0.0936345975867515</v>
      </c>
      <c r="AL12" s="19" t="n">
        <v>0.0982345375350643</v>
      </c>
    </row>
    <row r="13">
      <c r="B13" s="20" t="s">
        <v>136</v>
      </c>
      <c r="C13" s="19" t="n">
        <v>0.0473421953209847</v>
      </c>
      <c r="D13" s="19" t="n">
        <v>0.050619638790119</v>
      </c>
      <c r="E13" s="19" t="n">
        <v>0.0441532802669557</v>
      </c>
      <c r="F13" s="19"/>
      <c r="G13" s="19" t="n">
        <v>0.0233951191520142</v>
      </c>
      <c r="H13" s="19" t="n">
        <v>0.0879412383969589</v>
      </c>
      <c r="I13" s="19" t="n">
        <v>0.0345332253503637</v>
      </c>
      <c r="J13" s="19" t="n">
        <v>0.0527415801500152</v>
      </c>
      <c r="K13" s="19" t="n">
        <v>0.0785297814342644</v>
      </c>
      <c r="L13" s="19" t="n">
        <v>0.0136792659408902</v>
      </c>
      <c r="M13" s="19"/>
      <c r="N13" s="19" t="n">
        <v>0</v>
      </c>
      <c r="O13" s="19" t="n">
        <v>0.0599774520422467</v>
      </c>
      <c r="P13" s="19" t="n">
        <v>0.0501795632757909</v>
      </c>
      <c r="Q13" s="19" t="n">
        <v>0.0466759260281858</v>
      </c>
      <c r="R13" s="19" t="n">
        <v>0.0455189088891848</v>
      </c>
      <c r="S13" s="19"/>
      <c r="T13" s="19" t="n">
        <v>0.0163284523318664</v>
      </c>
      <c r="U13" s="19" t="n">
        <v>0.0463292479791298</v>
      </c>
      <c r="V13" s="19" t="n">
        <v>0.126322658710306</v>
      </c>
      <c r="W13" s="19" t="n">
        <v>0.0381697161464318</v>
      </c>
      <c r="X13" s="19"/>
      <c r="Y13" s="19" t="n">
        <v>0.061214418127567</v>
      </c>
      <c r="Z13" s="19" t="n">
        <v>0.0751097238480124</v>
      </c>
      <c r="AA13" s="19" t="n">
        <v>0.0241897074538571</v>
      </c>
      <c r="AB13" s="19" t="n">
        <v>0.0685992495803825</v>
      </c>
      <c r="AC13" s="19" t="n">
        <v>0</v>
      </c>
      <c r="AD13" s="19" t="n">
        <v>0</v>
      </c>
      <c r="AE13" s="19"/>
      <c r="AF13" s="19" t="n">
        <v>0.0512212366357348</v>
      </c>
      <c r="AG13" s="19"/>
      <c r="AH13" s="19" t="n">
        <v>0.0487308418753112</v>
      </c>
      <c r="AI13" s="19"/>
      <c r="AJ13" s="19" t="n">
        <v>0.0683983907848289</v>
      </c>
      <c r="AK13" s="19" t="n">
        <v>0.0393976977693173</v>
      </c>
      <c r="AL13" s="19" t="n">
        <v>0.0276733319307364</v>
      </c>
    </row>
    <row r="14">
      <c r="B14" s="20" t="s">
        <v>56</v>
      </c>
      <c r="C14" s="21" t="n">
        <v>0.363217275221923</v>
      </c>
      <c r="D14" s="21" t="n">
        <v>0.311209885166754</v>
      </c>
      <c r="E14" s="21" t="n">
        <v>0.415997076290541</v>
      </c>
      <c r="F14" s="21"/>
      <c r="G14" s="21" t="n">
        <v>0.215987943855979</v>
      </c>
      <c r="H14" s="21" t="n">
        <v>0.150815929638353</v>
      </c>
      <c r="I14" s="21" t="n">
        <v>0.210616706409922</v>
      </c>
      <c r="J14" s="21" t="n">
        <v>0.340156304211482</v>
      </c>
      <c r="K14" s="21" t="n">
        <v>0.502336796591676</v>
      </c>
      <c r="L14" s="21" t="n">
        <v>0.587340738727762</v>
      </c>
      <c r="M14" s="21"/>
      <c r="N14" s="21" t="n">
        <v>0.478284197343251</v>
      </c>
      <c r="O14" s="21" t="n">
        <v>0.396362567011913</v>
      </c>
      <c r="P14" s="21" t="n">
        <v>0.402719393993757</v>
      </c>
      <c r="Q14" s="21" t="n">
        <v>0.350592915025308</v>
      </c>
      <c r="R14" s="21" t="n">
        <v>0.199932249380951</v>
      </c>
      <c r="S14" s="21"/>
      <c r="T14" s="21" t="n">
        <v>0.43567526209576</v>
      </c>
      <c r="U14" s="21" t="n">
        <v>0.404626570697946</v>
      </c>
      <c r="V14" s="21" t="n">
        <v>0.327875731789587</v>
      </c>
      <c r="W14" s="21" t="n">
        <v>0.149310746817769</v>
      </c>
      <c r="X14" s="21"/>
      <c r="Y14" s="21" t="n">
        <v>0.218541668637336</v>
      </c>
      <c r="Z14" s="21" t="n">
        <v>0.346178756146707</v>
      </c>
      <c r="AA14" s="21" t="n">
        <v>0.581164825416961</v>
      </c>
      <c r="AB14" s="21" t="n">
        <v>0.367496109980518</v>
      </c>
      <c r="AC14" s="21" t="n">
        <v>0.25624965188143</v>
      </c>
      <c r="AD14" s="21" t="n">
        <v>0.660807934362002</v>
      </c>
      <c r="AE14" s="21"/>
      <c r="AF14" s="21" t="n">
        <v>0.365023137005172</v>
      </c>
      <c r="AG14" s="21"/>
      <c r="AH14" s="21" t="n">
        <v>0.351106258599645</v>
      </c>
      <c r="AI14" s="21"/>
      <c r="AJ14" s="21" t="n">
        <v>0.416694081116421</v>
      </c>
      <c r="AK14" s="21" t="n">
        <v>0.330059531911284</v>
      </c>
      <c r="AL14" s="21" t="n">
        <v>0.386656236628762</v>
      </c>
    </row>
    <row r="15">
      <c r="B15" s="18"/>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516</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132</v>
      </c>
      <c r="C9" s="19" t="n">
        <v>0.0615923114900471</v>
      </c>
      <c r="D9" s="19" t="n">
        <v>0.0792923256444937</v>
      </c>
      <c r="E9" s="19" t="n">
        <v>0.0439912412343641</v>
      </c>
      <c r="F9" s="19"/>
      <c r="G9" s="19" t="n">
        <v>0.0749531383989872</v>
      </c>
      <c r="H9" s="19" t="n">
        <v>0.118086170403145</v>
      </c>
      <c r="I9" s="19" t="n">
        <v>0.12975814788471</v>
      </c>
      <c r="J9" s="19" t="n">
        <v>0.0491755567926262</v>
      </c>
      <c r="K9" s="19" t="n">
        <v>0</v>
      </c>
      <c r="L9" s="19" t="n">
        <v>0.0234545472450282</v>
      </c>
      <c r="M9" s="19"/>
      <c r="N9" s="19" t="n">
        <v>0.0441024504848788</v>
      </c>
      <c r="O9" s="19" t="n">
        <v>0.0521492126830361</v>
      </c>
      <c r="P9" s="19" t="n">
        <v>0.0691613694215084</v>
      </c>
      <c r="Q9" s="19" t="n">
        <v>0.0282014288481268</v>
      </c>
      <c r="R9" s="19" t="n">
        <v>0.109629324681616</v>
      </c>
      <c r="S9" s="19"/>
      <c r="T9" s="19" t="n">
        <v>0.010301814966983</v>
      </c>
      <c r="U9" s="19" t="n">
        <v>0.0299417477259895</v>
      </c>
      <c r="V9" s="19" t="n">
        <v>0.019613121501481</v>
      </c>
      <c r="W9" s="19" t="n">
        <v>0.171393642745327</v>
      </c>
      <c r="X9" s="19"/>
      <c r="Y9" s="19" t="n">
        <v>0.112341196954651</v>
      </c>
      <c r="Z9" s="19" t="n">
        <v>0.0412044274886755</v>
      </c>
      <c r="AA9" s="19" t="n">
        <v>0.0159656587333485</v>
      </c>
      <c r="AB9" s="19" t="n">
        <v>0.0272059674258903</v>
      </c>
      <c r="AC9" s="19" t="n">
        <v>0.0208699114178933</v>
      </c>
      <c r="AD9" s="19" t="n">
        <v>0</v>
      </c>
      <c r="AE9" s="19"/>
      <c r="AF9" s="19" t="n">
        <v>0.055037387143816</v>
      </c>
      <c r="AG9" s="19"/>
      <c r="AH9" s="19" t="n">
        <v>0.0631258053271019</v>
      </c>
      <c r="AI9" s="19"/>
      <c r="AJ9" s="19" t="n">
        <v>0.0118375681421554</v>
      </c>
      <c r="AK9" s="19" t="n">
        <v>0.0949130925950708</v>
      </c>
      <c r="AL9" s="19" t="n">
        <v>0.0258148483960431</v>
      </c>
    </row>
    <row r="10">
      <c r="B10" s="20" t="s">
        <v>133</v>
      </c>
      <c r="C10" s="19" t="n">
        <v>0.1050395732273</v>
      </c>
      <c r="D10" s="19" t="n">
        <v>0.138503378595286</v>
      </c>
      <c r="E10" s="19" t="n">
        <v>0.0717405465532352</v>
      </c>
      <c r="F10" s="19"/>
      <c r="G10" s="19" t="n">
        <v>0.112985745846971</v>
      </c>
      <c r="H10" s="19" t="n">
        <v>0.249495714328365</v>
      </c>
      <c r="I10" s="19" t="n">
        <v>0.206526240446205</v>
      </c>
      <c r="J10" s="19" t="n">
        <v>0.0914837678644253</v>
      </c>
      <c r="K10" s="19" t="n">
        <v>0.00792740979449994</v>
      </c>
      <c r="L10" s="19" t="n">
        <v>0.0133825037443801</v>
      </c>
      <c r="M10" s="19"/>
      <c r="N10" s="19" t="n">
        <v>0.191654223170944</v>
      </c>
      <c r="O10" s="19" t="n">
        <v>0.0789901712664429</v>
      </c>
      <c r="P10" s="19" t="n">
        <v>0.102865201658399</v>
      </c>
      <c r="Q10" s="19" t="n">
        <v>0.0560291933926925</v>
      </c>
      <c r="R10" s="19" t="n">
        <v>0.16095617760533</v>
      </c>
      <c r="S10" s="19"/>
      <c r="T10" s="19" t="n">
        <v>0.00764523738543974</v>
      </c>
      <c r="U10" s="19" t="n">
        <v>0.0378840577740744</v>
      </c>
      <c r="V10" s="19" t="n">
        <v>0.0681107491852732</v>
      </c>
      <c r="W10" s="19" t="n">
        <v>0.300978118406599</v>
      </c>
      <c r="X10" s="19"/>
      <c r="Y10" s="19" t="n">
        <v>0.215151818725664</v>
      </c>
      <c r="Z10" s="19" t="n">
        <v>0.0144696550502266</v>
      </c>
      <c r="AA10" s="19" t="n">
        <v>0.0113707881410082</v>
      </c>
      <c r="AB10" s="19" t="n">
        <v>0.0159985194352417</v>
      </c>
      <c r="AC10" s="19" t="n">
        <v>0.0563308653834384</v>
      </c>
      <c r="AD10" s="19" t="n">
        <v>0</v>
      </c>
      <c r="AE10" s="19"/>
      <c r="AF10" s="19" t="n">
        <v>0.10061085717341</v>
      </c>
      <c r="AG10" s="19"/>
      <c r="AH10" s="19" t="n">
        <v>0.105963203179626</v>
      </c>
      <c r="AI10" s="19"/>
      <c r="AJ10" s="19" t="n">
        <v>0.0406435506849629</v>
      </c>
      <c r="AK10" s="19" t="n">
        <v>0.150879834674824</v>
      </c>
      <c r="AL10" s="19" t="n">
        <v>0.0433882026490477</v>
      </c>
    </row>
    <row r="11">
      <c r="B11" s="20" t="s">
        <v>134</v>
      </c>
      <c r="C11" s="19" t="n">
        <v>0.215096496381177</v>
      </c>
      <c r="D11" s="19" t="n">
        <v>0.218342012094288</v>
      </c>
      <c r="E11" s="19" t="n">
        <v>0.210313670589078</v>
      </c>
      <c r="F11" s="19"/>
      <c r="G11" s="19" t="n">
        <v>0.31607010571001</v>
      </c>
      <c r="H11" s="19" t="n">
        <v>0.253830496428967</v>
      </c>
      <c r="I11" s="19" t="n">
        <v>0.211838023472489</v>
      </c>
      <c r="J11" s="19" t="n">
        <v>0.244032600279994</v>
      </c>
      <c r="K11" s="19" t="n">
        <v>0.147046771677531</v>
      </c>
      <c r="L11" s="19" t="n">
        <v>0.177301224844014</v>
      </c>
      <c r="M11" s="19"/>
      <c r="N11" s="19" t="n">
        <v>0.158195396485203</v>
      </c>
      <c r="O11" s="19" t="n">
        <v>0.233115169462401</v>
      </c>
      <c r="P11" s="19" t="n">
        <v>0.163766127665125</v>
      </c>
      <c r="Q11" s="19" t="n">
        <v>0.236058888526872</v>
      </c>
      <c r="R11" s="19" t="n">
        <v>0.27045692860525</v>
      </c>
      <c r="S11" s="19"/>
      <c r="T11" s="19" t="n">
        <v>0.216608995607294</v>
      </c>
      <c r="U11" s="19" t="n">
        <v>0.271761153933798</v>
      </c>
      <c r="V11" s="19" t="n">
        <v>0.16652522788568</v>
      </c>
      <c r="W11" s="19" t="n">
        <v>0.21822728479649</v>
      </c>
      <c r="X11" s="19"/>
      <c r="Y11" s="19" t="n">
        <v>0.227671765628944</v>
      </c>
      <c r="Z11" s="19" t="n">
        <v>0.253706548139208</v>
      </c>
      <c r="AA11" s="19" t="n">
        <v>0.16990477936745</v>
      </c>
      <c r="AB11" s="19" t="n">
        <v>0.228763101383672</v>
      </c>
      <c r="AC11" s="19" t="n">
        <v>0.313582178613772</v>
      </c>
      <c r="AD11" s="19" t="n">
        <v>0.174842528447144</v>
      </c>
      <c r="AE11" s="19"/>
      <c r="AF11" s="19" t="n">
        <v>0.215013923040759</v>
      </c>
      <c r="AG11" s="19"/>
      <c r="AH11" s="19" t="n">
        <v>0.216746461420747</v>
      </c>
      <c r="AI11" s="19"/>
      <c r="AJ11" s="19" t="n">
        <v>0.208411461994248</v>
      </c>
      <c r="AK11" s="19" t="n">
        <v>0.209066763351426</v>
      </c>
      <c r="AL11" s="19" t="n">
        <v>0.269692736678521</v>
      </c>
    </row>
    <row r="12">
      <c r="B12" s="20" t="s">
        <v>135</v>
      </c>
      <c r="C12" s="19" t="n">
        <v>0.172172837998172</v>
      </c>
      <c r="D12" s="19" t="n">
        <v>0.14450829750903</v>
      </c>
      <c r="E12" s="19" t="n">
        <v>0.200207156623865</v>
      </c>
      <c r="F12" s="19"/>
      <c r="G12" s="19" t="n">
        <v>0.206848564841009</v>
      </c>
      <c r="H12" s="19" t="n">
        <v>0.178244552323248</v>
      </c>
      <c r="I12" s="19" t="n">
        <v>0.160360095641103</v>
      </c>
      <c r="J12" s="19" t="n">
        <v>0.208050099983977</v>
      </c>
      <c r="K12" s="19" t="n">
        <v>0.172336155485443</v>
      </c>
      <c r="L12" s="19" t="n">
        <v>0.137518074623314</v>
      </c>
      <c r="M12" s="19"/>
      <c r="N12" s="19" t="n">
        <v>0.102791359754123</v>
      </c>
      <c r="O12" s="19" t="n">
        <v>0.119564266029246</v>
      </c>
      <c r="P12" s="19" t="n">
        <v>0.178904332213584</v>
      </c>
      <c r="Q12" s="19" t="n">
        <v>0.243888667541908</v>
      </c>
      <c r="R12" s="19" t="n">
        <v>0.212949219733454</v>
      </c>
      <c r="S12" s="19"/>
      <c r="T12" s="19" t="n">
        <v>0.243834673782515</v>
      </c>
      <c r="U12" s="19" t="n">
        <v>0.198512967057961</v>
      </c>
      <c r="V12" s="19" t="n">
        <v>0.243862669685134</v>
      </c>
      <c r="W12" s="19" t="n">
        <v>0.116516779813556</v>
      </c>
      <c r="X12" s="19"/>
      <c r="Y12" s="19" t="n">
        <v>0.142731884622644</v>
      </c>
      <c r="Z12" s="19" t="n">
        <v>0.248739772811391</v>
      </c>
      <c r="AA12" s="19" t="n">
        <v>0.142474657537231</v>
      </c>
      <c r="AB12" s="19" t="n">
        <v>0.29158118506519</v>
      </c>
      <c r="AC12" s="19" t="n">
        <v>0.284667951800312</v>
      </c>
      <c r="AD12" s="19" t="n">
        <v>0.0599190664407286</v>
      </c>
      <c r="AE12" s="19"/>
      <c r="AF12" s="19" t="n">
        <v>0.177983174512364</v>
      </c>
      <c r="AG12" s="19"/>
      <c r="AH12" s="19" t="n">
        <v>0.180739063057733</v>
      </c>
      <c r="AI12" s="19"/>
      <c r="AJ12" s="19" t="n">
        <v>0.208956928779084</v>
      </c>
      <c r="AK12" s="19" t="n">
        <v>0.147821573240255</v>
      </c>
      <c r="AL12" s="19" t="n">
        <v>0.197023017984175</v>
      </c>
    </row>
    <row r="13">
      <c r="B13" s="20" t="s">
        <v>136</v>
      </c>
      <c r="C13" s="19" t="n">
        <v>0.0686676149159037</v>
      </c>
      <c r="D13" s="19" t="n">
        <v>0.0854430036751161</v>
      </c>
      <c r="E13" s="19" t="n">
        <v>0.0520061094027387</v>
      </c>
      <c r="F13" s="19"/>
      <c r="G13" s="19" t="n">
        <v>0.105142548455603</v>
      </c>
      <c r="H13" s="19" t="n">
        <v>0.0467066940477423</v>
      </c>
      <c r="I13" s="19" t="n">
        <v>0.0692313730742309</v>
      </c>
      <c r="J13" s="19" t="n">
        <v>0.0647748167056194</v>
      </c>
      <c r="K13" s="19" t="n">
        <v>0.116088125362228</v>
      </c>
      <c r="L13" s="19" t="n">
        <v>0.038032481360197</v>
      </c>
      <c r="M13" s="19"/>
      <c r="N13" s="19" t="n">
        <v>0.0211559406942572</v>
      </c>
      <c r="O13" s="19" t="n">
        <v>0.0941064800768296</v>
      </c>
      <c r="P13" s="19" t="n">
        <v>0.0701373452755249</v>
      </c>
      <c r="Q13" s="19" t="n">
        <v>0.0722921288914321</v>
      </c>
      <c r="R13" s="19" t="n">
        <v>0.0424561777179407</v>
      </c>
      <c r="S13" s="19"/>
      <c r="T13" s="19" t="n">
        <v>0.0456650948417717</v>
      </c>
      <c r="U13" s="19" t="n">
        <v>0.0619469501055106</v>
      </c>
      <c r="V13" s="19" t="n">
        <v>0.144255014196797</v>
      </c>
      <c r="W13" s="19" t="n">
        <v>0.047065769268695</v>
      </c>
      <c r="X13" s="19"/>
      <c r="Y13" s="19" t="n">
        <v>0.0687850474096877</v>
      </c>
      <c r="Z13" s="19" t="n">
        <v>0.0697221263277502</v>
      </c>
      <c r="AA13" s="19" t="n">
        <v>0.0499400260091871</v>
      </c>
      <c r="AB13" s="19" t="n">
        <v>0.0950851535213176</v>
      </c>
      <c r="AC13" s="19" t="n">
        <v>0.114306268632759</v>
      </c>
      <c r="AD13" s="19" t="n">
        <v>0.0749978738462218</v>
      </c>
      <c r="AE13" s="19"/>
      <c r="AF13" s="19" t="n">
        <v>0.0708131696825979</v>
      </c>
      <c r="AG13" s="19"/>
      <c r="AH13" s="19" t="n">
        <v>0.0692035972216611</v>
      </c>
      <c r="AI13" s="19"/>
      <c r="AJ13" s="19" t="n">
        <v>0.103922145640046</v>
      </c>
      <c r="AK13" s="19" t="n">
        <v>0.0488683549200831</v>
      </c>
      <c r="AL13" s="19" t="n">
        <v>0.0724730916134136</v>
      </c>
    </row>
    <row r="14">
      <c r="B14" s="20" t="s">
        <v>56</v>
      </c>
      <c r="C14" s="21" t="n">
        <v>0.3774311659874</v>
      </c>
      <c r="D14" s="21" t="n">
        <v>0.333910982481786</v>
      </c>
      <c r="E14" s="21" t="n">
        <v>0.421741275596719</v>
      </c>
      <c r="F14" s="21"/>
      <c r="G14" s="21" t="n">
        <v>0.183999896747419</v>
      </c>
      <c r="H14" s="21" t="n">
        <v>0.153636372468534</v>
      </c>
      <c r="I14" s="21" t="n">
        <v>0.222286119481262</v>
      </c>
      <c r="J14" s="21" t="n">
        <v>0.342483158373358</v>
      </c>
      <c r="K14" s="21" t="n">
        <v>0.556601537680299</v>
      </c>
      <c r="L14" s="21" t="n">
        <v>0.610311168183066</v>
      </c>
      <c r="M14" s="21"/>
      <c r="N14" s="21" t="n">
        <v>0.482100629410594</v>
      </c>
      <c r="O14" s="21" t="n">
        <v>0.422074700482044</v>
      </c>
      <c r="P14" s="21" t="n">
        <v>0.415165623765858</v>
      </c>
      <c r="Q14" s="21" t="n">
        <v>0.363529692798969</v>
      </c>
      <c r="R14" s="21" t="n">
        <v>0.203552171656409</v>
      </c>
      <c r="S14" s="21"/>
      <c r="T14" s="21" t="n">
        <v>0.475944183415996</v>
      </c>
      <c r="U14" s="21" t="n">
        <v>0.399953123402667</v>
      </c>
      <c r="V14" s="21" t="n">
        <v>0.357633217545635</v>
      </c>
      <c r="W14" s="21" t="n">
        <v>0.145818404969333</v>
      </c>
      <c r="X14" s="21"/>
      <c r="Y14" s="21" t="n">
        <v>0.233318286658409</v>
      </c>
      <c r="Z14" s="21" t="n">
        <v>0.37215747018275</v>
      </c>
      <c r="AA14" s="21" t="n">
        <v>0.610344090211776</v>
      </c>
      <c r="AB14" s="21" t="n">
        <v>0.341366073168689</v>
      </c>
      <c r="AC14" s="21" t="n">
        <v>0.210242824151825</v>
      </c>
      <c r="AD14" s="21" t="n">
        <v>0.690240531265905</v>
      </c>
      <c r="AE14" s="21"/>
      <c r="AF14" s="21" t="n">
        <v>0.380541488447054</v>
      </c>
      <c r="AG14" s="21"/>
      <c r="AH14" s="21" t="n">
        <v>0.364221869793131</v>
      </c>
      <c r="AI14" s="21"/>
      <c r="AJ14" s="21" t="n">
        <v>0.426228344759503</v>
      </c>
      <c r="AK14" s="21" t="n">
        <v>0.34845038121834</v>
      </c>
      <c r="AL14" s="21" t="n">
        <v>0.3916081026788</v>
      </c>
    </row>
    <row r="15">
      <c r="B15" s="18"/>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522</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285</v>
      </c>
      <c r="D7" s="11" t="n">
        <v>159</v>
      </c>
      <c r="E7" s="11" t="n">
        <v>125</v>
      </c>
      <c r="F7" s="11"/>
      <c r="G7" s="11" t="n">
        <v>23</v>
      </c>
      <c r="H7" s="11" t="n">
        <v>77</v>
      </c>
      <c r="I7" s="11" t="n">
        <v>99</v>
      </c>
      <c r="J7" s="11" t="n">
        <v>58</v>
      </c>
      <c r="K7" s="11" t="n">
        <v>25</v>
      </c>
      <c r="L7" s="11" t="n">
        <v>3</v>
      </c>
      <c r="M7" s="11"/>
      <c r="N7" s="11" t="n">
        <v>18</v>
      </c>
      <c r="O7" s="11" t="n">
        <v>49</v>
      </c>
      <c r="P7" s="11" t="n">
        <v>30</v>
      </c>
      <c r="Q7" s="11" t="n">
        <v>77</v>
      </c>
      <c r="R7" s="11" t="n">
        <v>111</v>
      </c>
      <c r="S7" s="11"/>
      <c r="T7" s="11" t="n">
        <v>3</v>
      </c>
      <c r="U7" s="11" t="n">
        <v>49</v>
      </c>
      <c r="V7" s="11" t="n">
        <v>56</v>
      </c>
      <c r="W7" s="11" t="n">
        <v>163</v>
      </c>
      <c r="X7" s="11"/>
      <c r="Y7" s="11" t="n">
        <v>261</v>
      </c>
      <c r="Z7" s="11" t="n">
        <v>24</v>
      </c>
      <c r="AA7" s="11" t="s">
        <v>88</v>
      </c>
      <c r="AB7" s="11" t="s">
        <v>88</v>
      </c>
      <c r="AC7" s="11" t="s">
        <v>88</v>
      </c>
      <c r="AD7" s="11" t="s">
        <v>88</v>
      </c>
      <c r="AE7" s="11"/>
      <c r="AF7" s="11" t="n">
        <v>167</v>
      </c>
      <c r="AG7" s="11"/>
      <c r="AH7" s="11" t="n">
        <v>275</v>
      </c>
      <c r="AI7" s="11"/>
      <c r="AJ7" s="11" t="n">
        <v>74</v>
      </c>
      <c r="AK7" s="11" t="n">
        <v>168</v>
      </c>
      <c r="AL7" s="11" t="n">
        <v>43</v>
      </c>
    </row>
    <row r="8" ht="30" customHeight="1">
      <c r="B8" s="12" t="s">
        <v>20</v>
      </c>
      <c r="C8" s="12" t="n">
        <v>307</v>
      </c>
      <c r="D8" s="12" t="n">
        <v>192</v>
      </c>
      <c r="E8" s="12" t="n">
        <v>114</v>
      </c>
      <c r="F8" s="12"/>
      <c r="G8" s="12" t="n">
        <v>33</v>
      </c>
      <c r="H8" s="12" t="n">
        <v>103</v>
      </c>
      <c r="I8" s="12" t="n">
        <v>84</v>
      </c>
      <c r="J8" s="12" t="n">
        <v>59</v>
      </c>
      <c r="K8" s="12" t="n">
        <v>24</v>
      </c>
      <c r="L8" s="12" t="n">
        <v>3</v>
      </c>
      <c r="M8" s="12"/>
      <c r="N8" s="12" t="n">
        <v>27</v>
      </c>
      <c r="O8" s="12" t="n">
        <v>75</v>
      </c>
      <c r="P8" s="12" t="n">
        <v>57</v>
      </c>
      <c r="Q8" s="12" t="n">
        <v>55</v>
      </c>
      <c r="R8" s="12" t="n">
        <v>92</v>
      </c>
      <c r="S8" s="12"/>
      <c r="T8" s="12" t="n">
        <v>4</v>
      </c>
      <c r="U8" s="12" t="n">
        <v>50</v>
      </c>
      <c r="V8" s="12" t="n">
        <v>54</v>
      </c>
      <c r="W8" s="12" t="n">
        <v>182</v>
      </c>
      <c r="X8" s="12"/>
      <c r="Y8" s="12" t="n">
        <v>283</v>
      </c>
      <c r="Z8" s="12" t="n">
        <v>24</v>
      </c>
      <c r="AA8" s="12" t="s">
        <v>88</v>
      </c>
      <c r="AB8" s="12" t="s">
        <v>88</v>
      </c>
      <c r="AC8" s="12" t="s">
        <v>88</v>
      </c>
      <c r="AD8" s="12" t="s">
        <v>88</v>
      </c>
      <c r="AE8" s="12"/>
      <c r="AF8" s="12" t="n">
        <v>189</v>
      </c>
      <c r="AG8" s="12"/>
      <c r="AH8" s="12" t="n">
        <v>297</v>
      </c>
      <c r="AI8" s="12"/>
      <c r="AJ8" s="12" t="n">
        <v>51</v>
      </c>
      <c r="AK8" s="12" t="n">
        <v>234</v>
      </c>
      <c r="AL8" s="12" t="n">
        <v>22</v>
      </c>
    </row>
    <row r="9">
      <c r="B9" s="20" t="s">
        <v>517</v>
      </c>
      <c r="C9" s="19" t="n">
        <v>0.298399527906576</v>
      </c>
      <c r="D9" s="19" t="n">
        <v>0.319702818535601</v>
      </c>
      <c r="E9" s="19" t="n">
        <v>0.26517195694399</v>
      </c>
      <c r="F9" s="19"/>
      <c r="G9" s="19" t="n">
        <v>0.290955619732356</v>
      </c>
      <c r="H9" s="19" t="n">
        <v>0.204669361138951</v>
      </c>
      <c r="I9" s="19" t="n">
        <v>0.297591165697819</v>
      </c>
      <c r="J9" s="19" t="n">
        <v>0.502777663464594</v>
      </c>
      <c r="K9" s="19" t="n">
        <v>0.196663985833559</v>
      </c>
      <c r="L9" s="19" t="n">
        <v>0.440226047587163</v>
      </c>
      <c r="M9" s="19"/>
      <c r="N9" s="19" t="n">
        <v>0.242821379031908</v>
      </c>
      <c r="O9" s="19" t="n">
        <v>0.475819046410506</v>
      </c>
      <c r="P9" s="19" t="n">
        <v>0.152424805336341</v>
      </c>
      <c r="Q9" s="19" t="n">
        <v>0.181488839372103</v>
      </c>
      <c r="R9" s="19" t="n">
        <v>0.329907999213644</v>
      </c>
      <c r="S9" s="19"/>
      <c r="T9" s="19" t="n">
        <v>0</v>
      </c>
      <c r="U9" s="19" t="n">
        <v>0.117429923537267</v>
      </c>
      <c r="V9" s="19" t="n">
        <v>0.299133640163158</v>
      </c>
      <c r="W9" s="19" t="n">
        <v>0.37797044967221</v>
      </c>
      <c r="X9" s="19"/>
      <c r="Y9" s="19" t="n">
        <v>0.313066205497999</v>
      </c>
      <c r="Z9" s="19" t="n">
        <v>0.121805753033346</v>
      </c>
      <c r="AA9" s="19" t="s">
        <v>89</v>
      </c>
      <c r="AB9" s="19" t="s">
        <v>89</v>
      </c>
      <c r="AC9" s="19" t="s">
        <v>89</v>
      </c>
      <c r="AD9" s="19" t="s">
        <v>89</v>
      </c>
      <c r="AE9" s="19"/>
      <c r="AF9" s="19" t="n">
        <v>0.351905180183464</v>
      </c>
      <c r="AG9" s="19"/>
      <c r="AH9" s="19" t="n">
        <v>0.299207834679159</v>
      </c>
      <c r="AI9" s="19"/>
      <c r="AJ9" s="19" t="n">
        <v>0.206760462060591</v>
      </c>
      <c r="AK9" s="19" t="n">
        <v>0.329300070200051</v>
      </c>
      <c r="AL9" s="19" t="n">
        <v>0.179489399800739</v>
      </c>
    </row>
    <row r="10">
      <c r="B10" s="20" t="s">
        <v>518</v>
      </c>
      <c r="C10" s="19" t="n">
        <v>0.457097250892704</v>
      </c>
      <c r="D10" s="19" t="n">
        <v>0.43339698170107</v>
      </c>
      <c r="E10" s="19" t="n">
        <v>0.500880730326784</v>
      </c>
      <c r="F10" s="19"/>
      <c r="G10" s="19" t="n">
        <v>0.46850723594554</v>
      </c>
      <c r="H10" s="19" t="n">
        <v>0.552995222777771</v>
      </c>
      <c r="I10" s="19" t="n">
        <v>0.443705589689492</v>
      </c>
      <c r="J10" s="19" t="n">
        <v>0.310110834690559</v>
      </c>
      <c r="K10" s="19" t="n">
        <v>0.450134905444033</v>
      </c>
      <c r="L10" s="19" t="n">
        <v>0.344663373458669</v>
      </c>
      <c r="M10" s="19"/>
      <c r="N10" s="19" t="n">
        <v>0.5664452356205</v>
      </c>
      <c r="O10" s="19" t="n">
        <v>0.350431184543432</v>
      </c>
      <c r="P10" s="19" t="n">
        <v>0.388747940040465</v>
      </c>
      <c r="Q10" s="19" t="n">
        <v>0.548183623208757</v>
      </c>
      <c r="R10" s="19" t="n">
        <v>0.499525042133245</v>
      </c>
      <c r="S10" s="19"/>
      <c r="T10" s="19" t="n">
        <v>0.408053314359432</v>
      </c>
      <c r="U10" s="19" t="n">
        <v>0.503600270528221</v>
      </c>
      <c r="V10" s="19" t="n">
        <v>0.384492949466625</v>
      </c>
      <c r="W10" s="19" t="n">
        <v>0.478015966815741</v>
      </c>
      <c r="X10" s="19"/>
      <c r="Y10" s="19" t="n">
        <v>0.44682942451903</v>
      </c>
      <c r="Z10" s="19" t="n">
        <v>0.580726764650501</v>
      </c>
      <c r="AA10" s="19" t="s">
        <v>89</v>
      </c>
      <c r="AB10" s="19" t="s">
        <v>89</v>
      </c>
      <c r="AC10" s="19" t="s">
        <v>89</v>
      </c>
      <c r="AD10" s="19" t="s">
        <v>89</v>
      </c>
      <c r="AE10" s="19"/>
      <c r="AF10" s="19" t="n">
        <v>0.40570741750937</v>
      </c>
      <c r="AG10" s="19"/>
      <c r="AH10" s="19" t="n">
        <v>0.470022987906838</v>
      </c>
      <c r="AI10" s="19"/>
      <c r="AJ10" s="19" t="n">
        <v>0.450745388571794</v>
      </c>
      <c r="AK10" s="19" t="n">
        <v>0.451128921229723</v>
      </c>
      <c r="AL10" s="19" t="n">
        <v>0.536499328666607</v>
      </c>
    </row>
    <row r="11">
      <c r="B11" s="20" t="s">
        <v>519</v>
      </c>
      <c r="C11" s="19" t="n">
        <v>0.149355771851456</v>
      </c>
      <c r="D11" s="19" t="n">
        <v>0.155963219146223</v>
      </c>
      <c r="E11" s="19" t="n">
        <v>0.139540641214775</v>
      </c>
      <c r="F11" s="19"/>
      <c r="G11" s="19" t="n">
        <v>0.128042165853491</v>
      </c>
      <c r="H11" s="19" t="n">
        <v>0.14449254009457</v>
      </c>
      <c r="I11" s="19" t="n">
        <v>0.143148828752684</v>
      </c>
      <c r="J11" s="19" t="n">
        <v>0.135228314966923</v>
      </c>
      <c r="K11" s="19" t="n">
        <v>0.271960574741284</v>
      </c>
      <c r="L11" s="19" t="n">
        <v>0</v>
      </c>
      <c r="M11" s="19"/>
      <c r="N11" s="19" t="n">
        <v>0.139350688497841</v>
      </c>
      <c r="O11" s="19" t="n">
        <v>0.117124077628653</v>
      </c>
      <c r="P11" s="19" t="n">
        <v>0.296057456896445</v>
      </c>
      <c r="Q11" s="19" t="n">
        <v>0.186871905414061</v>
      </c>
      <c r="R11" s="19" t="n">
        <v>0.0658149191553447</v>
      </c>
      <c r="S11" s="19"/>
      <c r="T11" s="19" t="n">
        <v>0.257120734207834</v>
      </c>
      <c r="U11" s="19" t="n">
        <v>0.252786908824667</v>
      </c>
      <c r="V11" s="19" t="n">
        <v>0.133988222442542</v>
      </c>
      <c r="W11" s="19" t="n">
        <v>0.103104758110891</v>
      </c>
      <c r="X11" s="19"/>
      <c r="Y11" s="19" t="n">
        <v>0.15138173836287</v>
      </c>
      <c r="Z11" s="19" t="n">
        <v>0.124962171338503</v>
      </c>
      <c r="AA11" s="19" t="s">
        <v>89</v>
      </c>
      <c r="AB11" s="19" t="s">
        <v>89</v>
      </c>
      <c r="AC11" s="19" t="s">
        <v>89</v>
      </c>
      <c r="AD11" s="19" t="s">
        <v>89</v>
      </c>
      <c r="AE11" s="19"/>
      <c r="AF11" s="19" t="n">
        <v>0.137639961333755</v>
      </c>
      <c r="AG11" s="19"/>
      <c r="AH11" s="19" t="n">
        <v>0.154106018894403</v>
      </c>
      <c r="AI11" s="19"/>
      <c r="AJ11" s="19" t="n">
        <v>0.179597152996758</v>
      </c>
      <c r="AK11" s="19" t="n">
        <v>0.143473744109304</v>
      </c>
      <c r="AL11" s="19" t="n">
        <v>0.141962389001702</v>
      </c>
    </row>
    <row r="12">
      <c r="B12" s="20" t="s">
        <v>520</v>
      </c>
      <c r="C12" s="19" t="n">
        <v>0.0429404255879315</v>
      </c>
      <c r="D12" s="19" t="n">
        <v>0.0554194711826286</v>
      </c>
      <c r="E12" s="19" t="n">
        <v>0.0223371915536792</v>
      </c>
      <c r="F12" s="19"/>
      <c r="G12" s="19" t="n">
        <v>0.0965530102260303</v>
      </c>
      <c r="H12" s="19" t="n">
        <v>0.0495329089653456</v>
      </c>
      <c r="I12" s="19" t="n">
        <v>0.0210073357958144</v>
      </c>
      <c r="J12" s="19" t="n">
        <v>0.051883186877925</v>
      </c>
      <c r="K12" s="19" t="n">
        <v>0</v>
      </c>
      <c r="L12" s="19" t="n">
        <v>0</v>
      </c>
      <c r="M12" s="19"/>
      <c r="N12" s="19" t="n">
        <v>0.0513826968497507</v>
      </c>
      <c r="O12" s="19" t="n">
        <v>0</v>
      </c>
      <c r="P12" s="19" t="n">
        <v>0.118315780959957</v>
      </c>
      <c r="Q12" s="19" t="n">
        <v>0.0209473252023807</v>
      </c>
      <c r="R12" s="19" t="n">
        <v>0.0420496470073702</v>
      </c>
      <c r="S12" s="19"/>
      <c r="T12" s="19" t="n">
        <v>0.334825951432734</v>
      </c>
      <c r="U12" s="19" t="n">
        <v>0.0463842712899016</v>
      </c>
      <c r="V12" s="19" t="n">
        <v>0.0748053226894456</v>
      </c>
      <c r="W12" s="19" t="n">
        <v>0.0307782618295768</v>
      </c>
      <c r="X12" s="19"/>
      <c r="Y12" s="19" t="n">
        <v>0.03954451482864</v>
      </c>
      <c r="Z12" s="19" t="n">
        <v>0.0838288065029529</v>
      </c>
      <c r="AA12" s="19" t="s">
        <v>89</v>
      </c>
      <c r="AB12" s="19" t="s">
        <v>89</v>
      </c>
      <c r="AC12" s="19" t="s">
        <v>89</v>
      </c>
      <c r="AD12" s="19" t="s">
        <v>89</v>
      </c>
      <c r="AE12" s="19"/>
      <c r="AF12" s="19" t="n">
        <v>0.0503780199234673</v>
      </c>
      <c r="AG12" s="19"/>
      <c r="AH12" s="19" t="n">
        <v>0.0333240297808173</v>
      </c>
      <c r="AI12" s="19"/>
      <c r="AJ12" s="19" t="n">
        <v>0.0950345394395969</v>
      </c>
      <c r="AK12" s="19" t="n">
        <v>0.0289392253285069</v>
      </c>
      <c r="AL12" s="19" t="n">
        <v>0.0720130532947627</v>
      </c>
    </row>
    <row r="13">
      <c r="B13" s="20" t="s">
        <v>521</v>
      </c>
      <c r="C13" s="19" t="n">
        <v>0.0186851419783858</v>
      </c>
      <c r="D13" s="19" t="n">
        <v>0.00603091101131045</v>
      </c>
      <c r="E13" s="19" t="n">
        <v>0.0314756595871434</v>
      </c>
      <c r="F13" s="19"/>
      <c r="G13" s="19" t="n">
        <v>0</v>
      </c>
      <c r="H13" s="19" t="n">
        <v>0.0306393388157288</v>
      </c>
      <c r="I13" s="19" t="n">
        <v>0.03047708659791</v>
      </c>
      <c r="J13" s="19" t="n">
        <v>0</v>
      </c>
      <c r="K13" s="19" t="n">
        <v>0</v>
      </c>
      <c r="L13" s="19" t="n">
        <v>0</v>
      </c>
      <c r="M13" s="19"/>
      <c r="N13" s="19" t="n">
        <v>0</v>
      </c>
      <c r="O13" s="19" t="n">
        <v>0</v>
      </c>
      <c r="P13" s="19" t="n">
        <v>0.00997989496950507</v>
      </c>
      <c r="Q13" s="19" t="n">
        <v>0.0314586125912356</v>
      </c>
      <c r="R13" s="19" t="n">
        <v>0.0371942947005393</v>
      </c>
      <c r="S13" s="19"/>
      <c r="T13" s="19" t="n">
        <v>0</v>
      </c>
      <c r="U13" s="19" t="n">
        <v>0.0692336635994788</v>
      </c>
      <c r="V13" s="19" t="n">
        <v>0.0414831185595623</v>
      </c>
      <c r="W13" s="19" t="n">
        <v>0</v>
      </c>
      <c r="X13" s="19"/>
      <c r="Y13" s="19" t="n">
        <v>0.0147522893966324</v>
      </c>
      <c r="Z13" s="19" t="n">
        <v>0.0660385578493342</v>
      </c>
      <c r="AA13" s="19" t="s">
        <v>89</v>
      </c>
      <c r="AB13" s="19" t="s">
        <v>89</v>
      </c>
      <c r="AC13" s="19" t="s">
        <v>89</v>
      </c>
      <c r="AD13" s="19" t="s">
        <v>89</v>
      </c>
      <c r="AE13" s="19"/>
      <c r="AF13" s="19" t="n">
        <v>0.00885051617004286</v>
      </c>
      <c r="AG13" s="19"/>
      <c r="AH13" s="19" t="n">
        <v>0.0149581940009346</v>
      </c>
      <c r="AI13" s="19"/>
      <c r="AJ13" s="19" t="n">
        <v>0.033903122428255</v>
      </c>
      <c r="AK13" s="19" t="n">
        <v>0.0129027268555446</v>
      </c>
      <c r="AL13" s="19" t="n">
        <v>0.0454663604884969</v>
      </c>
    </row>
    <row r="14">
      <c r="B14" s="20" t="s">
        <v>87</v>
      </c>
      <c r="C14" s="21" t="n">
        <v>0.0335218817829469</v>
      </c>
      <c r="D14" s="21" t="n">
        <v>0.0294865984231663</v>
      </c>
      <c r="E14" s="21" t="n">
        <v>0.0405938203736286</v>
      </c>
      <c r="F14" s="21"/>
      <c r="G14" s="21" t="n">
        <v>0.0159419682425822</v>
      </c>
      <c r="H14" s="21" t="n">
        <v>0.0176706282076334</v>
      </c>
      <c r="I14" s="21" t="n">
        <v>0.0640699934662812</v>
      </c>
      <c r="J14" s="21" t="n">
        <v>0</v>
      </c>
      <c r="K14" s="21" t="n">
        <v>0.0812405339811249</v>
      </c>
      <c r="L14" s="21" t="n">
        <v>0.215110578954168</v>
      </c>
      <c r="M14" s="21"/>
      <c r="N14" s="21" t="n">
        <v>0</v>
      </c>
      <c r="O14" s="21" t="n">
        <v>0.0566256914174084</v>
      </c>
      <c r="P14" s="21" t="n">
        <v>0.0344741217972866</v>
      </c>
      <c r="Q14" s="21" t="n">
        <v>0.0310496942114635</v>
      </c>
      <c r="R14" s="21" t="n">
        <v>0.0255080977898561</v>
      </c>
      <c r="S14" s="21"/>
      <c r="T14" s="21" t="n">
        <v>0</v>
      </c>
      <c r="U14" s="21" t="n">
        <v>0.0105649622204647</v>
      </c>
      <c r="V14" s="21" t="n">
        <v>0.0660967466786674</v>
      </c>
      <c r="W14" s="21" t="n">
        <v>0.010130563571581</v>
      </c>
      <c r="X14" s="21"/>
      <c r="Y14" s="21" t="n">
        <v>0.0344258273948283</v>
      </c>
      <c r="Z14" s="21" t="n">
        <v>0.0226379466253631</v>
      </c>
      <c r="AA14" s="21" t="s">
        <v>89</v>
      </c>
      <c r="AB14" s="21" t="s">
        <v>89</v>
      </c>
      <c r="AC14" s="21" t="s">
        <v>89</v>
      </c>
      <c r="AD14" s="21" t="s">
        <v>89</v>
      </c>
      <c r="AE14" s="21"/>
      <c r="AF14" s="21" t="n">
        <v>0.0455189048799006</v>
      </c>
      <c r="AG14" s="21"/>
      <c r="AH14" s="21" t="n">
        <v>0.0283809347378478</v>
      </c>
      <c r="AI14" s="21"/>
      <c r="AJ14" s="21" t="n">
        <v>0.0339593345030042</v>
      </c>
      <c r="AK14" s="21" t="n">
        <v>0.0342553122768696</v>
      </c>
      <c r="AL14" s="21" t="n">
        <v>0.0245694687476922</v>
      </c>
    </row>
    <row r="15">
      <c r="B15" s="18" t="s">
        <v>523</v>
      </c>
    </row>
    <row r="16">
      <c r="B16" t="s">
        <v>61</v>
      </c>
    </row>
    <row r="17">
      <c r="B17" t="s">
        <v>62</v>
      </c>
    </row>
    <row r="19">
      <c r="B19"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s>
  <sheetData>
    <row r="2" ht="40" customHeight="1">
      <c r="D2" s="16" t="s">
        <v>538</v>
      </c>
    </row>
    <row r="6" ht="50" customHeight="1">
      <c r="B6" s="22" t="s">
        <v>15</v>
      </c>
      <c r="C6" s="22" t="s">
        <v>524</v>
      </c>
      <c r="D6" s="22" t="s">
        <v>525</v>
      </c>
      <c r="E6" s="22" t="s">
        <v>526</v>
      </c>
      <c r="F6" s="22" t="s">
        <v>527</v>
      </c>
      <c r="G6" s="22" t="s">
        <v>528</v>
      </c>
      <c r="H6" s="22" t="s">
        <v>529</v>
      </c>
    </row>
    <row r="7">
      <c r="B7" s="20" t="s">
        <v>530</v>
      </c>
      <c r="C7" s="19" t="n">
        <v>0.187767288578099</v>
      </c>
      <c r="D7" s="19" t="n">
        <v>0.339897423804887</v>
      </c>
      <c r="E7" s="19" t="n">
        <v>0.391435613889057</v>
      </c>
      <c r="F7" s="19" t="n">
        <v>0.552288169462901</v>
      </c>
      <c r="G7" s="19" t="n">
        <v>0.594979130649596</v>
      </c>
      <c r="H7" s="19" t="n">
        <v>0.537487832189144</v>
      </c>
    </row>
    <row r="8">
      <c r="B8" s="20" t="s">
        <v>531</v>
      </c>
      <c r="C8" s="19" t="n">
        <v>0.171317367544369</v>
      </c>
      <c r="D8" s="19" t="n">
        <v>0.198915709756763</v>
      </c>
      <c r="E8" s="19" t="n">
        <v>0.116608075089032</v>
      </c>
      <c r="F8" s="19" t="n">
        <v>0.0927821349313931</v>
      </c>
      <c r="G8" s="19" t="n">
        <v>0.0623573358759486</v>
      </c>
      <c r="H8" s="19" t="n">
        <v>0.0629438838436055</v>
      </c>
    </row>
    <row r="9">
      <c r="B9" s="20" t="s">
        <v>532</v>
      </c>
      <c r="C9" s="19" t="n">
        <v>0.261626603586919</v>
      </c>
      <c r="D9" s="19" t="n">
        <v>0.172400573240076</v>
      </c>
      <c r="E9" s="19" t="n">
        <v>0.158168848004998</v>
      </c>
      <c r="F9" s="19" t="n">
        <v>0.0959349937558381</v>
      </c>
      <c r="G9" s="19" t="n">
        <v>0.0961577930033572</v>
      </c>
      <c r="H9" s="19" t="n">
        <v>0.0827696514612645</v>
      </c>
    </row>
    <row r="10">
      <c r="B10" s="20" t="s">
        <v>533</v>
      </c>
      <c r="C10" s="19" t="n">
        <v>0.131049343644432</v>
      </c>
      <c r="D10" s="19" t="n">
        <v>0.107307909017216</v>
      </c>
      <c r="E10" s="19" t="n">
        <v>0.102956844544765</v>
      </c>
      <c r="F10" s="19" t="n">
        <v>0.0685674708656556</v>
      </c>
      <c r="G10" s="19" t="n">
        <v>0.0685980923325718</v>
      </c>
      <c r="H10" s="19" t="n">
        <v>0.0846006095018389</v>
      </c>
    </row>
    <row r="11">
      <c r="B11" s="20" t="s">
        <v>534</v>
      </c>
      <c r="C11" s="19" t="n">
        <v>0.105607214159013</v>
      </c>
      <c r="D11" s="19" t="n">
        <v>0.0659574633133531</v>
      </c>
      <c r="E11" s="19" t="n">
        <v>0.0814160786215029</v>
      </c>
      <c r="F11" s="19" t="n">
        <v>0.0441689306292242</v>
      </c>
      <c r="G11" s="19" t="n">
        <v>0.0456410517556598</v>
      </c>
      <c r="H11" s="19" t="n">
        <v>0.080131011791517</v>
      </c>
    </row>
    <row r="12">
      <c r="B12" s="20" t="s">
        <v>535</v>
      </c>
      <c r="C12" s="19" t="n">
        <v>0.0616258229738566</v>
      </c>
      <c r="D12" s="19" t="n">
        <v>0.0311454528269007</v>
      </c>
      <c r="E12" s="19" t="n">
        <v>0.0482151436471203</v>
      </c>
      <c r="F12" s="19" t="n">
        <v>0.0355284244209236</v>
      </c>
      <c r="G12" s="19" t="n">
        <v>0.0334450873292574</v>
      </c>
      <c r="H12" s="19" t="n">
        <v>0.0571125045998428</v>
      </c>
    </row>
    <row r="13">
      <c r="B13" s="20" t="s">
        <v>536</v>
      </c>
      <c r="C13" s="19" t="n">
        <v>0.0350719935494488</v>
      </c>
      <c r="D13" s="19" t="n">
        <v>0.0268678723358302</v>
      </c>
      <c r="E13" s="19" t="n">
        <v>0.0470069982430645</v>
      </c>
      <c r="F13" s="19" t="n">
        <v>0.0367290705600576</v>
      </c>
      <c r="G13" s="19" t="n">
        <v>0.0304550975656028</v>
      </c>
      <c r="H13" s="19" t="n">
        <v>0.0381081079812202</v>
      </c>
    </row>
    <row r="14">
      <c r="B14" s="20" t="s">
        <v>537</v>
      </c>
      <c r="C14" s="19" t="n">
        <v>0.0459343659638615</v>
      </c>
      <c r="D14" s="19" t="n">
        <v>0.0575075957049753</v>
      </c>
      <c r="E14" s="19" t="n">
        <v>0.0541923979604601</v>
      </c>
      <c r="F14" s="19" t="n">
        <v>0.0740008053740072</v>
      </c>
      <c r="G14" s="19" t="n">
        <v>0.068366411488007</v>
      </c>
      <c r="H14" s="19" t="n">
        <v>0.0568463986315666</v>
      </c>
    </row>
    <row r="15">
      <c r="B15" s="18"/>
      <c r="C15" s="18"/>
      <c r="D15" s="18"/>
      <c r="E15" s="18"/>
      <c r="F15" s="18"/>
      <c r="G15" s="18"/>
      <c r="H15" s="18"/>
    </row>
    <row r="16">
      <c r="B16" t="s">
        <v>61</v>
      </c>
    </row>
    <row r="17">
      <c r="B17" t="s">
        <v>62</v>
      </c>
    </row>
    <row r="21">
      <c r="B21" s="9" t="str">
        <f>=HYPERLINK("#'Contents'!A1", "Return to Contents")</f>
      </c>
    </row>
  </sheetData>
  <mergeCells count="1">
    <mergeCell ref="D2:I2"/>
  </mergeCells>
  <pageMargins left="0.7" right="0.7" top="0.75" bottom="0.75" header="0.3" footer="0.3"/>
  <pageSetup paperSize="9" orientation="portrait" horizontalDpi="300" verticalDpi="300" r:id="rId2"/>
  <drawing r:id="rId1"/>
</worksheet>
</file>

<file path=xl/worksheets/sheet1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539</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530</v>
      </c>
      <c r="C9" s="19" t="n">
        <v>0.187767288578099</v>
      </c>
      <c r="D9" s="19" t="n">
        <v>0.167863623831147</v>
      </c>
      <c r="E9" s="19" t="n">
        <v>0.208061821080122</v>
      </c>
      <c r="F9" s="19"/>
      <c r="G9" s="19" t="n">
        <v>0.197360050785893</v>
      </c>
      <c r="H9" s="19" t="n">
        <v>0.085872210010455</v>
      </c>
      <c r="I9" s="19" t="n">
        <v>0.0793289394252225</v>
      </c>
      <c r="J9" s="19" t="n">
        <v>0.174715660580546</v>
      </c>
      <c r="K9" s="19" t="n">
        <v>0.221128470394948</v>
      </c>
      <c r="L9" s="19" t="n">
        <v>0.310291144743844</v>
      </c>
      <c r="M9" s="19"/>
      <c r="N9" s="19" t="n">
        <v>0.337360739265902</v>
      </c>
      <c r="O9" s="19" t="n">
        <v>0.202955303705341</v>
      </c>
      <c r="P9" s="19" t="n">
        <v>0.236195543043829</v>
      </c>
      <c r="Q9" s="19" t="n">
        <v>0.155272575433529</v>
      </c>
      <c r="R9" s="19" t="n">
        <v>0.0449964470898724</v>
      </c>
      <c r="S9" s="19"/>
      <c r="T9" s="19" t="n">
        <v>0.274579362705511</v>
      </c>
      <c r="U9" s="19" t="n">
        <v>0.213554835431588</v>
      </c>
      <c r="V9" s="19" t="n">
        <v>0.161449636884459</v>
      </c>
      <c r="W9" s="19" t="n">
        <v>0.0725580659780864</v>
      </c>
      <c r="X9" s="19"/>
      <c r="Y9" s="19" t="n">
        <v>0.0872066498616009</v>
      </c>
      <c r="Z9" s="19" t="n">
        <v>0.10745839617405</v>
      </c>
      <c r="AA9" s="19" t="n">
        <v>0.299306800662341</v>
      </c>
      <c r="AB9" s="19" t="n">
        <v>0.288997332431174</v>
      </c>
      <c r="AC9" s="19" t="n">
        <v>0.224337585061886</v>
      </c>
      <c r="AD9" s="19" t="n">
        <v>0.378676034126692</v>
      </c>
      <c r="AE9" s="19"/>
      <c r="AF9" s="19" t="n">
        <v>0.182150661617601</v>
      </c>
      <c r="AG9" s="19"/>
      <c r="AH9" s="19" t="n">
        <v>0.18285221990869</v>
      </c>
      <c r="AI9" s="19"/>
      <c r="AJ9" s="19" t="n">
        <v>0.316260093425243</v>
      </c>
      <c r="AK9" s="19" t="n">
        <v>0.123357248627358</v>
      </c>
      <c r="AL9" s="19" t="n">
        <v>0.157804776508841</v>
      </c>
    </row>
    <row r="10">
      <c r="B10" s="20" t="s">
        <v>531</v>
      </c>
      <c r="C10" s="19" t="n">
        <v>0.171317367544369</v>
      </c>
      <c r="D10" s="19" t="n">
        <v>0.162210739460531</v>
      </c>
      <c r="E10" s="19" t="n">
        <v>0.180769683129456</v>
      </c>
      <c r="F10" s="19"/>
      <c r="G10" s="19" t="n">
        <v>0.269167566476911</v>
      </c>
      <c r="H10" s="19" t="n">
        <v>0.254107234857636</v>
      </c>
      <c r="I10" s="19" t="n">
        <v>0.158998598364703</v>
      </c>
      <c r="J10" s="19" t="n">
        <v>0.126933468760782</v>
      </c>
      <c r="K10" s="19" t="n">
        <v>0.152819604506921</v>
      </c>
      <c r="L10" s="19" t="n">
        <v>0.127031844024773</v>
      </c>
      <c r="M10" s="19"/>
      <c r="N10" s="19" t="n">
        <v>0.247437444008531</v>
      </c>
      <c r="O10" s="19" t="n">
        <v>0.168423375443193</v>
      </c>
      <c r="P10" s="19" t="n">
        <v>0.161765525797389</v>
      </c>
      <c r="Q10" s="19" t="n">
        <v>0.180187323833061</v>
      </c>
      <c r="R10" s="19" t="n">
        <v>0.143773395016637</v>
      </c>
      <c r="S10" s="19"/>
      <c r="T10" s="19" t="n">
        <v>0.172651333935289</v>
      </c>
      <c r="U10" s="19" t="n">
        <v>0.182184927808245</v>
      </c>
      <c r="V10" s="19" t="n">
        <v>0.190430685529668</v>
      </c>
      <c r="W10" s="19" t="n">
        <v>0.151149896539421</v>
      </c>
      <c r="X10" s="19"/>
      <c r="Y10" s="19" t="n">
        <v>0.156267508920005</v>
      </c>
      <c r="Z10" s="19" t="n">
        <v>0.256806217890511</v>
      </c>
      <c r="AA10" s="19" t="n">
        <v>0.144105602355476</v>
      </c>
      <c r="AB10" s="19" t="n">
        <v>0.180376242834607</v>
      </c>
      <c r="AC10" s="19" t="n">
        <v>0.306340085819415</v>
      </c>
      <c r="AD10" s="19" t="n">
        <v>0.166989509031849</v>
      </c>
      <c r="AE10" s="19"/>
      <c r="AF10" s="19" t="n">
        <v>0.1519460951417</v>
      </c>
      <c r="AG10" s="19"/>
      <c r="AH10" s="19" t="n">
        <v>0.173218847368363</v>
      </c>
      <c r="AI10" s="19"/>
      <c r="AJ10" s="19" t="n">
        <v>0.167928813437557</v>
      </c>
      <c r="AK10" s="19" t="n">
        <v>0.167604846240591</v>
      </c>
      <c r="AL10" s="19" t="n">
        <v>0.202701129916431</v>
      </c>
    </row>
    <row r="11">
      <c r="B11" s="20" t="s">
        <v>532</v>
      </c>
      <c r="C11" s="19" t="n">
        <v>0.261626603586919</v>
      </c>
      <c r="D11" s="19" t="n">
        <v>0.244667513449387</v>
      </c>
      <c r="E11" s="19" t="n">
        <v>0.277163693686035</v>
      </c>
      <c r="F11" s="19"/>
      <c r="G11" s="19" t="n">
        <v>0.260990010578754</v>
      </c>
      <c r="H11" s="19" t="n">
        <v>0.299089324885833</v>
      </c>
      <c r="I11" s="19" t="n">
        <v>0.231368170645676</v>
      </c>
      <c r="J11" s="19" t="n">
        <v>0.259860909445678</v>
      </c>
      <c r="K11" s="19" t="n">
        <v>0.303843482325243</v>
      </c>
      <c r="L11" s="19" t="n">
        <v>0.229466537110095</v>
      </c>
      <c r="M11" s="19"/>
      <c r="N11" s="19" t="n">
        <v>0.152065250939286</v>
      </c>
      <c r="O11" s="19" t="n">
        <v>0.248739509909609</v>
      </c>
      <c r="P11" s="19" t="n">
        <v>0.275411461353114</v>
      </c>
      <c r="Q11" s="19" t="n">
        <v>0.270068684647208</v>
      </c>
      <c r="R11" s="19" t="n">
        <v>0.308660808805687</v>
      </c>
      <c r="S11" s="19"/>
      <c r="T11" s="19" t="n">
        <v>0.273797119481579</v>
      </c>
      <c r="U11" s="19" t="n">
        <v>0.266663481531849</v>
      </c>
      <c r="V11" s="19" t="n">
        <v>0.267363782365489</v>
      </c>
      <c r="W11" s="19" t="n">
        <v>0.264852377592495</v>
      </c>
      <c r="X11" s="19"/>
      <c r="Y11" s="19" t="n">
        <v>0.266677939335416</v>
      </c>
      <c r="Z11" s="19" t="n">
        <v>0.330731545612368</v>
      </c>
      <c r="AA11" s="19" t="n">
        <v>0.251180214445195</v>
      </c>
      <c r="AB11" s="19" t="n">
        <v>0.262712329518269</v>
      </c>
      <c r="AC11" s="19" t="n">
        <v>0.228253774798909</v>
      </c>
      <c r="AD11" s="19" t="n">
        <v>0.22838671314388</v>
      </c>
      <c r="AE11" s="19"/>
      <c r="AF11" s="19" t="n">
        <v>0.25705330423654</v>
      </c>
      <c r="AG11" s="19"/>
      <c r="AH11" s="19" t="n">
        <v>0.265900457378637</v>
      </c>
      <c r="AI11" s="19"/>
      <c r="AJ11" s="19" t="n">
        <v>0.221600037771517</v>
      </c>
      <c r="AK11" s="19" t="n">
        <v>0.286008081268241</v>
      </c>
      <c r="AL11" s="19" t="n">
        <v>0.246551272995538</v>
      </c>
    </row>
    <row r="12">
      <c r="B12" s="20" t="s">
        <v>533</v>
      </c>
      <c r="C12" s="19" t="n">
        <v>0.131049343644432</v>
      </c>
      <c r="D12" s="19" t="n">
        <v>0.163176130274035</v>
      </c>
      <c r="E12" s="19" t="n">
        <v>0.0991397636761373</v>
      </c>
      <c r="F12" s="19"/>
      <c r="G12" s="19" t="n">
        <v>0.113067426090878</v>
      </c>
      <c r="H12" s="19" t="n">
        <v>0.192907791556494</v>
      </c>
      <c r="I12" s="19" t="n">
        <v>0.126075737752664</v>
      </c>
      <c r="J12" s="19" t="n">
        <v>0.121045766667111</v>
      </c>
      <c r="K12" s="19" t="n">
        <v>0.113768686765993</v>
      </c>
      <c r="L12" s="19" t="n">
        <v>0.119202206851607</v>
      </c>
      <c r="M12" s="19"/>
      <c r="N12" s="19" t="n">
        <v>0.0996249475178392</v>
      </c>
      <c r="O12" s="19" t="n">
        <v>0.0859137338104471</v>
      </c>
      <c r="P12" s="19" t="n">
        <v>0.123974362736763</v>
      </c>
      <c r="Q12" s="19" t="n">
        <v>0.142195482754538</v>
      </c>
      <c r="R12" s="19" t="n">
        <v>0.22426657915587</v>
      </c>
      <c r="S12" s="19"/>
      <c r="T12" s="19" t="n">
        <v>0.134311187741677</v>
      </c>
      <c r="U12" s="19" t="n">
        <v>0.144417214527419</v>
      </c>
      <c r="V12" s="19" t="n">
        <v>0.121628432024291</v>
      </c>
      <c r="W12" s="19" t="n">
        <v>0.142106054251894</v>
      </c>
      <c r="X12" s="19"/>
      <c r="Y12" s="19" t="n">
        <v>0.13991383890047</v>
      </c>
      <c r="Z12" s="19" t="n">
        <v>0.173156410174703</v>
      </c>
      <c r="AA12" s="19" t="n">
        <v>0.116676435718753</v>
      </c>
      <c r="AB12" s="19" t="n">
        <v>0.137331924858876</v>
      </c>
      <c r="AC12" s="19" t="n">
        <v>0.0951259278359366</v>
      </c>
      <c r="AD12" s="19" t="n">
        <v>0.0421069951232353</v>
      </c>
      <c r="AE12" s="19"/>
      <c r="AF12" s="19" t="n">
        <v>0.144657280898776</v>
      </c>
      <c r="AG12" s="19"/>
      <c r="AH12" s="19" t="n">
        <v>0.134515774714154</v>
      </c>
      <c r="AI12" s="19"/>
      <c r="AJ12" s="19" t="n">
        <v>0.105518302210725</v>
      </c>
      <c r="AK12" s="19" t="n">
        <v>0.147746580088646</v>
      </c>
      <c r="AL12" s="19" t="n">
        <v>0.11495729737669</v>
      </c>
    </row>
    <row r="13">
      <c r="B13" s="20" t="s">
        <v>534</v>
      </c>
      <c r="C13" s="19" t="n">
        <v>0.105607214159013</v>
      </c>
      <c r="D13" s="19" t="n">
        <v>0.120944016313166</v>
      </c>
      <c r="E13" s="19" t="n">
        <v>0.0904581984582183</v>
      </c>
      <c r="F13" s="19"/>
      <c r="G13" s="19" t="n">
        <v>0.111727845968002</v>
      </c>
      <c r="H13" s="19" t="n">
        <v>0.0651697067314562</v>
      </c>
      <c r="I13" s="19" t="n">
        <v>0.165342056600864</v>
      </c>
      <c r="J13" s="19" t="n">
        <v>0.127707425032889</v>
      </c>
      <c r="K13" s="19" t="n">
        <v>0.0905484193194702</v>
      </c>
      <c r="L13" s="19" t="n">
        <v>0.0853625714950662</v>
      </c>
      <c r="M13" s="19"/>
      <c r="N13" s="19" t="n">
        <v>0.0247983498800932</v>
      </c>
      <c r="O13" s="19" t="n">
        <v>0.113624237286931</v>
      </c>
      <c r="P13" s="19" t="n">
        <v>0.0984618233569791</v>
      </c>
      <c r="Q13" s="19" t="n">
        <v>0.120183463211725</v>
      </c>
      <c r="R13" s="19" t="n">
        <v>0.128226035715537</v>
      </c>
      <c r="S13" s="19"/>
      <c r="T13" s="19" t="n">
        <v>0.0546386081898839</v>
      </c>
      <c r="U13" s="19" t="n">
        <v>0.100981263819488</v>
      </c>
      <c r="V13" s="19" t="n">
        <v>0.127460280306917</v>
      </c>
      <c r="W13" s="19" t="n">
        <v>0.149598080259769</v>
      </c>
      <c r="X13" s="19"/>
      <c r="Y13" s="19" t="n">
        <v>0.157121238275274</v>
      </c>
      <c r="Z13" s="19" t="n">
        <v>0.0757949823143101</v>
      </c>
      <c r="AA13" s="19" t="n">
        <v>0.070344337828855</v>
      </c>
      <c r="AB13" s="19" t="n">
        <v>0.0376423888127517</v>
      </c>
      <c r="AC13" s="19" t="n">
        <v>0.070774775432177</v>
      </c>
      <c r="AD13" s="19" t="n">
        <v>0.0585768432581369</v>
      </c>
      <c r="AE13" s="19"/>
      <c r="AF13" s="19" t="n">
        <v>0.117766531856462</v>
      </c>
      <c r="AG13" s="19"/>
      <c r="AH13" s="19" t="n">
        <v>0.104940591870188</v>
      </c>
      <c r="AI13" s="19"/>
      <c r="AJ13" s="19" t="n">
        <v>0.0782982624718466</v>
      </c>
      <c r="AK13" s="19" t="n">
        <v>0.11589877652877</v>
      </c>
      <c r="AL13" s="19" t="n">
        <v>0.131185261416604</v>
      </c>
    </row>
    <row r="14">
      <c r="B14" s="20" t="s">
        <v>535</v>
      </c>
      <c r="C14" s="19" t="n">
        <v>0.0616258229738566</v>
      </c>
      <c r="D14" s="19" t="n">
        <v>0.0726975475350913</v>
      </c>
      <c r="E14" s="19" t="n">
        <v>0.0506611152634017</v>
      </c>
      <c r="F14" s="19"/>
      <c r="G14" s="19" t="n">
        <v>0.0057410083998858</v>
      </c>
      <c r="H14" s="19" t="n">
        <v>0.0651327526402381</v>
      </c>
      <c r="I14" s="19" t="n">
        <v>0.10525428687647</v>
      </c>
      <c r="J14" s="19" t="n">
        <v>0.0932880149094485</v>
      </c>
      <c r="K14" s="19" t="n">
        <v>0.0451247278347097</v>
      </c>
      <c r="L14" s="19" t="n">
        <v>0.0428899968665745</v>
      </c>
      <c r="M14" s="19"/>
      <c r="N14" s="19" t="n">
        <v>0.0658524757365281</v>
      </c>
      <c r="O14" s="19" t="n">
        <v>0.0776156244882057</v>
      </c>
      <c r="P14" s="19" t="n">
        <v>0.0134176756250584</v>
      </c>
      <c r="Q14" s="19" t="n">
        <v>0.0738440554958342</v>
      </c>
      <c r="R14" s="19" t="n">
        <v>0.0940741976080965</v>
      </c>
      <c r="S14" s="19"/>
      <c r="T14" s="19" t="n">
        <v>0.0129642163450048</v>
      </c>
      <c r="U14" s="19" t="n">
        <v>0.0169007492701003</v>
      </c>
      <c r="V14" s="19" t="n">
        <v>0.0853102669871116</v>
      </c>
      <c r="W14" s="19" t="n">
        <v>0.124630173447276</v>
      </c>
      <c r="X14" s="19"/>
      <c r="Y14" s="19" t="n">
        <v>0.10826091199917</v>
      </c>
      <c r="Z14" s="19" t="n">
        <v>0.0242704969653453</v>
      </c>
      <c r="AA14" s="19" t="n">
        <v>0.035790930971635</v>
      </c>
      <c r="AB14" s="19" t="n">
        <v>0.0132750648183904</v>
      </c>
      <c r="AC14" s="19" t="n">
        <v>0</v>
      </c>
      <c r="AD14" s="19" t="n">
        <v>0</v>
      </c>
      <c r="AE14" s="19"/>
      <c r="AF14" s="19" t="n">
        <v>0.0611841488029359</v>
      </c>
      <c r="AG14" s="19"/>
      <c r="AH14" s="19" t="n">
        <v>0.0650530596326064</v>
      </c>
      <c r="AI14" s="19"/>
      <c r="AJ14" s="19" t="n">
        <v>0.0399987505588065</v>
      </c>
      <c r="AK14" s="19" t="n">
        <v>0.0757196065793037</v>
      </c>
      <c r="AL14" s="19" t="n">
        <v>0.0482786243238383</v>
      </c>
    </row>
    <row r="15">
      <c r="B15" s="20" t="s">
        <v>536</v>
      </c>
      <c r="C15" s="19" t="n">
        <v>0.0350719935494488</v>
      </c>
      <c r="D15" s="19" t="n">
        <v>0.0355899386178668</v>
      </c>
      <c r="E15" s="19" t="n">
        <v>0.034621939488841</v>
      </c>
      <c r="F15" s="19"/>
      <c r="G15" s="19" t="n">
        <v>0</v>
      </c>
      <c r="H15" s="19" t="n">
        <v>0.0251696948913835</v>
      </c>
      <c r="I15" s="19" t="n">
        <v>0.0873280646417628</v>
      </c>
      <c r="J15" s="19" t="n">
        <v>0.0716118699402214</v>
      </c>
      <c r="K15" s="19" t="n">
        <v>0.0123746451569603</v>
      </c>
      <c r="L15" s="19" t="n">
        <v>0.0119037580700068</v>
      </c>
      <c r="M15" s="19"/>
      <c r="N15" s="19" t="n">
        <v>0.0618419256922945</v>
      </c>
      <c r="O15" s="19" t="n">
        <v>0.0565717303849196</v>
      </c>
      <c r="P15" s="19" t="n">
        <v>0.0126588555599801</v>
      </c>
      <c r="Q15" s="19" t="n">
        <v>0.0165400206501016</v>
      </c>
      <c r="R15" s="19" t="n">
        <v>0.0385580393044262</v>
      </c>
      <c r="S15" s="19"/>
      <c r="T15" s="19" t="n">
        <v>0.0240023381536654</v>
      </c>
      <c r="U15" s="19" t="n">
        <v>0.0192751148248525</v>
      </c>
      <c r="V15" s="19" t="n">
        <v>0.0118868849657222</v>
      </c>
      <c r="W15" s="19" t="n">
        <v>0.0881243224033557</v>
      </c>
      <c r="X15" s="19"/>
      <c r="Y15" s="19" t="n">
        <v>0.0627863990489366</v>
      </c>
      <c r="Z15" s="19" t="n">
        <v>0.0119121295660324</v>
      </c>
      <c r="AA15" s="19" t="n">
        <v>0.0115887783821069</v>
      </c>
      <c r="AB15" s="19" t="n">
        <v>0.0218044896222386</v>
      </c>
      <c r="AC15" s="19" t="n">
        <v>0</v>
      </c>
      <c r="AD15" s="19" t="n">
        <v>0</v>
      </c>
      <c r="AE15" s="19"/>
      <c r="AF15" s="19" t="n">
        <v>0.0361110581427147</v>
      </c>
      <c r="AG15" s="19"/>
      <c r="AH15" s="19" t="n">
        <v>0.036576497726179</v>
      </c>
      <c r="AI15" s="19"/>
      <c r="AJ15" s="19" t="n">
        <v>0.0208091007195599</v>
      </c>
      <c r="AK15" s="19" t="n">
        <v>0.0422397746270746</v>
      </c>
      <c r="AL15" s="19" t="n">
        <v>0.0382951429637813</v>
      </c>
    </row>
    <row r="16">
      <c r="B16" s="20" t="s">
        <v>537</v>
      </c>
      <c r="C16" s="21" t="n">
        <v>0.0459343659638615</v>
      </c>
      <c r="D16" s="21" t="n">
        <v>0.0328504905187758</v>
      </c>
      <c r="E16" s="21" t="n">
        <v>0.0591237852177884</v>
      </c>
      <c r="F16" s="21"/>
      <c r="G16" s="21" t="n">
        <v>0.0419460916996766</v>
      </c>
      <c r="H16" s="21" t="n">
        <v>0.0125512844265046</v>
      </c>
      <c r="I16" s="21" t="n">
        <v>0.0463041456926376</v>
      </c>
      <c r="J16" s="21" t="n">
        <v>0.0248368846633226</v>
      </c>
      <c r="K16" s="21" t="n">
        <v>0.060391963695755</v>
      </c>
      <c r="L16" s="21" t="n">
        <v>0.0738519408380332</v>
      </c>
      <c r="M16" s="21"/>
      <c r="N16" s="21" t="n">
        <v>0.0110188669595263</v>
      </c>
      <c r="O16" s="21" t="n">
        <v>0.0461564849713536</v>
      </c>
      <c r="P16" s="21" t="n">
        <v>0.078114752526887</v>
      </c>
      <c r="Q16" s="21" t="n">
        <v>0.041708393974004</v>
      </c>
      <c r="R16" s="21" t="n">
        <v>0.0174444973038744</v>
      </c>
      <c r="S16" s="21"/>
      <c r="T16" s="21" t="n">
        <v>0.0530558334473903</v>
      </c>
      <c r="U16" s="21" t="n">
        <v>0.0560224127864592</v>
      </c>
      <c r="V16" s="21" t="n">
        <v>0.0344700309363438</v>
      </c>
      <c r="W16" s="21" t="n">
        <v>0.00698102952770362</v>
      </c>
      <c r="X16" s="21"/>
      <c r="Y16" s="21" t="n">
        <v>0.0217655136591278</v>
      </c>
      <c r="Z16" s="21" t="n">
        <v>0.01986982130268</v>
      </c>
      <c r="AA16" s="21" t="n">
        <v>0.0710068996356387</v>
      </c>
      <c r="AB16" s="21" t="n">
        <v>0.0578602271036925</v>
      </c>
      <c r="AC16" s="21" t="n">
        <v>0.0751678510516759</v>
      </c>
      <c r="AD16" s="21" t="n">
        <v>0.125263905316207</v>
      </c>
      <c r="AE16" s="21"/>
      <c r="AF16" s="21" t="n">
        <v>0.0491309193032692</v>
      </c>
      <c r="AG16" s="21"/>
      <c r="AH16" s="21" t="n">
        <v>0.0369425514011823</v>
      </c>
      <c r="AI16" s="21"/>
      <c r="AJ16" s="21" t="n">
        <v>0.0495866394047459</v>
      </c>
      <c r="AK16" s="21" t="n">
        <v>0.0414250860400158</v>
      </c>
      <c r="AL16" s="21" t="n">
        <v>0.0602264944982766</v>
      </c>
    </row>
    <row r="17">
      <c r="B17" s="18"/>
    </row>
    <row r="18">
      <c r="B18" t="s">
        <v>61</v>
      </c>
    </row>
    <row r="19">
      <c r="B19" t="s">
        <v>62</v>
      </c>
    </row>
    <row r="21">
      <c r="B21"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540</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530</v>
      </c>
      <c r="C9" s="19" t="n">
        <v>0.339897423804887</v>
      </c>
      <c r="D9" s="19" t="n">
        <v>0.303037423436408</v>
      </c>
      <c r="E9" s="19" t="n">
        <v>0.377465978260344</v>
      </c>
      <c r="F9" s="19"/>
      <c r="G9" s="19" t="n">
        <v>0.127016097096372</v>
      </c>
      <c r="H9" s="19" t="n">
        <v>0.257912458923668</v>
      </c>
      <c r="I9" s="19" t="n">
        <v>0.218586441706913</v>
      </c>
      <c r="J9" s="19" t="n">
        <v>0.287313609696825</v>
      </c>
      <c r="K9" s="19" t="n">
        <v>0.462469368047533</v>
      </c>
      <c r="L9" s="19" t="n">
        <v>0.514433440418009</v>
      </c>
      <c r="M9" s="19"/>
      <c r="N9" s="19" t="n">
        <v>0.505518687667137</v>
      </c>
      <c r="O9" s="19" t="n">
        <v>0.369367167139972</v>
      </c>
      <c r="P9" s="19" t="n">
        <v>0.393127762625207</v>
      </c>
      <c r="Q9" s="19" t="n">
        <v>0.327451277243073</v>
      </c>
      <c r="R9" s="19" t="n">
        <v>0.136096811040366</v>
      </c>
      <c r="S9" s="19"/>
      <c r="T9" s="19" t="n">
        <v>0.395919244530613</v>
      </c>
      <c r="U9" s="19" t="n">
        <v>0.408700117088901</v>
      </c>
      <c r="V9" s="19" t="n">
        <v>0.315636158847055</v>
      </c>
      <c r="W9" s="19" t="n">
        <v>0.157895796492969</v>
      </c>
      <c r="X9" s="19"/>
      <c r="Y9" s="19" t="n">
        <v>0.215893842792964</v>
      </c>
      <c r="Z9" s="19" t="n">
        <v>0.320783076266199</v>
      </c>
      <c r="AA9" s="19" t="n">
        <v>0.520962077362788</v>
      </c>
      <c r="AB9" s="19" t="n">
        <v>0.408603955076753</v>
      </c>
      <c r="AC9" s="19" t="n">
        <v>0.183986533003085</v>
      </c>
      <c r="AD9" s="19" t="n">
        <v>0.534237684069732</v>
      </c>
      <c r="AE9" s="19"/>
      <c r="AF9" s="19" t="n">
        <v>0.335061262681094</v>
      </c>
      <c r="AG9" s="19"/>
      <c r="AH9" s="19" t="n">
        <v>0.331764628360698</v>
      </c>
      <c r="AI9" s="19"/>
      <c r="AJ9" s="19" t="n">
        <v>0.504862911843798</v>
      </c>
      <c r="AK9" s="19" t="n">
        <v>0.257752598501699</v>
      </c>
      <c r="AL9" s="19" t="n">
        <v>0.298331717976633</v>
      </c>
    </row>
    <row r="10">
      <c r="B10" s="20" t="s">
        <v>531</v>
      </c>
      <c r="C10" s="19" t="n">
        <v>0.198915709756763</v>
      </c>
      <c r="D10" s="19" t="n">
        <v>0.19508134852544</v>
      </c>
      <c r="E10" s="19" t="n">
        <v>0.203143305368537</v>
      </c>
      <c r="F10" s="19"/>
      <c r="G10" s="19" t="n">
        <v>0.283823536499113</v>
      </c>
      <c r="H10" s="19" t="n">
        <v>0.24613074049312</v>
      </c>
      <c r="I10" s="19" t="n">
        <v>0.203302632344982</v>
      </c>
      <c r="J10" s="19" t="n">
        <v>0.178656769820717</v>
      </c>
      <c r="K10" s="19" t="n">
        <v>0.166649773296378</v>
      </c>
      <c r="L10" s="19" t="n">
        <v>0.165572406478288</v>
      </c>
      <c r="M10" s="19"/>
      <c r="N10" s="19" t="n">
        <v>0.186778733991137</v>
      </c>
      <c r="O10" s="19" t="n">
        <v>0.181822559078333</v>
      </c>
      <c r="P10" s="19" t="n">
        <v>0.152243500389642</v>
      </c>
      <c r="Q10" s="19" t="n">
        <v>0.227851884907339</v>
      </c>
      <c r="R10" s="19" t="n">
        <v>0.277016195485508</v>
      </c>
      <c r="S10" s="19"/>
      <c r="T10" s="19" t="n">
        <v>0.210485042183647</v>
      </c>
      <c r="U10" s="19" t="n">
        <v>0.211251316337006</v>
      </c>
      <c r="V10" s="19" t="n">
        <v>0.265669955819127</v>
      </c>
      <c r="W10" s="19" t="n">
        <v>0.193562763441518</v>
      </c>
      <c r="X10" s="19"/>
      <c r="Y10" s="19" t="n">
        <v>0.22930561830156</v>
      </c>
      <c r="Z10" s="19" t="n">
        <v>0.33201153516716</v>
      </c>
      <c r="AA10" s="19" t="n">
        <v>0.157318743137494</v>
      </c>
      <c r="AB10" s="19" t="n">
        <v>0.145234319151399</v>
      </c>
      <c r="AC10" s="19" t="n">
        <v>0.147193100356523</v>
      </c>
      <c r="AD10" s="19" t="n">
        <v>0.142757424145377</v>
      </c>
      <c r="AE10" s="19"/>
      <c r="AF10" s="19" t="n">
        <v>0.189350410434231</v>
      </c>
      <c r="AG10" s="19"/>
      <c r="AH10" s="19" t="n">
        <v>0.20433924167123</v>
      </c>
      <c r="AI10" s="19"/>
      <c r="AJ10" s="19" t="n">
        <v>0.169612009253868</v>
      </c>
      <c r="AK10" s="19" t="n">
        <v>0.204991230346658</v>
      </c>
      <c r="AL10" s="19" t="n">
        <v>0.254449117002582</v>
      </c>
    </row>
    <row r="11">
      <c r="B11" s="20" t="s">
        <v>532</v>
      </c>
      <c r="C11" s="19" t="n">
        <v>0.172400573240076</v>
      </c>
      <c r="D11" s="19" t="n">
        <v>0.2050927828296</v>
      </c>
      <c r="E11" s="19" t="n">
        <v>0.138052068848029</v>
      </c>
      <c r="F11" s="19"/>
      <c r="G11" s="19" t="n">
        <v>0.226371191768542</v>
      </c>
      <c r="H11" s="19" t="n">
        <v>0.195322566975374</v>
      </c>
      <c r="I11" s="19" t="n">
        <v>0.181345627346129</v>
      </c>
      <c r="J11" s="19" t="n">
        <v>0.17690246674185</v>
      </c>
      <c r="K11" s="19" t="n">
        <v>0.165141067924865</v>
      </c>
      <c r="L11" s="19" t="n">
        <v>0.130970793706985</v>
      </c>
      <c r="M11" s="19"/>
      <c r="N11" s="19" t="n">
        <v>0.141035036620944</v>
      </c>
      <c r="O11" s="19" t="n">
        <v>0.142251718239053</v>
      </c>
      <c r="P11" s="19" t="n">
        <v>0.169948380083383</v>
      </c>
      <c r="Q11" s="19" t="n">
        <v>0.174339877982238</v>
      </c>
      <c r="R11" s="19" t="n">
        <v>0.242057757622769</v>
      </c>
      <c r="S11" s="19"/>
      <c r="T11" s="19" t="n">
        <v>0.153150390020403</v>
      </c>
      <c r="U11" s="19" t="n">
        <v>0.148020801798152</v>
      </c>
      <c r="V11" s="19" t="n">
        <v>0.168711560592324</v>
      </c>
      <c r="W11" s="19" t="n">
        <v>0.207410285529018</v>
      </c>
      <c r="X11" s="19"/>
      <c r="Y11" s="19" t="n">
        <v>0.186019592025945</v>
      </c>
      <c r="Z11" s="19" t="n">
        <v>0.191952434809729</v>
      </c>
      <c r="AA11" s="19" t="n">
        <v>0.131240763327615</v>
      </c>
      <c r="AB11" s="19" t="n">
        <v>0.194073041036312</v>
      </c>
      <c r="AC11" s="19" t="n">
        <v>0.239032256698181</v>
      </c>
      <c r="AD11" s="19" t="n">
        <v>0.0817620871658574</v>
      </c>
      <c r="AE11" s="19"/>
      <c r="AF11" s="19" t="n">
        <v>0.172897246392616</v>
      </c>
      <c r="AG11" s="19"/>
      <c r="AH11" s="19" t="n">
        <v>0.175202470659969</v>
      </c>
      <c r="AI11" s="19"/>
      <c r="AJ11" s="19" t="n">
        <v>0.116098334419458</v>
      </c>
      <c r="AK11" s="19" t="n">
        <v>0.20272656369856</v>
      </c>
      <c r="AL11" s="19" t="n">
        <v>0.173638378953425</v>
      </c>
    </row>
    <row r="12">
      <c r="B12" s="20" t="s">
        <v>533</v>
      </c>
      <c r="C12" s="19" t="n">
        <v>0.107307909017216</v>
      </c>
      <c r="D12" s="19" t="n">
        <v>0.127673045351429</v>
      </c>
      <c r="E12" s="19" t="n">
        <v>0.087127807003009</v>
      </c>
      <c r="F12" s="19"/>
      <c r="G12" s="19" t="n">
        <v>0.116182831340798</v>
      </c>
      <c r="H12" s="19" t="n">
        <v>0.134903246565306</v>
      </c>
      <c r="I12" s="19" t="n">
        <v>0.12699791609342</v>
      </c>
      <c r="J12" s="19" t="n">
        <v>0.121106004737201</v>
      </c>
      <c r="K12" s="19" t="n">
        <v>0.113869410233706</v>
      </c>
      <c r="L12" s="19" t="n">
        <v>0.05828266890856</v>
      </c>
      <c r="M12" s="19"/>
      <c r="N12" s="19" t="n">
        <v>0.0469288218028947</v>
      </c>
      <c r="O12" s="19" t="n">
        <v>0.0790282178873692</v>
      </c>
      <c r="P12" s="19" t="n">
        <v>0.144848335660691</v>
      </c>
      <c r="Q12" s="19" t="n">
        <v>0.108530135485707</v>
      </c>
      <c r="R12" s="19" t="n">
        <v>0.126881053669392</v>
      </c>
      <c r="S12" s="19"/>
      <c r="T12" s="19" t="n">
        <v>0.108735959468532</v>
      </c>
      <c r="U12" s="19" t="n">
        <v>0.108244177642734</v>
      </c>
      <c r="V12" s="19" t="n">
        <v>0.129377469845651</v>
      </c>
      <c r="W12" s="19" t="n">
        <v>0.129723231326445</v>
      </c>
      <c r="X12" s="19"/>
      <c r="Y12" s="19" t="n">
        <v>0.127058110990368</v>
      </c>
      <c r="Z12" s="19" t="n">
        <v>0.0357335758223021</v>
      </c>
      <c r="AA12" s="19" t="n">
        <v>0.0720017325025535</v>
      </c>
      <c r="AB12" s="19" t="n">
        <v>0.173684466470891</v>
      </c>
      <c r="AC12" s="19" t="n">
        <v>0.119953338499719</v>
      </c>
      <c r="AD12" s="19" t="n">
        <v>0.0597063295037927</v>
      </c>
      <c r="AE12" s="19"/>
      <c r="AF12" s="19" t="n">
        <v>0.119244042148378</v>
      </c>
      <c r="AG12" s="19"/>
      <c r="AH12" s="19" t="n">
        <v>0.109650254209006</v>
      </c>
      <c r="AI12" s="19"/>
      <c r="AJ12" s="19" t="n">
        <v>0.0750132784153455</v>
      </c>
      <c r="AK12" s="19" t="n">
        <v>0.12658467471686</v>
      </c>
      <c r="AL12" s="19" t="n">
        <v>0.0973776102730405</v>
      </c>
    </row>
    <row r="13">
      <c r="B13" s="20" t="s">
        <v>534</v>
      </c>
      <c r="C13" s="19" t="n">
        <v>0.0659574633133531</v>
      </c>
      <c r="D13" s="19" t="n">
        <v>0.0709148016170402</v>
      </c>
      <c r="E13" s="19" t="n">
        <v>0.0611229908118641</v>
      </c>
      <c r="F13" s="19"/>
      <c r="G13" s="19" t="n">
        <v>0.133059951120343</v>
      </c>
      <c r="H13" s="19" t="n">
        <v>0.0946250647679008</v>
      </c>
      <c r="I13" s="19" t="n">
        <v>0.0691443632960091</v>
      </c>
      <c r="J13" s="19" t="n">
        <v>0.0818769167068363</v>
      </c>
      <c r="K13" s="19" t="n">
        <v>0.0387205746844359</v>
      </c>
      <c r="L13" s="19" t="n">
        <v>0.0251910677328222</v>
      </c>
      <c r="M13" s="19"/>
      <c r="N13" s="19" t="n">
        <v>0.0161352052523109</v>
      </c>
      <c r="O13" s="19" t="n">
        <v>0.0678386221017982</v>
      </c>
      <c r="P13" s="19" t="n">
        <v>0.0467467281918256</v>
      </c>
      <c r="Q13" s="19" t="n">
        <v>0.0835953007400687</v>
      </c>
      <c r="R13" s="19" t="n">
        <v>0.0992141421853391</v>
      </c>
      <c r="S13" s="19"/>
      <c r="T13" s="19" t="n">
        <v>0.0484151057313796</v>
      </c>
      <c r="U13" s="19" t="n">
        <v>0.0371075655571207</v>
      </c>
      <c r="V13" s="19" t="n">
        <v>0.0832551407116916</v>
      </c>
      <c r="W13" s="19" t="n">
        <v>0.110639499594204</v>
      </c>
      <c r="X13" s="19"/>
      <c r="Y13" s="19" t="n">
        <v>0.10184056475311</v>
      </c>
      <c r="Z13" s="19" t="n">
        <v>0.0677633966515433</v>
      </c>
      <c r="AA13" s="19" t="n">
        <v>0.0242351333780623</v>
      </c>
      <c r="AB13" s="19" t="n">
        <v>0.0119756406450158</v>
      </c>
      <c r="AC13" s="19" t="n">
        <v>0.106358405740493</v>
      </c>
      <c r="AD13" s="19" t="n">
        <v>0.0562725697990337</v>
      </c>
      <c r="AE13" s="19"/>
      <c r="AF13" s="19" t="n">
        <v>0.0658009219377039</v>
      </c>
      <c r="AG13" s="19"/>
      <c r="AH13" s="19" t="n">
        <v>0.0677228752517133</v>
      </c>
      <c r="AI13" s="19"/>
      <c r="AJ13" s="19" t="n">
        <v>0.0495868399486697</v>
      </c>
      <c r="AK13" s="19" t="n">
        <v>0.0720283686282028</v>
      </c>
      <c r="AL13" s="19" t="n">
        <v>0.081847237622992</v>
      </c>
    </row>
    <row r="14">
      <c r="B14" s="20" t="s">
        <v>535</v>
      </c>
      <c r="C14" s="19" t="n">
        <v>0.0311454528269007</v>
      </c>
      <c r="D14" s="19" t="n">
        <v>0.0396287751239577</v>
      </c>
      <c r="E14" s="19" t="n">
        <v>0.022712727850221</v>
      </c>
      <c r="F14" s="19"/>
      <c r="G14" s="19" t="n">
        <v>0.0255703494553706</v>
      </c>
      <c r="H14" s="19" t="n">
        <v>0.00889632980260354</v>
      </c>
      <c r="I14" s="19" t="n">
        <v>0.097437674018864</v>
      </c>
      <c r="J14" s="19" t="n">
        <v>0.0517402404732934</v>
      </c>
      <c r="K14" s="19" t="n">
        <v>0.0027989379231391</v>
      </c>
      <c r="L14" s="19" t="n">
        <v>0.00932850022852493</v>
      </c>
      <c r="M14" s="19"/>
      <c r="N14" s="19" t="n">
        <v>0.0627340219749377</v>
      </c>
      <c r="O14" s="19" t="n">
        <v>0.0567044171564215</v>
      </c>
      <c r="P14" s="19" t="n">
        <v>0.00878258689310934</v>
      </c>
      <c r="Q14" s="19" t="n">
        <v>0.00262130882076446</v>
      </c>
      <c r="R14" s="19" t="n">
        <v>0.0355015399768691</v>
      </c>
      <c r="S14" s="19"/>
      <c r="T14" s="19" t="n">
        <v>0.00498327886405031</v>
      </c>
      <c r="U14" s="19" t="n">
        <v>0.00962437894654772</v>
      </c>
      <c r="V14" s="19" t="n">
        <v>0.00287968324780816</v>
      </c>
      <c r="W14" s="19" t="n">
        <v>0.100653726007563</v>
      </c>
      <c r="X14" s="19"/>
      <c r="Y14" s="19" t="n">
        <v>0.0577779399384699</v>
      </c>
      <c r="Z14" s="19" t="n">
        <v>0</v>
      </c>
      <c r="AA14" s="19" t="n">
        <v>0.00792619989487753</v>
      </c>
      <c r="AB14" s="19" t="n">
        <v>0.00523036117302353</v>
      </c>
      <c r="AC14" s="19" t="n">
        <v>0.0458223434250351</v>
      </c>
      <c r="AD14" s="19" t="n">
        <v>0</v>
      </c>
      <c r="AE14" s="19"/>
      <c r="AF14" s="19" t="n">
        <v>0.0317681963664327</v>
      </c>
      <c r="AG14" s="19"/>
      <c r="AH14" s="19" t="n">
        <v>0.0328775649923966</v>
      </c>
      <c r="AI14" s="19"/>
      <c r="AJ14" s="19" t="n">
        <v>0.0140802211847735</v>
      </c>
      <c r="AK14" s="19" t="n">
        <v>0.0438889815793128</v>
      </c>
      <c r="AL14" s="19" t="n">
        <v>0.0114398180905568</v>
      </c>
    </row>
    <row r="15">
      <c r="B15" s="20" t="s">
        <v>536</v>
      </c>
      <c r="C15" s="19" t="n">
        <v>0.0268678723358302</v>
      </c>
      <c r="D15" s="19" t="n">
        <v>0.0238062050483005</v>
      </c>
      <c r="E15" s="19" t="n">
        <v>0.0299857274887482</v>
      </c>
      <c r="F15" s="19"/>
      <c r="G15" s="19" t="n">
        <v>0.0221961154076335</v>
      </c>
      <c r="H15" s="19" t="n">
        <v>0.0421784052159494</v>
      </c>
      <c r="I15" s="19" t="n">
        <v>0.0449729115642689</v>
      </c>
      <c r="J15" s="19" t="n">
        <v>0.0568388944982792</v>
      </c>
      <c r="K15" s="19" t="n">
        <v>0</v>
      </c>
      <c r="L15" s="19" t="n">
        <v>0.00466425011426247</v>
      </c>
      <c r="M15" s="19"/>
      <c r="N15" s="19" t="n">
        <v>0.0298506257311115</v>
      </c>
      <c r="O15" s="19" t="n">
        <v>0.0300258163360549</v>
      </c>
      <c r="P15" s="19" t="n">
        <v>0</v>
      </c>
      <c r="Q15" s="19" t="n">
        <v>0.0323488442377785</v>
      </c>
      <c r="R15" s="19" t="n">
        <v>0.0559675337131131</v>
      </c>
      <c r="S15" s="19"/>
      <c r="T15" s="19" t="n">
        <v>0.00507834210914858</v>
      </c>
      <c r="U15" s="19" t="n">
        <v>0.0166801570266133</v>
      </c>
      <c r="V15" s="19" t="n">
        <v>0</v>
      </c>
      <c r="W15" s="19" t="n">
        <v>0.0799616143511219</v>
      </c>
      <c r="X15" s="19"/>
      <c r="Y15" s="19" t="n">
        <v>0.0530765980560106</v>
      </c>
      <c r="Z15" s="19" t="n">
        <v>0.0143245279355938</v>
      </c>
      <c r="AA15" s="19" t="n">
        <v>0</v>
      </c>
      <c r="AB15" s="19" t="n">
        <v>0</v>
      </c>
      <c r="AC15" s="19" t="n">
        <v>0.0397756794323622</v>
      </c>
      <c r="AD15" s="19" t="n">
        <v>0</v>
      </c>
      <c r="AE15" s="19"/>
      <c r="AF15" s="19" t="n">
        <v>0.0300023782983997</v>
      </c>
      <c r="AG15" s="19"/>
      <c r="AH15" s="19" t="n">
        <v>0.0283620926572534</v>
      </c>
      <c r="AI15" s="19"/>
      <c r="AJ15" s="19" t="n">
        <v>0.00636089702023834</v>
      </c>
      <c r="AK15" s="19" t="n">
        <v>0.0381205708727492</v>
      </c>
      <c r="AL15" s="19" t="n">
        <v>0.0261480491239594</v>
      </c>
    </row>
    <row r="16">
      <c r="B16" s="20" t="s">
        <v>537</v>
      </c>
      <c r="C16" s="21" t="n">
        <v>0.0575075957049753</v>
      </c>
      <c r="D16" s="21" t="n">
        <v>0.0347656180678239</v>
      </c>
      <c r="E16" s="21" t="n">
        <v>0.0803893943692478</v>
      </c>
      <c r="F16" s="21"/>
      <c r="G16" s="21" t="n">
        <v>0.0657799273118279</v>
      </c>
      <c r="H16" s="21" t="n">
        <v>0.0200311872560776</v>
      </c>
      <c r="I16" s="21" t="n">
        <v>0.0582124336294136</v>
      </c>
      <c r="J16" s="21" t="n">
        <v>0.0455650973249989</v>
      </c>
      <c r="K16" s="21" t="n">
        <v>0.050350867889943</v>
      </c>
      <c r="L16" s="21" t="n">
        <v>0.091556872412549</v>
      </c>
      <c r="M16" s="21"/>
      <c r="N16" s="21" t="n">
        <v>0.0110188669595263</v>
      </c>
      <c r="O16" s="21" t="n">
        <v>0.0729614820609979</v>
      </c>
      <c r="P16" s="21" t="n">
        <v>0.0843027061561428</v>
      </c>
      <c r="Q16" s="21" t="n">
        <v>0.0432613705830318</v>
      </c>
      <c r="R16" s="21" t="n">
        <v>0.0272649663066452</v>
      </c>
      <c r="S16" s="21"/>
      <c r="T16" s="21" t="n">
        <v>0.0732326370922271</v>
      </c>
      <c r="U16" s="21" t="n">
        <v>0.0603714856029252</v>
      </c>
      <c r="V16" s="21" t="n">
        <v>0.0344700309363438</v>
      </c>
      <c r="W16" s="21" t="n">
        <v>0.0201530832571618</v>
      </c>
      <c r="X16" s="21"/>
      <c r="Y16" s="21" t="n">
        <v>0.0290277331415739</v>
      </c>
      <c r="Z16" s="21" t="n">
        <v>0.0374314533474725</v>
      </c>
      <c r="AA16" s="21" t="n">
        <v>0.0863153503966103</v>
      </c>
      <c r="AB16" s="21" t="n">
        <v>0.061198216446605</v>
      </c>
      <c r="AC16" s="21" t="n">
        <v>0.117878342844601</v>
      </c>
      <c r="AD16" s="21" t="n">
        <v>0.125263905316207</v>
      </c>
      <c r="AE16" s="21"/>
      <c r="AF16" s="21" t="n">
        <v>0.0558755417411442</v>
      </c>
      <c r="AG16" s="21"/>
      <c r="AH16" s="21" t="n">
        <v>0.0500808721977327</v>
      </c>
      <c r="AI16" s="21"/>
      <c r="AJ16" s="21" t="n">
        <v>0.0643855079138493</v>
      </c>
      <c r="AK16" s="21" t="n">
        <v>0.0539070116559585</v>
      </c>
      <c r="AL16" s="21" t="n">
        <v>0.056768070956812</v>
      </c>
    </row>
    <row r="17">
      <c r="B17" s="18"/>
    </row>
    <row r="18">
      <c r="B18" t="s">
        <v>61</v>
      </c>
    </row>
    <row r="19">
      <c r="B19" t="s">
        <v>62</v>
      </c>
    </row>
    <row r="21">
      <c r="B21"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541</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530</v>
      </c>
      <c r="C9" s="19" t="n">
        <v>0.391435613889057</v>
      </c>
      <c r="D9" s="19" t="n">
        <v>0.348446411773513</v>
      </c>
      <c r="E9" s="19" t="n">
        <v>0.435241459762777</v>
      </c>
      <c r="F9" s="19"/>
      <c r="G9" s="19" t="n">
        <v>0.23725653908257</v>
      </c>
      <c r="H9" s="19" t="n">
        <v>0.279099659480885</v>
      </c>
      <c r="I9" s="19" t="n">
        <v>0.204366820604736</v>
      </c>
      <c r="J9" s="19" t="n">
        <v>0.321576959737929</v>
      </c>
      <c r="K9" s="19" t="n">
        <v>0.552649207642401</v>
      </c>
      <c r="L9" s="19" t="n">
        <v>0.591353275574931</v>
      </c>
      <c r="M9" s="19"/>
      <c r="N9" s="19" t="n">
        <v>0.544112331130026</v>
      </c>
      <c r="O9" s="19" t="n">
        <v>0.41156338005184</v>
      </c>
      <c r="P9" s="19" t="n">
        <v>0.488720387529609</v>
      </c>
      <c r="Q9" s="19" t="n">
        <v>0.33367750864235</v>
      </c>
      <c r="R9" s="19" t="n">
        <v>0.188908787235177</v>
      </c>
      <c r="S9" s="19"/>
      <c r="T9" s="19" t="n">
        <v>0.577216870387051</v>
      </c>
      <c r="U9" s="19" t="n">
        <v>0.451784649805787</v>
      </c>
      <c r="V9" s="19" t="n">
        <v>0.384578641501949</v>
      </c>
      <c r="W9" s="19" t="n">
        <v>0.146034116176003</v>
      </c>
      <c r="X9" s="19"/>
      <c r="Y9" s="19" t="n">
        <v>0.189428323984306</v>
      </c>
      <c r="Z9" s="19" t="n">
        <v>0.401844584538171</v>
      </c>
      <c r="AA9" s="19" t="n">
        <v>0.615652983564154</v>
      </c>
      <c r="AB9" s="19" t="n">
        <v>0.60603982423368</v>
      </c>
      <c r="AC9" s="19" t="n">
        <v>0.266716053067177</v>
      </c>
      <c r="AD9" s="19" t="n">
        <v>0.711516261318282</v>
      </c>
      <c r="AE9" s="19"/>
      <c r="AF9" s="19" t="n">
        <v>0.405896915803209</v>
      </c>
      <c r="AG9" s="19"/>
      <c r="AH9" s="19" t="n">
        <v>0.381952469384787</v>
      </c>
      <c r="AI9" s="19"/>
      <c r="AJ9" s="19" t="n">
        <v>0.532236268591411</v>
      </c>
      <c r="AK9" s="19" t="n">
        <v>0.326105516365543</v>
      </c>
      <c r="AL9" s="19" t="n">
        <v>0.32892300325228</v>
      </c>
    </row>
    <row r="10">
      <c r="B10" s="20" t="s">
        <v>531</v>
      </c>
      <c r="C10" s="19" t="n">
        <v>0.116608075089032</v>
      </c>
      <c r="D10" s="19" t="n">
        <v>0.14540612780768</v>
      </c>
      <c r="E10" s="19" t="n">
        <v>0.088003037903757</v>
      </c>
      <c r="F10" s="19"/>
      <c r="G10" s="19" t="n">
        <v>0.146974923396256</v>
      </c>
      <c r="H10" s="19" t="n">
        <v>0.182770886350021</v>
      </c>
      <c r="I10" s="19" t="n">
        <v>0.131679577483294</v>
      </c>
      <c r="J10" s="19" t="n">
        <v>0.0817048186598323</v>
      </c>
      <c r="K10" s="19" t="n">
        <v>0.107056767911104</v>
      </c>
      <c r="L10" s="19" t="n">
        <v>0.0801343467891768</v>
      </c>
      <c r="M10" s="19"/>
      <c r="N10" s="19" t="n">
        <v>0.20217538721127</v>
      </c>
      <c r="O10" s="19" t="n">
        <v>0.0803318389220814</v>
      </c>
      <c r="P10" s="19" t="n">
        <v>0.111006814570463</v>
      </c>
      <c r="Q10" s="19" t="n">
        <v>0.116602412023515</v>
      </c>
      <c r="R10" s="19" t="n">
        <v>0.145133935427058</v>
      </c>
      <c r="S10" s="19"/>
      <c r="T10" s="19" t="n">
        <v>0.089782980903077</v>
      </c>
      <c r="U10" s="19" t="n">
        <v>0.146144583950297</v>
      </c>
      <c r="V10" s="19" t="n">
        <v>0.0970235515798488</v>
      </c>
      <c r="W10" s="19" t="n">
        <v>0.14824523099462</v>
      </c>
      <c r="X10" s="19"/>
      <c r="Y10" s="19" t="n">
        <v>0.144011859393888</v>
      </c>
      <c r="Z10" s="19" t="n">
        <v>0.0615590672111163</v>
      </c>
      <c r="AA10" s="19" t="n">
        <v>0.0913255911422056</v>
      </c>
      <c r="AB10" s="19" t="n">
        <v>0.0923125483059903</v>
      </c>
      <c r="AC10" s="19" t="n">
        <v>0.158935900409698</v>
      </c>
      <c r="AD10" s="19" t="n">
        <v>0.0866275146136447</v>
      </c>
      <c r="AE10" s="19"/>
      <c r="AF10" s="19" t="n">
        <v>0.105972702100494</v>
      </c>
      <c r="AG10" s="19"/>
      <c r="AH10" s="19" t="n">
        <v>0.119977850876908</v>
      </c>
      <c r="AI10" s="19"/>
      <c r="AJ10" s="19" t="n">
        <v>0.0934309034602797</v>
      </c>
      <c r="AK10" s="19" t="n">
        <v>0.119368162527688</v>
      </c>
      <c r="AL10" s="19" t="n">
        <v>0.172094482162517</v>
      </c>
    </row>
    <row r="11">
      <c r="B11" s="20" t="s">
        <v>532</v>
      </c>
      <c r="C11" s="19" t="n">
        <v>0.158168848004998</v>
      </c>
      <c r="D11" s="19" t="n">
        <v>0.16462253351557</v>
      </c>
      <c r="E11" s="19" t="n">
        <v>0.152016364962134</v>
      </c>
      <c r="F11" s="19"/>
      <c r="G11" s="19" t="n">
        <v>0.17929747155174</v>
      </c>
      <c r="H11" s="19" t="n">
        <v>0.186071736182838</v>
      </c>
      <c r="I11" s="19" t="n">
        <v>0.212755042441634</v>
      </c>
      <c r="J11" s="19" t="n">
        <v>0.169474627718809</v>
      </c>
      <c r="K11" s="19" t="n">
        <v>0.150801608150413</v>
      </c>
      <c r="L11" s="19" t="n">
        <v>0.0917525142120983</v>
      </c>
      <c r="M11" s="19"/>
      <c r="N11" s="19" t="n">
        <v>0.102468619858865</v>
      </c>
      <c r="O11" s="19" t="n">
        <v>0.143357291807466</v>
      </c>
      <c r="P11" s="19" t="n">
        <v>0.162007957605784</v>
      </c>
      <c r="Q11" s="19" t="n">
        <v>0.186687364875936</v>
      </c>
      <c r="R11" s="19" t="n">
        <v>0.176111856375921</v>
      </c>
      <c r="S11" s="19"/>
      <c r="T11" s="19" t="n">
        <v>0.124241018855977</v>
      </c>
      <c r="U11" s="19" t="n">
        <v>0.158284532298178</v>
      </c>
      <c r="V11" s="19" t="n">
        <v>0.190836450097061</v>
      </c>
      <c r="W11" s="19" t="n">
        <v>0.190863776042983</v>
      </c>
      <c r="X11" s="19"/>
      <c r="Y11" s="19" t="n">
        <v>0.193508797112748</v>
      </c>
      <c r="Z11" s="19" t="n">
        <v>0.29119780184299</v>
      </c>
      <c r="AA11" s="19" t="n">
        <v>0.0894230634409435</v>
      </c>
      <c r="AB11" s="19" t="n">
        <v>0.171534220157237</v>
      </c>
      <c r="AC11" s="19" t="n">
        <v>0.0643282246757561</v>
      </c>
      <c r="AD11" s="19" t="n">
        <v>0.0723807277231244</v>
      </c>
      <c r="AE11" s="19"/>
      <c r="AF11" s="19" t="n">
        <v>0.160870302782532</v>
      </c>
      <c r="AG11" s="19"/>
      <c r="AH11" s="19" t="n">
        <v>0.163954256563217</v>
      </c>
      <c r="AI11" s="19"/>
      <c r="AJ11" s="19" t="n">
        <v>0.108666434212726</v>
      </c>
      <c r="AK11" s="19" t="n">
        <v>0.190340144441813</v>
      </c>
      <c r="AL11" s="19" t="n">
        <v>0.128116421994308</v>
      </c>
    </row>
    <row r="12">
      <c r="B12" s="20" t="s">
        <v>533</v>
      </c>
      <c r="C12" s="19" t="n">
        <v>0.102956844544765</v>
      </c>
      <c r="D12" s="19" t="n">
        <v>0.107194969405965</v>
      </c>
      <c r="E12" s="19" t="n">
        <v>0.098914736425161</v>
      </c>
      <c r="F12" s="19"/>
      <c r="G12" s="19" t="n">
        <v>0.170861409376804</v>
      </c>
      <c r="H12" s="19" t="n">
        <v>0.124152658414531</v>
      </c>
      <c r="I12" s="19" t="n">
        <v>0.120907211940107</v>
      </c>
      <c r="J12" s="19" t="n">
        <v>0.11553707839996</v>
      </c>
      <c r="K12" s="19" t="n">
        <v>0.0584295018156067</v>
      </c>
      <c r="L12" s="19" t="n">
        <v>0.0710532076089295</v>
      </c>
      <c r="M12" s="19"/>
      <c r="N12" s="19" t="n">
        <v>0.026431441048403</v>
      </c>
      <c r="O12" s="19" t="n">
        <v>0.0930271113600786</v>
      </c>
      <c r="P12" s="19" t="n">
        <v>0.0721191414290509</v>
      </c>
      <c r="Q12" s="19" t="n">
        <v>0.152853779464006</v>
      </c>
      <c r="R12" s="19" t="n">
        <v>0.154572644484466</v>
      </c>
      <c r="S12" s="19"/>
      <c r="T12" s="19" t="n">
        <v>0.0763610627072329</v>
      </c>
      <c r="U12" s="19" t="n">
        <v>0.0849663934074605</v>
      </c>
      <c r="V12" s="19" t="n">
        <v>0.140752312859012</v>
      </c>
      <c r="W12" s="19" t="n">
        <v>0.150229371766222</v>
      </c>
      <c r="X12" s="19"/>
      <c r="Y12" s="19" t="n">
        <v>0.152135540550416</v>
      </c>
      <c r="Z12" s="19" t="n">
        <v>0.0816675865123676</v>
      </c>
      <c r="AA12" s="19" t="n">
        <v>0.0634617086473049</v>
      </c>
      <c r="AB12" s="19" t="n">
        <v>0.0287908511472818</v>
      </c>
      <c r="AC12" s="19" t="n">
        <v>0.124888230761389</v>
      </c>
      <c r="AD12" s="19" t="n">
        <v>0.00905937159772617</v>
      </c>
      <c r="AE12" s="19"/>
      <c r="AF12" s="19" t="n">
        <v>0.0975281633909817</v>
      </c>
      <c r="AG12" s="19"/>
      <c r="AH12" s="19" t="n">
        <v>0.104202967149311</v>
      </c>
      <c r="AI12" s="19"/>
      <c r="AJ12" s="19" t="n">
        <v>0.0875559865406677</v>
      </c>
      <c r="AK12" s="19" t="n">
        <v>0.105841175136193</v>
      </c>
      <c r="AL12" s="19" t="n">
        <v>0.133888453348102</v>
      </c>
    </row>
    <row r="13">
      <c r="B13" s="20" t="s">
        <v>534</v>
      </c>
      <c r="C13" s="19" t="n">
        <v>0.0814160786215029</v>
      </c>
      <c r="D13" s="19" t="n">
        <v>0.0953090187092192</v>
      </c>
      <c r="E13" s="19" t="n">
        <v>0.0657118071826276</v>
      </c>
      <c r="F13" s="19"/>
      <c r="G13" s="19" t="n">
        <v>0.0852769030352757</v>
      </c>
      <c r="H13" s="19" t="n">
        <v>0.0627242314075965</v>
      </c>
      <c r="I13" s="19" t="n">
        <v>0.157525081181225</v>
      </c>
      <c r="J13" s="19" t="n">
        <v>0.104061951687168</v>
      </c>
      <c r="K13" s="19" t="n">
        <v>0.041954589819205</v>
      </c>
      <c r="L13" s="19" t="n">
        <v>0.0530248100771348</v>
      </c>
      <c r="M13" s="19"/>
      <c r="N13" s="19" t="n">
        <v>0.0839427280607981</v>
      </c>
      <c r="O13" s="19" t="n">
        <v>0.072030048720327</v>
      </c>
      <c r="P13" s="19" t="n">
        <v>0.0488761725464237</v>
      </c>
      <c r="Q13" s="19" t="n">
        <v>0.0754409658121234</v>
      </c>
      <c r="R13" s="19" t="n">
        <v>0.153154191629434</v>
      </c>
      <c r="S13" s="19"/>
      <c r="T13" s="19" t="n">
        <v>0.0317632703239095</v>
      </c>
      <c r="U13" s="19" t="n">
        <v>0.0541403021718565</v>
      </c>
      <c r="V13" s="19" t="n">
        <v>0.0699635100808846</v>
      </c>
      <c r="W13" s="19" t="n">
        <v>0.143202714210043</v>
      </c>
      <c r="X13" s="19"/>
      <c r="Y13" s="19" t="n">
        <v>0.117435258677489</v>
      </c>
      <c r="Z13" s="19" t="n">
        <v>0.0669847984061147</v>
      </c>
      <c r="AA13" s="19" t="n">
        <v>0.0450829853874488</v>
      </c>
      <c r="AB13" s="19" t="n">
        <v>0.030715827211035</v>
      </c>
      <c r="AC13" s="19" t="n">
        <v>0.13279135220983</v>
      </c>
      <c r="AD13" s="19" t="n">
        <v>0.0268399728951302</v>
      </c>
      <c r="AE13" s="19"/>
      <c r="AF13" s="19" t="n">
        <v>0.0770158892466408</v>
      </c>
      <c r="AG13" s="19"/>
      <c r="AH13" s="19" t="n">
        <v>0.0840400834226072</v>
      </c>
      <c r="AI13" s="19"/>
      <c r="AJ13" s="19" t="n">
        <v>0.0496677020127593</v>
      </c>
      <c r="AK13" s="19" t="n">
        <v>0.0968588103275884</v>
      </c>
      <c r="AL13" s="19" t="n">
        <v>0.0914872891504542</v>
      </c>
    </row>
    <row r="14">
      <c r="B14" s="20" t="s">
        <v>535</v>
      </c>
      <c r="C14" s="19" t="n">
        <v>0.0482151436471203</v>
      </c>
      <c r="D14" s="19" t="n">
        <v>0.0575806017015179</v>
      </c>
      <c r="E14" s="19" t="n">
        <v>0.038932564611517</v>
      </c>
      <c r="F14" s="19"/>
      <c r="G14" s="19" t="n">
        <v>0.0855807673659164</v>
      </c>
      <c r="H14" s="19" t="n">
        <v>0.0751213470567194</v>
      </c>
      <c r="I14" s="19" t="n">
        <v>0.0637224155393657</v>
      </c>
      <c r="J14" s="19" t="n">
        <v>0.0675698469039914</v>
      </c>
      <c r="K14" s="19" t="n">
        <v>0.023807860831314</v>
      </c>
      <c r="L14" s="19" t="n">
        <v>0.00828400409213465</v>
      </c>
      <c r="M14" s="19"/>
      <c r="N14" s="19" t="n">
        <v>0.0203166098032171</v>
      </c>
      <c r="O14" s="19" t="n">
        <v>0.0655321803446923</v>
      </c>
      <c r="P14" s="19" t="n">
        <v>0.022008582796343</v>
      </c>
      <c r="Q14" s="19" t="n">
        <v>0.046824725485847</v>
      </c>
      <c r="R14" s="19" t="n">
        <v>0.0744313019687022</v>
      </c>
      <c r="S14" s="19"/>
      <c r="T14" s="19" t="n">
        <v>0.0321077410746628</v>
      </c>
      <c r="U14" s="19" t="n">
        <v>0.0313702060648592</v>
      </c>
      <c r="V14" s="19" t="n">
        <v>0.0602709378361822</v>
      </c>
      <c r="W14" s="19" t="n">
        <v>0.0934738403168607</v>
      </c>
      <c r="X14" s="19"/>
      <c r="Y14" s="19" t="n">
        <v>0.0862207716896219</v>
      </c>
      <c r="Z14" s="19" t="n">
        <v>0.0142525204068931</v>
      </c>
      <c r="AA14" s="19" t="n">
        <v>0.0070387169165161</v>
      </c>
      <c r="AB14" s="19" t="n">
        <v>0.0202502488218052</v>
      </c>
      <c r="AC14" s="19" t="n">
        <v>0.0825436524412971</v>
      </c>
      <c r="AD14" s="19" t="n">
        <v>0</v>
      </c>
      <c r="AE14" s="19"/>
      <c r="AF14" s="19" t="n">
        <v>0.0497431182365879</v>
      </c>
      <c r="AG14" s="19"/>
      <c r="AH14" s="19" t="n">
        <v>0.0496698396124627</v>
      </c>
      <c r="AI14" s="19"/>
      <c r="AJ14" s="19" t="n">
        <v>0.0469563817533213</v>
      </c>
      <c r="AK14" s="19" t="n">
        <v>0.0496648009906522</v>
      </c>
      <c r="AL14" s="19" t="n">
        <v>0.043880014090631</v>
      </c>
    </row>
    <row r="15">
      <c r="B15" s="20" t="s">
        <v>536</v>
      </c>
      <c r="C15" s="19" t="n">
        <v>0.0470069982430645</v>
      </c>
      <c r="D15" s="19" t="n">
        <v>0.0479738961297292</v>
      </c>
      <c r="E15" s="19" t="n">
        <v>0.0461307652466121</v>
      </c>
      <c r="F15" s="19"/>
      <c r="G15" s="19" t="n">
        <v>0.0289720588796091</v>
      </c>
      <c r="H15" s="19" t="n">
        <v>0.0700282938513309</v>
      </c>
      <c r="I15" s="19" t="n">
        <v>0.0707563184200798</v>
      </c>
      <c r="J15" s="19" t="n">
        <v>0.09260553104804</v>
      </c>
      <c r="K15" s="19" t="n">
        <v>0.0129708777197815</v>
      </c>
      <c r="L15" s="19" t="n">
        <v>0.0157362605792798</v>
      </c>
      <c r="M15" s="19"/>
      <c r="N15" s="19" t="n">
        <v>0.00953401592789443</v>
      </c>
      <c r="O15" s="19" t="n">
        <v>0.0582567680039576</v>
      </c>
      <c r="P15" s="19" t="n">
        <v>0.0239593143570237</v>
      </c>
      <c r="Q15" s="19" t="n">
        <v>0.0435883266719217</v>
      </c>
      <c r="R15" s="19" t="n">
        <v>0.0857149091142079</v>
      </c>
      <c r="S15" s="19"/>
      <c r="T15" s="19" t="n">
        <v>0.0154712223007</v>
      </c>
      <c r="U15" s="19" t="n">
        <v>0.0227512608143899</v>
      </c>
      <c r="V15" s="19" t="n">
        <v>0.0183128130026077</v>
      </c>
      <c r="W15" s="19" t="n">
        <v>0.105860173186249</v>
      </c>
      <c r="X15" s="19"/>
      <c r="Y15" s="19" t="n">
        <v>0.0859086535228862</v>
      </c>
      <c r="Z15" s="19" t="n">
        <v>0.0389400444093751</v>
      </c>
      <c r="AA15" s="19" t="n">
        <v>0.0094076181630517</v>
      </c>
      <c r="AB15" s="19" t="n">
        <v>0.00400376730680927</v>
      </c>
      <c r="AC15" s="19" t="n">
        <v>0.0519182435902516</v>
      </c>
      <c r="AD15" s="19" t="n">
        <v>0</v>
      </c>
      <c r="AE15" s="19"/>
      <c r="AF15" s="19" t="n">
        <v>0.0461737495786817</v>
      </c>
      <c r="AG15" s="19"/>
      <c r="AH15" s="19" t="n">
        <v>0.0496212287688745</v>
      </c>
      <c r="AI15" s="19"/>
      <c r="AJ15" s="19" t="n">
        <v>0.0246697817476427</v>
      </c>
      <c r="AK15" s="19" t="n">
        <v>0.0600244828701857</v>
      </c>
      <c r="AL15" s="19" t="n">
        <v>0.0419232588324137</v>
      </c>
    </row>
    <row r="16">
      <c r="B16" s="20" t="s">
        <v>537</v>
      </c>
      <c r="C16" s="21" t="n">
        <v>0.0541923979604601</v>
      </c>
      <c r="D16" s="21" t="n">
        <v>0.0334664409568058</v>
      </c>
      <c r="E16" s="21" t="n">
        <v>0.0750492639054142</v>
      </c>
      <c r="F16" s="21"/>
      <c r="G16" s="21" t="n">
        <v>0.0657799273118279</v>
      </c>
      <c r="H16" s="21" t="n">
        <v>0.0200311872560776</v>
      </c>
      <c r="I16" s="21" t="n">
        <v>0.0382875323895582</v>
      </c>
      <c r="J16" s="21" t="n">
        <v>0.0474691858442704</v>
      </c>
      <c r="K16" s="21" t="n">
        <v>0.0523295861101754</v>
      </c>
      <c r="L16" s="21" t="n">
        <v>0.0886615810663156</v>
      </c>
      <c r="M16" s="21"/>
      <c r="N16" s="21" t="n">
        <v>0.0110188669595263</v>
      </c>
      <c r="O16" s="21" t="n">
        <v>0.0759013807895565</v>
      </c>
      <c r="P16" s="21" t="n">
        <v>0.071301629165303</v>
      </c>
      <c r="Q16" s="21" t="n">
        <v>0.0443249170243008</v>
      </c>
      <c r="R16" s="21" t="n">
        <v>0.0219723737650333</v>
      </c>
      <c r="S16" s="21"/>
      <c r="T16" s="21" t="n">
        <v>0.0530558334473903</v>
      </c>
      <c r="U16" s="21" t="n">
        <v>0.0505580714871717</v>
      </c>
      <c r="V16" s="21" t="n">
        <v>0.0382617830424547</v>
      </c>
      <c r="W16" s="21" t="n">
        <v>0.0220907773070197</v>
      </c>
      <c r="X16" s="21"/>
      <c r="Y16" s="21" t="n">
        <v>0.0313507950686445</v>
      </c>
      <c r="Z16" s="21" t="n">
        <v>0.0435535966729727</v>
      </c>
      <c r="AA16" s="21" t="n">
        <v>0.0786073327383755</v>
      </c>
      <c r="AB16" s="21" t="n">
        <v>0.0463527128161615</v>
      </c>
      <c r="AC16" s="21" t="n">
        <v>0.117878342844601</v>
      </c>
      <c r="AD16" s="21" t="n">
        <v>0.0935761518520931</v>
      </c>
      <c r="AE16" s="21"/>
      <c r="AF16" s="21" t="n">
        <v>0.0567991588608732</v>
      </c>
      <c r="AG16" s="21"/>
      <c r="AH16" s="21" t="n">
        <v>0.0465813042218321</v>
      </c>
      <c r="AI16" s="21"/>
      <c r="AJ16" s="21" t="n">
        <v>0.0568165416811928</v>
      </c>
      <c r="AK16" s="21" t="n">
        <v>0.051796907340337</v>
      </c>
      <c r="AL16" s="21" t="n">
        <v>0.0596870771692937</v>
      </c>
    </row>
    <row r="17">
      <c r="B17" s="18"/>
    </row>
    <row r="18">
      <c r="B18" t="s">
        <v>61</v>
      </c>
    </row>
    <row r="19">
      <c r="B19" t="s">
        <v>62</v>
      </c>
    </row>
    <row r="21">
      <c r="B21"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542</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530</v>
      </c>
      <c r="C9" s="19" t="n">
        <v>0.552288169462901</v>
      </c>
      <c r="D9" s="19" t="n">
        <v>0.521208231021507</v>
      </c>
      <c r="E9" s="19" t="n">
        <v>0.584484606269054</v>
      </c>
      <c r="F9" s="19"/>
      <c r="G9" s="19" t="n">
        <v>0.344403541553766</v>
      </c>
      <c r="H9" s="19" t="n">
        <v>0.382211434959624</v>
      </c>
      <c r="I9" s="19" t="n">
        <v>0.354183201380816</v>
      </c>
      <c r="J9" s="19" t="n">
        <v>0.553332013902656</v>
      </c>
      <c r="K9" s="19" t="n">
        <v>0.728137277729081</v>
      </c>
      <c r="L9" s="19" t="n">
        <v>0.762147852262719</v>
      </c>
      <c r="M9" s="19"/>
      <c r="N9" s="19" t="n">
        <v>0.663930612812295</v>
      </c>
      <c r="O9" s="19" t="n">
        <v>0.563948363717137</v>
      </c>
      <c r="P9" s="19" t="n">
        <v>0.658004492286497</v>
      </c>
      <c r="Q9" s="19" t="n">
        <v>0.543109464321929</v>
      </c>
      <c r="R9" s="19" t="n">
        <v>0.321396153958508</v>
      </c>
      <c r="S9" s="19"/>
      <c r="T9" s="19" t="n">
        <v>0.806208100596349</v>
      </c>
      <c r="U9" s="19" t="n">
        <v>0.642519178222664</v>
      </c>
      <c r="V9" s="19" t="n">
        <v>0.535103256160154</v>
      </c>
      <c r="W9" s="19" t="n">
        <v>0.243086478578713</v>
      </c>
      <c r="X9" s="19"/>
      <c r="Y9" s="19" t="n">
        <v>0.335422273590846</v>
      </c>
      <c r="Z9" s="19" t="n">
        <v>0.618273066548255</v>
      </c>
      <c r="AA9" s="19" t="n">
        <v>0.778374581142042</v>
      </c>
      <c r="AB9" s="19" t="n">
        <v>0.769726694859454</v>
      </c>
      <c r="AC9" s="19" t="n">
        <v>0.464834033011052</v>
      </c>
      <c r="AD9" s="19" t="n">
        <v>0.811915565081085</v>
      </c>
      <c r="AE9" s="19"/>
      <c r="AF9" s="19" t="n">
        <v>0.554139831476905</v>
      </c>
      <c r="AG9" s="19"/>
      <c r="AH9" s="19" t="n">
        <v>0.550704427663093</v>
      </c>
      <c r="AI9" s="19"/>
      <c r="AJ9" s="19" t="n">
        <v>0.703865957247451</v>
      </c>
      <c r="AK9" s="19" t="n">
        <v>0.475671248560018</v>
      </c>
      <c r="AL9" s="19" t="n">
        <v>0.520532738574664</v>
      </c>
    </row>
    <row r="10">
      <c r="B10" s="20" t="s">
        <v>531</v>
      </c>
      <c r="C10" s="19" t="n">
        <v>0.0927821349313931</v>
      </c>
      <c r="D10" s="19" t="n">
        <v>0.119430687455865</v>
      </c>
      <c r="E10" s="19" t="n">
        <v>0.0662826482917773</v>
      </c>
      <c r="F10" s="19"/>
      <c r="G10" s="19" t="n">
        <v>0.193605060292124</v>
      </c>
      <c r="H10" s="19" t="n">
        <v>0.14825223184424</v>
      </c>
      <c r="I10" s="19" t="n">
        <v>0.121831200599545</v>
      </c>
      <c r="J10" s="19" t="n">
        <v>0.0487359383986457</v>
      </c>
      <c r="K10" s="19" t="n">
        <v>0.0498871820705829</v>
      </c>
      <c r="L10" s="19" t="n">
        <v>0.0542297043752582</v>
      </c>
      <c r="M10" s="19"/>
      <c r="N10" s="19" t="n">
        <v>0.0878897749417807</v>
      </c>
      <c r="O10" s="19" t="n">
        <v>0.048523734651622</v>
      </c>
      <c r="P10" s="19" t="n">
        <v>0.103193109749013</v>
      </c>
      <c r="Q10" s="19" t="n">
        <v>0.0902869032734964</v>
      </c>
      <c r="R10" s="19" t="n">
        <v>0.158180147204174</v>
      </c>
      <c r="S10" s="19"/>
      <c r="T10" s="19" t="n">
        <v>0.0381711481685036</v>
      </c>
      <c r="U10" s="19" t="n">
        <v>0.105303112730067</v>
      </c>
      <c r="V10" s="19" t="n">
        <v>0.0632225469711698</v>
      </c>
      <c r="W10" s="19" t="n">
        <v>0.15948499223237</v>
      </c>
      <c r="X10" s="19"/>
      <c r="Y10" s="19" t="n">
        <v>0.13928277147152</v>
      </c>
      <c r="Z10" s="19" t="n">
        <v>0.120282459220221</v>
      </c>
      <c r="AA10" s="19" t="n">
        <v>0.0505968899257504</v>
      </c>
      <c r="AB10" s="19" t="n">
        <v>0.0208433529306774</v>
      </c>
      <c r="AC10" s="19" t="n">
        <v>0.0851827637624987</v>
      </c>
      <c r="AD10" s="19" t="n">
        <v>0.0294325969039036</v>
      </c>
      <c r="AE10" s="19"/>
      <c r="AF10" s="19" t="n">
        <v>0.078077115951393</v>
      </c>
      <c r="AG10" s="19"/>
      <c r="AH10" s="19" t="n">
        <v>0.0970862484746551</v>
      </c>
      <c r="AI10" s="19"/>
      <c r="AJ10" s="19" t="n">
        <v>0.0307307455824335</v>
      </c>
      <c r="AK10" s="19" t="n">
        <v>0.122839518494829</v>
      </c>
      <c r="AL10" s="19" t="n">
        <v>0.113173016345028</v>
      </c>
    </row>
    <row r="11">
      <c r="B11" s="20" t="s">
        <v>532</v>
      </c>
      <c r="C11" s="19" t="n">
        <v>0.0959349937558381</v>
      </c>
      <c r="D11" s="19" t="n">
        <v>0.111352834453221</v>
      </c>
      <c r="E11" s="19" t="n">
        <v>0.0806859459395293</v>
      </c>
      <c r="F11" s="19"/>
      <c r="G11" s="19" t="n">
        <v>0.132018252783455</v>
      </c>
      <c r="H11" s="19" t="n">
        <v>0.162908236447064</v>
      </c>
      <c r="I11" s="19" t="n">
        <v>0.192261804695733</v>
      </c>
      <c r="J11" s="19" t="n">
        <v>0.0496583042042017</v>
      </c>
      <c r="K11" s="19" t="n">
        <v>0.0517559903158575</v>
      </c>
      <c r="L11" s="19" t="n">
        <v>0.0335206634951138</v>
      </c>
      <c r="M11" s="19"/>
      <c r="N11" s="19" t="n">
        <v>0.0928599485726213</v>
      </c>
      <c r="O11" s="19" t="n">
        <v>0.0770922224745453</v>
      </c>
      <c r="P11" s="19" t="n">
        <v>0.0634927891026673</v>
      </c>
      <c r="Q11" s="19" t="n">
        <v>0.124698246953023</v>
      </c>
      <c r="R11" s="19" t="n">
        <v>0.150583046333114</v>
      </c>
      <c r="S11" s="19"/>
      <c r="T11" s="19" t="n">
        <v>0.0215450375674951</v>
      </c>
      <c r="U11" s="19" t="n">
        <v>0.0667914195856874</v>
      </c>
      <c r="V11" s="19" t="n">
        <v>0.146273163161192</v>
      </c>
      <c r="W11" s="19" t="n">
        <v>0.169285735264385</v>
      </c>
      <c r="X11" s="19"/>
      <c r="Y11" s="19" t="n">
        <v>0.152662015297384</v>
      </c>
      <c r="Z11" s="19" t="n">
        <v>0.0425018549644738</v>
      </c>
      <c r="AA11" s="19" t="n">
        <v>0.0294855174927202</v>
      </c>
      <c r="AB11" s="19" t="n">
        <v>0.0718624342947652</v>
      </c>
      <c r="AC11" s="19" t="n">
        <v>0.157400948462723</v>
      </c>
      <c r="AD11" s="19" t="n">
        <v>0</v>
      </c>
      <c r="AE11" s="19"/>
      <c r="AF11" s="19" t="n">
        <v>0.084685656561539</v>
      </c>
      <c r="AG11" s="19"/>
      <c r="AH11" s="19" t="n">
        <v>0.0982528418360441</v>
      </c>
      <c r="AI11" s="19"/>
      <c r="AJ11" s="19" t="n">
        <v>0.0894255820025497</v>
      </c>
      <c r="AK11" s="19" t="n">
        <v>0.102971429317472</v>
      </c>
      <c r="AL11" s="19" t="n">
        <v>0.0761184383621699</v>
      </c>
    </row>
    <row r="12">
      <c r="B12" s="20" t="s">
        <v>533</v>
      </c>
      <c r="C12" s="19" t="n">
        <v>0.0685674708656556</v>
      </c>
      <c r="D12" s="19" t="n">
        <v>0.068287184387182</v>
      </c>
      <c r="E12" s="19" t="n">
        <v>0.0689820495167354</v>
      </c>
      <c r="F12" s="19"/>
      <c r="G12" s="19" t="n">
        <v>0.102181035472268</v>
      </c>
      <c r="H12" s="19" t="n">
        <v>0.0940353713518191</v>
      </c>
      <c r="I12" s="19" t="n">
        <v>0.110123833052156</v>
      </c>
      <c r="J12" s="19" t="n">
        <v>0.0841924953409221</v>
      </c>
      <c r="K12" s="19" t="n">
        <v>0.0421523569659135</v>
      </c>
      <c r="L12" s="19" t="n">
        <v>0.0175539429355714</v>
      </c>
      <c r="M12" s="19"/>
      <c r="N12" s="19" t="n">
        <v>0.0313995392045097</v>
      </c>
      <c r="O12" s="19" t="n">
        <v>0.0731840148194732</v>
      </c>
      <c r="P12" s="19" t="n">
        <v>0.0385301402554833</v>
      </c>
      <c r="Q12" s="19" t="n">
        <v>0.094213887102253</v>
      </c>
      <c r="R12" s="19" t="n">
        <v>0.0992499267942017</v>
      </c>
      <c r="S12" s="19"/>
      <c r="T12" s="19" t="n">
        <v>0.0722568073884519</v>
      </c>
      <c r="U12" s="19" t="n">
        <v>0.0495387495174907</v>
      </c>
      <c r="V12" s="19" t="n">
        <v>0.117185905079714</v>
      </c>
      <c r="W12" s="19" t="n">
        <v>0.0831126514653227</v>
      </c>
      <c r="X12" s="19"/>
      <c r="Y12" s="19" t="n">
        <v>0.104713800290135</v>
      </c>
      <c r="Z12" s="19" t="n">
        <v>0.0956098691595961</v>
      </c>
      <c r="AA12" s="19" t="n">
        <v>0.0193611348214218</v>
      </c>
      <c r="AB12" s="19" t="n">
        <v>0.047739039469183</v>
      </c>
      <c r="AC12" s="19" t="n">
        <v>0.0756986431073326</v>
      </c>
      <c r="AD12" s="19" t="n">
        <v>0</v>
      </c>
      <c r="AE12" s="19"/>
      <c r="AF12" s="19" t="n">
        <v>0.0720936939609482</v>
      </c>
      <c r="AG12" s="19"/>
      <c r="AH12" s="19" t="n">
        <v>0.0674234791109788</v>
      </c>
      <c r="AI12" s="19"/>
      <c r="AJ12" s="19" t="n">
        <v>0.0474335257972311</v>
      </c>
      <c r="AK12" s="19" t="n">
        <v>0.0731949900287601</v>
      </c>
      <c r="AL12" s="19" t="n">
        <v>0.107228501720674</v>
      </c>
    </row>
    <row r="13">
      <c r="B13" s="20" t="s">
        <v>534</v>
      </c>
      <c r="C13" s="19" t="n">
        <v>0.0441689306292242</v>
      </c>
      <c r="D13" s="19" t="n">
        <v>0.042954745442912</v>
      </c>
      <c r="E13" s="19" t="n">
        <v>0.0454708711666855</v>
      </c>
      <c r="F13" s="19"/>
      <c r="G13" s="19" t="n">
        <v>0.0178866385289672</v>
      </c>
      <c r="H13" s="19" t="n">
        <v>0.0800547386215049</v>
      </c>
      <c r="I13" s="19" t="n">
        <v>0.0542997443717383</v>
      </c>
      <c r="J13" s="19" t="n">
        <v>0.0811663509899051</v>
      </c>
      <c r="K13" s="19" t="n">
        <v>0.0363457064486002</v>
      </c>
      <c r="L13" s="19" t="n">
        <v>0.00466425011426247</v>
      </c>
      <c r="M13" s="19"/>
      <c r="N13" s="19" t="n">
        <v>0.0203166098032171</v>
      </c>
      <c r="O13" s="19" t="n">
        <v>0.0402107406192369</v>
      </c>
      <c r="P13" s="19" t="n">
        <v>0.0250176123593325</v>
      </c>
      <c r="Q13" s="19" t="n">
        <v>0.0497835899633117</v>
      </c>
      <c r="R13" s="19" t="n">
        <v>0.0869009757555194</v>
      </c>
      <c r="S13" s="19"/>
      <c r="T13" s="19" t="n">
        <v>0.00876307283181045</v>
      </c>
      <c r="U13" s="19" t="n">
        <v>0.0122735294095744</v>
      </c>
      <c r="V13" s="19" t="n">
        <v>0.0472998121809107</v>
      </c>
      <c r="W13" s="19" t="n">
        <v>0.110616997549346</v>
      </c>
      <c r="X13" s="19"/>
      <c r="Y13" s="19" t="n">
        <v>0.0831974818012642</v>
      </c>
      <c r="Z13" s="19" t="n">
        <v>0.056736872849438</v>
      </c>
      <c r="AA13" s="19" t="n">
        <v>0.00396309994743877</v>
      </c>
      <c r="AB13" s="19" t="n">
        <v>0.0133212997795426</v>
      </c>
      <c r="AC13" s="19" t="n">
        <v>0</v>
      </c>
      <c r="AD13" s="19" t="n">
        <v>0</v>
      </c>
      <c r="AE13" s="19"/>
      <c r="AF13" s="19" t="n">
        <v>0.0472700249163876</v>
      </c>
      <c r="AG13" s="19"/>
      <c r="AH13" s="19" t="n">
        <v>0.0459413343985425</v>
      </c>
      <c r="AI13" s="19"/>
      <c r="AJ13" s="19" t="n">
        <v>0.0303186915308587</v>
      </c>
      <c r="AK13" s="19" t="n">
        <v>0.0508195185627475</v>
      </c>
      <c r="AL13" s="19" t="n">
        <v>0.0490504745471755</v>
      </c>
    </row>
    <row r="14">
      <c r="B14" s="20" t="s">
        <v>535</v>
      </c>
      <c r="C14" s="19" t="n">
        <v>0.0355284244209236</v>
      </c>
      <c r="D14" s="19" t="n">
        <v>0.0434603372740749</v>
      </c>
      <c r="E14" s="19" t="n">
        <v>0.0257027353720082</v>
      </c>
      <c r="F14" s="19"/>
      <c r="G14" s="19" t="n">
        <v>0.059910457803958</v>
      </c>
      <c r="H14" s="19" t="n">
        <v>0.0760719299246793</v>
      </c>
      <c r="I14" s="19" t="n">
        <v>0.036278417543839</v>
      </c>
      <c r="J14" s="19" t="n">
        <v>0.0664092080952312</v>
      </c>
      <c r="K14" s="19" t="n">
        <v>0.00232579725174228</v>
      </c>
      <c r="L14" s="19" t="n">
        <v>0</v>
      </c>
      <c r="M14" s="19"/>
      <c r="N14" s="19" t="n">
        <v>0.0203166098032171</v>
      </c>
      <c r="O14" s="19" t="n">
        <v>0.0389499349124257</v>
      </c>
      <c r="P14" s="19" t="n">
        <v>0.0268218358985694</v>
      </c>
      <c r="Q14" s="19" t="n">
        <v>0.014869642708356</v>
      </c>
      <c r="R14" s="19" t="n">
        <v>0.0722388584340261</v>
      </c>
      <c r="S14" s="19"/>
      <c r="T14" s="19" t="n">
        <v>0</v>
      </c>
      <c r="U14" s="19" t="n">
        <v>0.0160557424241883</v>
      </c>
      <c r="V14" s="19" t="n">
        <v>0.0331564482399552</v>
      </c>
      <c r="W14" s="19" t="n">
        <v>0.0817242150878824</v>
      </c>
      <c r="X14" s="19"/>
      <c r="Y14" s="19" t="n">
        <v>0.0735841105617656</v>
      </c>
      <c r="Z14" s="19" t="n">
        <v>0.0141324007042593</v>
      </c>
      <c r="AA14" s="19" t="n">
        <v>0</v>
      </c>
      <c r="AB14" s="19" t="n">
        <v>0</v>
      </c>
      <c r="AC14" s="19" t="n">
        <v>0.0313423450117262</v>
      </c>
      <c r="AD14" s="19" t="n">
        <v>0</v>
      </c>
      <c r="AE14" s="19"/>
      <c r="AF14" s="19" t="n">
        <v>0.0392830571743946</v>
      </c>
      <c r="AG14" s="19"/>
      <c r="AH14" s="19" t="n">
        <v>0.0375042896139072</v>
      </c>
      <c r="AI14" s="19"/>
      <c r="AJ14" s="19" t="n">
        <v>0.00621902507010269</v>
      </c>
      <c r="AK14" s="19" t="n">
        <v>0.0549297541511005</v>
      </c>
      <c r="AL14" s="19" t="n">
        <v>0.0157372370321529</v>
      </c>
    </row>
    <row r="15">
      <c r="B15" s="20" t="s">
        <v>536</v>
      </c>
      <c r="C15" s="19" t="n">
        <v>0.0367290705600576</v>
      </c>
      <c r="D15" s="19" t="n">
        <v>0.0392082469164535</v>
      </c>
      <c r="E15" s="19" t="n">
        <v>0.0343186531625172</v>
      </c>
      <c r="F15" s="19"/>
      <c r="G15" s="19" t="n">
        <v>0.0348109011861123</v>
      </c>
      <c r="H15" s="19" t="n">
        <v>0.0395676996766106</v>
      </c>
      <c r="I15" s="19" t="n">
        <v>0.0733508467636352</v>
      </c>
      <c r="J15" s="19" t="n">
        <v>0.06033228679433</v>
      </c>
      <c r="K15" s="19" t="n">
        <v>0</v>
      </c>
      <c r="L15" s="19" t="n">
        <v>0.020342876404618</v>
      </c>
      <c r="M15" s="19"/>
      <c r="N15" s="19" t="n">
        <v>0.0519514280996151</v>
      </c>
      <c r="O15" s="19" t="n">
        <v>0.0590233975569666</v>
      </c>
      <c r="P15" s="19" t="n">
        <v>0</v>
      </c>
      <c r="Q15" s="19" t="n">
        <v>0.0211352226381532</v>
      </c>
      <c r="R15" s="19" t="n">
        <v>0.0638254534270318</v>
      </c>
      <c r="S15" s="19"/>
      <c r="T15" s="19" t="n">
        <v>0</v>
      </c>
      <c r="U15" s="19" t="n">
        <v>0.0161331192825358</v>
      </c>
      <c r="V15" s="19" t="n">
        <v>0.00174207471642119</v>
      </c>
      <c r="W15" s="19" t="n">
        <v>0.116491202385484</v>
      </c>
      <c r="X15" s="19"/>
      <c r="Y15" s="19" t="n">
        <v>0.071917338627959</v>
      </c>
      <c r="Z15" s="19" t="n">
        <v>0.00369422177277868</v>
      </c>
      <c r="AA15" s="19" t="n">
        <v>0.0133217476561172</v>
      </c>
      <c r="AB15" s="19" t="n">
        <v>0.00550989722215054</v>
      </c>
      <c r="AC15" s="19" t="n">
        <v>0</v>
      </c>
      <c r="AD15" s="19" t="n">
        <v>0</v>
      </c>
      <c r="AE15" s="19"/>
      <c r="AF15" s="19" t="n">
        <v>0.0398610423549966</v>
      </c>
      <c r="AG15" s="19"/>
      <c r="AH15" s="19" t="n">
        <v>0.0381065528660153</v>
      </c>
      <c r="AI15" s="19"/>
      <c r="AJ15" s="19" t="n">
        <v>0.00634116276688156</v>
      </c>
      <c r="AK15" s="19" t="n">
        <v>0.0527447512342761</v>
      </c>
      <c r="AL15" s="19" t="n">
        <v>0.0393879393060449</v>
      </c>
    </row>
    <row r="16">
      <c r="B16" s="20" t="s">
        <v>537</v>
      </c>
      <c r="C16" s="21" t="n">
        <v>0.0740008053740072</v>
      </c>
      <c r="D16" s="21" t="n">
        <v>0.0540977330487845</v>
      </c>
      <c r="E16" s="21" t="n">
        <v>0.0940724902816929</v>
      </c>
      <c r="F16" s="21"/>
      <c r="G16" s="21" t="n">
        <v>0.11518411237935</v>
      </c>
      <c r="H16" s="21" t="n">
        <v>0.0168983571744577</v>
      </c>
      <c r="I16" s="21" t="n">
        <v>0.057670951592537</v>
      </c>
      <c r="J16" s="21" t="n">
        <v>0.0561734022741083</v>
      </c>
      <c r="K16" s="21" t="n">
        <v>0.0893956892182228</v>
      </c>
      <c r="L16" s="21" t="n">
        <v>0.107540710412457</v>
      </c>
      <c r="M16" s="21"/>
      <c r="N16" s="21" t="n">
        <v>0.0313354767627434</v>
      </c>
      <c r="O16" s="21" t="n">
        <v>0.0990675912485937</v>
      </c>
      <c r="P16" s="21" t="n">
        <v>0.0849400203484375</v>
      </c>
      <c r="Q16" s="21" t="n">
        <v>0.0619030430394774</v>
      </c>
      <c r="R16" s="21" t="n">
        <v>0.0476254380934247</v>
      </c>
      <c r="S16" s="21"/>
      <c r="T16" s="21" t="n">
        <v>0.0530558334473903</v>
      </c>
      <c r="U16" s="21" t="n">
        <v>0.0913851488277922</v>
      </c>
      <c r="V16" s="21" t="n">
        <v>0.0560167934904822</v>
      </c>
      <c r="W16" s="21" t="n">
        <v>0.0361977274364964</v>
      </c>
      <c r="X16" s="21"/>
      <c r="Y16" s="21" t="n">
        <v>0.0392202083591269</v>
      </c>
      <c r="Z16" s="21" t="n">
        <v>0.0487692547809779</v>
      </c>
      <c r="AA16" s="21" t="n">
        <v>0.10489702901451</v>
      </c>
      <c r="AB16" s="21" t="n">
        <v>0.070997281444227</v>
      </c>
      <c r="AC16" s="21" t="n">
        <v>0.185541266644668</v>
      </c>
      <c r="AD16" s="21" t="n">
        <v>0.158651838015011</v>
      </c>
      <c r="AE16" s="21"/>
      <c r="AF16" s="21" t="n">
        <v>0.0845895776034359</v>
      </c>
      <c r="AG16" s="21"/>
      <c r="AH16" s="21" t="n">
        <v>0.0649808260367643</v>
      </c>
      <c r="AI16" s="21"/>
      <c r="AJ16" s="21" t="n">
        <v>0.085665310002492</v>
      </c>
      <c r="AK16" s="21" t="n">
        <v>0.0668287896507973</v>
      </c>
      <c r="AL16" s="21" t="n">
        <v>0.0787716541120914</v>
      </c>
    </row>
    <row r="17">
      <c r="B17" s="18"/>
    </row>
    <row r="18">
      <c r="B18" t="s">
        <v>61</v>
      </c>
    </row>
    <row r="19">
      <c r="B19" t="s">
        <v>62</v>
      </c>
    </row>
    <row r="21">
      <c r="B21"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543</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530</v>
      </c>
      <c r="C9" s="19" t="n">
        <v>0.594979130649596</v>
      </c>
      <c r="D9" s="19" t="n">
        <v>0.568660322713289</v>
      </c>
      <c r="E9" s="19" t="n">
        <v>0.620538484051881</v>
      </c>
      <c r="F9" s="19"/>
      <c r="G9" s="19" t="n">
        <v>0.374028728915267</v>
      </c>
      <c r="H9" s="19" t="n">
        <v>0.463083197960717</v>
      </c>
      <c r="I9" s="19" t="n">
        <v>0.428050783424397</v>
      </c>
      <c r="J9" s="19" t="n">
        <v>0.60868457756428</v>
      </c>
      <c r="K9" s="19" t="n">
        <v>0.761980417703824</v>
      </c>
      <c r="L9" s="19" t="n">
        <v>0.7614008087833</v>
      </c>
      <c r="M9" s="19"/>
      <c r="N9" s="19" t="n">
        <v>0.755780891602574</v>
      </c>
      <c r="O9" s="19" t="n">
        <v>0.610437611421032</v>
      </c>
      <c r="P9" s="19" t="n">
        <v>0.646697846556901</v>
      </c>
      <c r="Q9" s="19" t="n">
        <v>0.619871710873855</v>
      </c>
      <c r="R9" s="19" t="n">
        <v>0.38137026389562</v>
      </c>
      <c r="S9" s="19"/>
      <c r="T9" s="19" t="n">
        <v>0.758408434434981</v>
      </c>
      <c r="U9" s="19" t="n">
        <v>0.67612066092229</v>
      </c>
      <c r="V9" s="19" t="n">
        <v>0.582968122866691</v>
      </c>
      <c r="W9" s="19" t="n">
        <v>0.313398257892551</v>
      </c>
      <c r="X9" s="19"/>
      <c r="Y9" s="19" t="n">
        <v>0.419377823321566</v>
      </c>
      <c r="Z9" s="19" t="n">
        <v>0.65343014327446</v>
      </c>
      <c r="AA9" s="19" t="n">
        <v>0.794843033735445</v>
      </c>
      <c r="AB9" s="19" t="n">
        <v>0.745039317679295</v>
      </c>
      <c r="AC9" s="19" t="n">
        <v>0.448212107174579</v>
      </c>
      <c r="AD9" s="19" t="n">
        <v>0.838836750190937</v>
      </c>
      <c r="AE9" s="19"/>
      <c r="AF9" s="19" t="n">
        <v>0.588058656666206</v>
      </c>
      <c r="AG9" s="19"/>
      <c r="AH9" s="19" t="n">
        <v>0.592837147082172</v>
      </c>
      <c r="AI9" s="19"/>
      <c r="AJ9" s="19" t="n">
        <v>0.752497430960869</v>
      </c>
      <c r="AK9" s="19" t="n">
        <v>0.505434318073922</v>
      </c>
      <c r="AL9" s="19" t="n">
        <v>0.618094630603441</v>
      </c>
    </row>
    <row r="10">
      <c r="B10" s="20" t="s">
        <v>531</v>
      </c>
      <c r="C10" s="19" t="n">
        <v>0.0623573358759486</v>
      </c>
      <c r="D10" s="19" t="n">
        <v>0.0629495295721327</v>
      </c>
      <c r="E10" s="19" t="n">
        <v>0.0618862481955249</v>
      </c>
      <c r="F10" s="19"/>
      <c r="G10" s="19" t="n">
        <v>0.166698269772081</v>
      </c>
      <c r="H10" s="19" t="n">
        <v>0.131735603751283</v>
      </c>
      <c r="I10" s="19" t="n">
        <v>0.0398672807233183</v>
      </c>
      <c r="J10" s="19" t="n">
        <v>0.0449863551800404</v>
      </c>
      <c r="K10" s="19" t="n">
        <v>0.0391089798174656</v>
      </c>
      <c r="L10" s="19" t="n">
        <v>0.0161891468357224</v>
      </c>
      <c r="M10" s="19"/>
      <c r="N10" s="19" t="n">
        <v>0.0152643339521988</v>
      </c>
      <c r="O10" s="19" t="n">
        <v>0.0572512590266145</v>
      </c>
      <c r="P10" s="19" t="n">
        <v>0.0999636153244177</v>
      </c>
      <c r="Q10" s="19" t="n">
        <v>0.037849566350966</v>
      </c>
      <c r="R10" s="19" t="n">
        <v>0.0618326490513964</v>
      </c>
      <c r="S10" s="19"/>
      <c r="T10" s="19" t="n">
        <v>0.065895046628902</v>
      </c>
      <c r="U10" s="19" t="n">
        <v>0.078480312281672</v>
      </c>
      <c r="V10" s="19" t="n">
        <v>0.0596437874348033</v>
      </c>
      <c r="W10" s="19" t="n">
        <v>0.0726104700513414</v>
      </c>
      <c r="X10" s="19"/>
      <c r="Y10" s="19" t="n">
        <v>0.089688452934432</v>
      </c>
      <c r="Z10" s="19" t="n">
        <v>0.101815302354512</v>
      </c>
      <c r="AA10" s="19" t="n">
        <v>0.015257286773087</v>
      </c>
      <c r="AB10" s="19" t="n">
        <v>0.0287715244420439</v>
      </c>
      <c r="AC10" s="19" t="n">
        <v>0.141498223497087</v>
      </c>
      <c r="AD10" s="19" t="n">
        <v>0</v>
      </c>
      <c r="AE10" s="19"/>
      <c r="AF10" s="19" t="n">
        <v>0.052121059439634</v>
      </c>
      <c r="AG10" s="19"/>
      <c r="AH10" s="19" t="n">
        <v>0.0632110003989177</v>
      </c>
      <c r="AI10" s="19"/>
      <c r="AJ10" s="19" t="n">
        <v>0.0423464662282131</v>
      </c>
      <c r="AK10" s="19" t="n">
        <v>0.0719093332842427</v>
      </c>
      <c r="AL10" s="19" t="n">
        <v>0.0697313064677819</v>
      </c>
    </row>
    <row r="11">
      <c r="B11" s="20" t="s">
        <v>532</v>
      </c>
      <c r="C11" s="19" t="n">
        <v>0.0961577930033572</v>
      </c>
      <c r="D11" s="19" t="n">
        <v>0.0938777321016803</v>
      </c>
      <c r="E11" s="19" t="n">
        <v>0.0986284624742853</v>
      </c>
      <c r="F11" s="19"/>
      <c r="G11" s="19" t="n">
        <v>0.150424677360903</v>
      </c>
      <c r="H11" s="19" t="n">
        <v>0.128373074598299</v>
      </c>
      <c r="I11" s="19" t="n">
        <v>0.166776808423879</v>
      </c>
      <c r="J11" s="19" t="n">
        <v>0.0749620777171225</v>
      </c>
      <c r="K11" s="19" t="n">
        <v>0.0376208601198125</v>
      </c>
      <c r="L11" s="19" t="n">
        <v>0.0595938231060632</v>
      </c>
      <c r="M11" s="19"/>
      <c r="N11" s="19" t="n">
        <v>0.0880073484414805</v>
      </c>
      <c r="O11" s="19" t="n">
        <v>0.080969638179598</v>
      </c>
      <c r="P11" s="19" t="n">
        <v>0.0611751390423486</v>
      </c>
      <c r="Q11" s="19" t="n">
        <v>0.101881913570229</v>
      </c>
      <c r="R11" s="19" t="n">
        <v>0.174921477451456</v>
      </c>
      <c r="S11" s="19"/>
      <c r="T11" s="19" t="n">
        <v>0.0586132578663243</v>
      </c>
      <c r="U11" s="19" t="n">
        <v>0.0840473310105544</v>
      </c>
      <c r="V11" s="19" t="n">
        <v>0.107647339940169</v>
      </c>
      <c r="W11" s="19" t="n">
        <v>0.167616043117732</v>
      </c>
      <c r="X11" s="19"/>
      <c r="Y11" s="19" t="n">
        <v>0.145255350128493</v>
      </c>
      <c r="Z11" s="19" t="n">
        <v>0.0441262772931022</v>
      </c>
      <c r="AA11" s="19" t="n">
        <v>0.049689789058538</v>
      </c>
      <c r="AB11" s="19" t="n">
        <v>0.08716793097817</v>
      </c>
      <c r="AC11" s="19" t="n">
        <v>0.0851844519624921</v>
      </c>
      <c r="AD11" s="19" t="n">
        <v>0</v>
      </c>
      <c r="AE11" s="19"/>
      <c r="AF11" s="19" t="n">
        <v>0.0901071995181348</v>
      </c>
      <c r="AG11" s="19"/>
      <c r="AH11" s="19" t="n">
        <v>0.0965065114363649</v>
      </c>
      <c r="AI11" s="19"/>
      <c r="AJ11" s="19" t="n">
        <v>0.043462914391513</v>
      </c>
      <c r="AK11" s="19" t="n">
        <v>0.129561875140797</v>
      </c>
      <c r="AL11" s="19" t="n">
        <v>0.0689276581991601</v>
      </c>
    </row>
    <row r="12">
      <c r="B12" s="20" t="s">
        <v>533</v>
      </c>
      <c r="C12" s="19" t="n">
        <v>0.0685980923325718</v>
      </c>
      <c r="D12" s="19" t="n">
        <v>0.0998433343839317</v>
      </c>
      <c r="E12" s="19" t="n">
        <v>0.0374491170114852</v>
      </c>
      <c r="F12" s="19"/>
      <c r="G12" s="19" t="n">
        <v>0.135836189432678</v>
      </c>
      <c r="H12" s="19" t="n">
        <v>0.118193478524514</v>
      </c>
      <c r="I12" s="19" t="n">
        <v>0.119311244337484</v>
      </c>
      <c r="J12" s="19" t="n">
        <v>0.0236889514637091</v>
      </c>
      <c r="K12" s="19" t="n">
        <v>0.0407554445425751</v>
      </c>
      <c r="L12" s="19" t="n">
        <v>0.0234391440137722</v>
      </c>
      <c r="M12" s="19"/>
      <c r="N12" s="19" t="n">
        <v>0.0424174121717206</v>
      </c>
      <c r="O12" s="19" t="n">
        <v>0.0308918330702879</v>
      </c>
      <c r="P12" s="19" t="n">
        <v>0.067085185038652</v>
      </c>
      <c r="Q12" s="19" t="n">
        <v>0.0883584456399239</v>
      </c>
      <c r="R12" s="19" t="n">
        <v>0.128744021647389</v>
      </c>
      <c r="S12" s="19"/>
      <c r="T12" s="19" t="n">
        <v>0.0215203729438763</v>
      </c>
      <c r="U12" s="19" t="n">
        <v>0.0289465807965657</v>
      </c>
      <c r="V12" s="19" t="n">
        <v>0.0876279796054325</v>
      </c>
      <c r="W12" s="19" t="n">
        <v>0.147542101094253</v>
      </c>
      <c r="X12" s="19"/>
      <c r="Y12" s="19" t="n">
        <v>0.108536902389129</v>
      </c>
      <c r="Z12" s="19" t="n">
        <v>0.0943042510897099</v>
      </c>
      <c r="AA12" s="19" t="n">
        <v>0.0199156709295978</v>
      </c>
      <c r="AB12" s="19" t="n">
        <v>0.0159343499672896</v>
      </c>
      <c r="AC12" s="19" t="n">
        <v>0.112769067418058</v>
      </c>
      <c r="AD12" s="19" t="n">
        <v>0</v>
      </c>
      <c r="AE12" s="19"/>
      <c r="AF12" s="19" t="n">
        <v>0.0869994560937075</v>
      </c>
      <c r="AG12" s="19"/>
      <c r="AH12" s="19" t="n">
        <v>0.0702685306439315</v>
      </c>
      <c r="AI12" s="19"/>
      <c r="AJ12" s="19" t="n">
        <v>0.0261428430951258</v>
      </c>
      <c r="AK12" s="19" t="n">
        <v>0.0936111098447928</v>
      </c>
      <c r="AL12" s="19" t="n">
        <v>0.0574016520398728</v>
      </c>
    </row>
    <row r="13">
      <c r="B13" s="20" t="s">
        <v>534</v>
      </c>
      <c r="C13" s="19" t="n">
        <v>0.0456410517556598</v>
      </c>
      <c r="D13" s="19" t="n">
        <v>0.058286798953305</v>
      </c>
      <c r="E13" s="19" t="n">
        <v>0.0330691919833944</v>
      </c>
      <c r="F13" s="19"/>
      <c r="G13" s="19" t="n">
        <v>0.114037194766232</v>
      </c>
      <c r="H13" s="19" t="n">
        <v>0.0524057243392043</v>
      </c>
      <c r="I13" s="19" t="n">
        <v>0.0786625691400193</v>
      </c>
      <c r="J13" s="19" t="n">
        <v>0.0448079050406644</v>
      </c>
      <c r="K13" s="19" t="n">
        <v>0.0201022688881194</v>
      </c>
      <c r="L13" s="19" t="n">
        <v>0.00904944765431038</v>
      </c>
      <c r="M13" s="19"/>
      <c r="N13" s="19" t="n">
        <v>0.036451815055528</v>
      </c>
      <c r="O13" s="19" t="n">
        <v>0.0396334692063094</v>
      </c>
      <c r="P13" s="19" t="n">
        <v>0.0228344413415384</v>
      </c>
      <c r="Q13" s="19" t="n">
        <v>0.0572515389013795</v>
      </c>
      <c r="R13" s="19" t="n">
        <v>0.0840127768147867</v>
      </c>
      <c r="S13" s="19"/>
      <c r="T13" s="19" t="n">
        <v>0.0234521597816545</v>
      </c>
      <c r="U13" s="19" t="n">
        <v>0.0313114371752276</v>
      </c>
      <c r="V13" s="19" t="n">
        <v>0.0706554325997192</v>
      </c>
      <c r="W13" s="19" t="n">
        <v>0.0719353401381025</v>
      </c>
      <c r="X13" s="19"/>
      <c r="Y13" s="19" t="n">
        <v>0.0746677569779356</v>
      </c>
      <c r="Z13" s="19" t="n">
        <v>0.0359888786205303</v>
      </c>
      <c r="AA13" s="19" t="n">
        <v>0.00275126439240044</v>
      </c>
      <c r="AB13" s="19" t="n">
        <v>0.0292099986085612</v>
      </c>
      <c r="AC13" s="19" t="n">
        <v>0.106652418579861</v>
      </c>
      <c r="AD13" s="19" t="n">
        <v>0</v>
      </c>
      <c r="AE13" s="19"/>
      <c r="AF13" s="19" t="n">
        <v>0.0368555352380991</v>
      </c>
      <c r="AG13" s="19"/>
      <c r="AH13" s="19" t="n">
        <v>0.0481793170180524</v>
      </c>
      <c r="AI13" s="19"/>
      <c r="AJ13" s="19" t="n">
        <v>0.0365615682868515</v>
      </c>
      <c r="AK13" s="19" t="n">
        <v>0.0483564435181982</v>
      </c>
      <c r="AL13" s="19" t="n">
        <v>0.058138213968903</v>
      </c>
    </row>
    <row r="14">
      <c r="B14" s="20" t="s">
        <v>535</v>
      </c>
      <c r="C14" s="19" t="n">
        <v>0.0334450873292574</v>
      </c>
      <c r="D14" s="19" t="n">
        <v>0.0328513893900106</v>
      </c>
      <c r="E14" s="19" t="n">
        <v>0.0341048408989707</v>
      </c>
      <c r="F14" s="19"/>
      <c r="G14" s="19" t="n">
        <v>0.0107140986078619</v>
      </c>
      <c r="H14" s="19" t="n">
        <v>0.0532735863377856</v>
      </c>
      <c r="I14" s="19" t="n">
        <v>0.0666920484763434</v>
      </c>
      <c r="J14" s="19" t="n">
        <v>0.0543851215981798</v>
      </c>
      <c r="K14" s="19" t="n">
        <v>0</v>
      </c>
      <c r="L14" s="19" t="n">
        <v>0.0160894852732936</v>
      </c>
      <c r="M14" s="19"/>
      <c r="N14" s="19" t="n">
        <v>0.0510593318169719</v>
      </c>
      <c r="O14" s="19" t="n">
        <v>0.0332812743526468</v>
      </c>
      <c r="P14" s="19" t="n">
        <v>0.00611338618292851</v>
      </c>
      <c r="Q14" s="19" t="n">
        <v>0.0243169158923223</v>
      </c>
      <c r="R14" s="19" t="n">
        <v>0.0768533856001481</v>
      </c>
      <c r="S14" s="19"/>
      <c r="T14" s="19" t="n">
        <v>0</v>
      </c>
      <c r="U14" s="19" t="n">
        <v>0.00684833985626149</v>
      </c>
      <c r="V14" s="19" t="n">
        <v>0.0226815042306972</v>
      </c>
      <c r="W14" s="19" t="n">
        <v>0.100212267754227</v>
      </c>
      <c r="X14" s="19"/>
      <c r="Y14" s="19" t="n">
        <v>0.0619472134235104</v>
      </c>
      <c r="Z14" s="19" t="n">
        <v>0.00814590026455309</v>
      </c>
      <c r="AA14" s="19" t="n">
        <v>0.0136708445471066</v>
      </c>
      <c r="AB14" s="19" t="n">
        <v>0</v>
      </c>
      <c r="AC14" s="19" t="n">
        <v>0.0191997808538368</v>
      </c>
      <c r="AD14" s="19" t="n">
        <v>0.00905937159772617</v>
      </c>
      <c r="AE14" s="19"/>
      <c r="AF14" s="19" t="n">
        <v>0.0268679562094101</v>
      </c>
      <c r="AG14" s="19"/>
      <c r="AH14" s="19" t="n">
        <v>0.0353050905522333</v>
      </c>
      <c r="AI14" s="19"/>
      <c r="AJ14" s="19" t="n">
        <v>0.0106919375476218</v>
      </c>
      <c r="AK14" s="19" t="n">
        <v>0.0441704018137405</v>
      </c>
      <c r="AL14" s="19" t="n">
        <v>0.0425967206318116</v>
      </c>
    </row>
    <row r="15">
      <c r="B15" s="20" t="s">
        <v>536</v>
      </c>
      <c r="C15" s="19" t="n">
        <v>0.0304550975656028</v>
      </c>
      <c r="D15" s="19" t="n">
        <v>0.0333349771542464</v>
      </c>
      <c r="E15" s="19" t="n">
        <v>0.0276312360077513</v>
      </c>
      <c r="F15" s="19"/>
      <c r="G15" s="19" t="n">
        <v>0.00631474944529987</v>
      </c>
      <c r="H15" s="19" t="n">
        <v>0.0285570744841663</v>
      </c>
      <c r="I15" s="19" t="n">
        <v>0.0409229584880533</v>
      </c>
      <c r="J15" s="19" t="n">
        <v>0.0988605417569491</v>
      </c>
      <c r="K15" s="19" t="n">
        <v>0</v>
      </c>
      <c r="L15" s="19" t="n">
        <v>0.00932850022852493</v>
      </c>
      <c r="M15" s="19"/>
      <c r="N15" s="19" t="n">
        <v>0</v>
      </c>
      <c r="O15" s="19" t="n">
        <v>0.0643760105738885</v>
      </c>
      <c r="P15" s="19" t="n">
        <v>0.00535459634221277</v>
      </c>
      <c r="Q15" s="19" t="n">
        <v>0.0120247974947811</v>
      </c>
      <c r="R15" s="19" t="n">
        <v>0.0452314581369217</v>
      </c>
      <c r="S15" s="19"/>
      <c r="T15" s="19" t="n">
        <v>0.00558585805542923</v>
      </c>
      <c r="U15" s="19" t="n">
        <v>0.008615367393545</v>
      </c>
      <c r="V15" s="19" t="n">
        <v>0.00976340782434225</v>
      </c>
      <c r="W15" s="19" t="n">
        <v>0.0968090915010779</v>
      </c>
      <c r="X15" s="19"/>
      <c r="Y15" s="19" t="n">
        <v>0.0643467819748619</v>
      </c>
      <c r="Z15" s="19" t="n">
        <v>0</v>
      </c>
      <c r="AA15" s="19" t="n">
        <v>0.00396309994743877</v>
      </c>
      <c r="AB15" s="19" t="n">
        <v>0</v>
      </c>
      <c r="AC15" s="19" t="n">
        <v>0.011316099462411</v>
      </c>
      <c r="AD15" s="19" t="n">
        <v>0</v>
      </c>
      <c r="AE15" s="19"/>
      <c r="AF15" s="19" t="n">
        <v>0.0412974562295414</v>
      </c>
      <c r="AG15" s="19"/>
      <c r="AH15" s="19" t="n">
        <v>0.032148816558482</v>
      </c>
      <c r="AI15" s="19"/>
      <c r="AJ15" s="19" t="n">
        <v>0.00452816546582924</v>
      </c>
      <c r="AK15" s="19" t="n">
        <v>0.0474490690013055</v>
      </c>
      <c r="AL15" s="19" t="n">
        <v>0.0138996757928584</v>
      </c>
    </row>
    <row r="16">
      <c r="B16" s="20" t="s">
        <v>537</v>
      </c>
      <c r="C16" s="21" t="n">
        <v>0.068366411488007</v>
      </c>
      <c r="D16" s="21" t="n">
        <v>0.0501959157314043</v>
      </c>
      <c r="E16" s="21" t="n">
        <v>0.086692419376707</v>
      </c>
      <c r="F16" s="21"/>
      <c r="G16" s="21" t="n">
        <v>0.0419460916996766</v>
      </c>
      <c r="H16" s="21" t="n">
        <v>0.0243782600040307</v>
      </c>
      <c r="I16" s="21" t="n">
        <v>0.0597163069865064</v>
      </c>
      <c r="J16" s="21" t="n">
        <v>0.0496244696790546</v>
      </c>
      <c r="K16" s="21" t="n">
        <v>0.100432028928204</v>
      </c>
      <c r="L16" s="21" t="n">
        <v>0.104909644105013</v>
      </c>
      <c r="M16" s="21"/>
      <c r="N16" s="21" t="n">
        <v>0.0110188669595263</v>
      </c>
      <c r="O16" s="21" t="n">
        <v>0.0831589041696231</v>
      </c>
      <c r="P16" s="21" t="n">
        <v>0.0907757901710009</v>
      </c>
      <c r="Q16" s="21" t="n">
        <v>0.0584451112765425</v>
      </c>
      <c r="R16" s="21" t="n">
        <v>0.0470339674022822</v>
      </c>
      <c r="S16" s="21"/>
      <c r="T16" s="21" t="n">
        <v>0.0665248702888327</v>
      </c>
      <c r="U16" s="21" t="n">
        <v>0.0856299705638844</v>
      </c>
      <c r="V16" s="21" t="n">
        <v>0.0590124254981456</v>
      </c>
      <c r="W16" s="21" t="n">
        <v>0.0298764284507152</v>
      </c>
      <c r="X16" s="21"/>
      <c r="Y16" s="21" t="n">
        <v>0.0361797188500724</v>
      </c>
      <c r="Z16" s="21" t="n">
        <v>0.0621892471031319</v>
      </c>
      <c r="AA16" s="21" t="n">
        <v>0.099909010616386</v>
      </c>
      <c r="AB16" s="21" t="n">
        <v>0.0938768783246404</v>
      </c>
      <c r="AC16" s="21" t="n">
        <v>0.0751678510516759</v>
      </c>
      <c r="AD16" s="21" t="n">
        <v>0.152103878211337</v>
      </c>
      <c r="AE16" s="21"/>
      <c r="AF16" s="21" t="n">
        <v>0.077692680605267</v>
      </c>
      <c r="AG16" s="21"/>
      <c r="AH16" s="21" t="n">
        <v>0.0615435863098465</v>
      </c>
      <c r="AI16" s="21"/>
      <c r="AJ16" s="21" t="n">
        <v>0.0837686740239765</v>
      </c>
      <c r="AK16" s="21" t="n">
        <v>0.0595074493230012</v>
      </c>
      <c r="AL16" s="21" t="n">
        <v>0.0712101422961716</v>
      </c>
    </row>
    <row r="17">
      <c r="B17" s="18"/>
    </row>
    <row r="18">
      <c r="B18" t="s">
        <v>61</v>
      </c>
    </row>
    <row r="19">
      <c r="B19" t="s">
        <v>62</v>
      </c>
    </row>
    <row r="21">
      <c r="B21"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544</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1011</v>
      </c>
      <c r="D7" s="11" t="n">
        <v>468</v>
      </c>
      <c r="E7" s="11" t="n">
        <v>542</v>
      </c>
      <c r="F7" s="11"/>
      <c r="G7" s="11" t="n">
        <v>81</v>
      </c>
      <c r="H7" s="11" t="n">
        <v>129</v>
      </c>
      <c r="I7" s="11" t="n">
        <v>226</v>
      </c>
      <c r="J7" s="11" t="n">
        <v>171</v>
      </c>
      <c r="K7" s="11" t="n">
        <v>180</v>
      </c>
      <c r="L7" s="11" t="n">
        <v>224</v>
      </c>
      <c r="M7" s="11"/>
      <c r="N7" s="11" t="n">
        <v>64</v>
      </c>
      <c r="O7" s="11" t="n">
        <v>225</v>
      </c>
      <c r="P7" s="11" t="n">
        <v>198</v>
      </c>
      <c r="Q7" s="11" t="n">
        <v>296</v>
      </c>
      <c r="R7" s="11" t="n">
        <v>228</v>
      </c>
      <c r="S7" s="11"/>
      <c r="T7" s="11" t="n">
        <v>93</v>
      </c>
      <c r="U7" s="11" t="n">
        <v>299</v>
      </c>
      <c r="V7" s="11" t="n">
        <v>169</v>
      </c>
      <c r="W7" s="11" t="n">
        <v>272</v>
      </c>
      <c r="X7" s="11"/>
      <c r="Y7" s="11" t="n">
        <v>458</v>
      </c>
      <c r="Z7" s="11" t="n">
        <v>88</v>
      </c>
      <c r="AA7" s="11" t="n">
        <v>275</v>
      </c>
      <c r="AB7" s="11" t="n">
        <v>103</v>
      </c>
      <c r="AC7" s="11" t="n">
        <v>53</v>
      </c>
      <c r="AD7" s="11" t="n">
        <v>27</v>
      </c>
      <c r="AE7" s="11"/>
      <c r="AF7" s="11" t="n">
        <v>635</v>
      </c>
      <c r="AG7" s="11"/>
      <c r="AH7" s="11" t="n">
        <v>964</v>
      </c>
      <c r="AI7" s="11"/>
      <c r="AJ7" s="11" t="n">
        <v>430</v>
      </c>
      <c r="AK7" s="11" t="n">
        <v>403</v>
      </c>
      <c r="AL7" s="11" t="n">
        <v>178</v>
      </c>
    </row>
    <row r="8" ht="30" customHeight="1">
      <c r="B8" s="12" t="s">
        <v>20</v>
      </c>
      <c r="C8" s="12" t="n">
        <v>1011</v>
      </c>
      <c r="D8" s="12" t="n">
        <v>505</v>
      </c>
      <c r="E8" s="12" t="n">
        <v>505</v>
      </c>
      <c r="F8" s="12"/>
      <c r="G8" s="12" t="n">
        <v>101</v>
      </c>
      <c r="H8" s="12" t="n">
        <v>164</v>
      </c>
      <c r="I8" s="12" t="n">
        <v>165</v>
      </c>
      <c r="J8" s="12" t="n">
        <v>166</v>
      </c>
      <c r="K8" s="12" t="n">
        <v>169</v>
      </c>
      <c r="L8" s="12" t="n">
        <v>246</v>
      </c>
      <c r="M8" s="12"/>
      <c r="N8" s="12" t="n">
        <v>87</v>
      </c>
      <c r="O8" s="12" t="n">
        <v>300</v>
      </c>
      <c r="P8" s="12" t="n">
        <v>270</v>
      </c>
      <c r="Q8" s="12" t="n">
        <v>180</v>
      </c>
      <c r="R8" s="12" t="n">
        <v>174</v>
      </c>
      <c r="S8" s="12"/>
      <c r="T8" s="12" t="n">
        <v>114</v>
      </c>
      <c r="U8" s="12" t="n">
        <v>300</v>
      </c>
      <c r="V8" s="12" t="n">
        <v>148</v>
      </c>
      <c r="W8" s="12" t="n">
        <v>270</v>
      </c>
      <c r="X8" s="12"/>
      <c r="Y8" s="12" t="n">
        <v>451</v>
      </c>
      <c r="Z8" s="12" t="n">
        <v>70</v>
      </c>
      <c r="AA8" s="12" t="n">
        <v>290</v>
      </c>
      <c r="AB8" s="12" t="n">
        <v>109</v>
      </c>
      <c r="AC8" s="12" t="n">
        <v>56</v>
      </c>
      <c r="AD8" s="12" t="n">
        <v>31</v>
      </c>
      <c r="AE8" s="12"/>
      <c r="AF8" s="12" t="n">
        <v>625</v>
      </c>
      <c r="AG8" s="12"/>
      <c r="AH8" s="12" t="n">
        <v>958</v>
      </c>
      <c r="AI8" s="12"/>
      <c r="AJ8" s="12" t="n">
        <v>319</v>
      </c>
      <c r="AK8" s="12" t="n">
        <v>588</v>
      </c>
      <c r="AL8" s="12" t="n">
        <v>104</v>
      </c>
    </row>
    <row r="9">
      <c r="B9" s="20" t="s">
        <v>530</v>
      </c>
      <c r="C9" s="19" t="n">
        <v>0.537487832189144</v>
      </c>
      <c r="D9" s="19" t="n">
        <v>0.517778753448475</v>
      </c>
      <c r="E9" s="19" t="n">
        <v>0.558270758448901</v>
      </c>
      <c r="F9" s="19"/>
      <c r="G9" s="19" t="n">
        <v>0.349276309633395</v>
      </c>
      <c r="H9" s="19" t="n">
        <v>0.332804062951571</v>
      </c>
      <c r="I9" s="19" t="n">
        <v>0.362638590931059</v>
      </c>
      <c r="J9" s="19" t="n">
        <v>0.511050688566075</v>
      </c>
      <c r="K9" s="19" t="n">
        <v>0.725135723845046</v>
      </c>
      <c r="L9" s="19" t="n">
        <v>0.757164154551343</v>
      </c>
      <c r="M9" s="19"/>
      <c r="N9" s="19" t="n">
        <v>0.716861673751561</v>
      </c>
      <c r="O9" s="19" t="n">
        <v>0.584722270840719</v>
      </c>
      <c r="P9" s="19" t="n">
        <v>0.629875355692386</v>
      </c>
      <c r="Q9" s="19" t="n">
        <v>0.464742236338099</v>
      </c>
      <c r="R9" s="19" t="n">
        <v>0.297885746658285</v>
      </c>
      <c r="S9" s="19"/>
      <c r="T9" s="19" t="n">
        <v>0.773834181836655</v>
      </c>
      <c r="U9" s="19" t="n">
        <v>0.632463026860151</v>
      </c>
      <c r="V9" s="19" t="n">
        <v>0.492980967302534</v>
      </c>
      <c r="W9" s="19" t="n">
        <v>0.265655725343285</v>
      </c>
      <c r="X9" s="19"/>
      <c r="Y9" s="19" t="n">
        <v>0.287621004584784</v>
      </c>
      <c r="Z9" s="19" t="n">
        <v>0.559031698286755</v>
      </c>
      <c r="AA9" s="19" t="n">
        <v>0.779981149135074</v>
      </c>
      <c r="AB9" s="19" t="n">
        <v>0.834494924422209</v>
      </c>
      <c r="AC9" s="19" t="n">
        <v>0.485529124003704</v>
      </c>
      <c r="AD9" s="19" t="n">
        <v>0.869110482790826</v>
      </c>
      <c r="AE9" s="19"/>
      <c r="AF9" s="19" t="n">
        <v>0.536718301650473</v>
      </c>
      <c r="AG9" s="19"/>
      <c r="AH9" s="19" t="n">
        <v>0.531884310902156</v>
      </c>
      <c r="AI9" s="19"/>
      <c r="AJ9" s="19" t="n">
        <v>0.649328766518398</v>
      </c>
      <c r="AK9" s="19" t="n">
        <v>0.472252603541339</v>
      </c>
      <c r="AL9" s="19" t="n">
        <v>0.563267220591814</v>
      </c>
    </row>
    <row r="10">
      <c r="B10" s="20" t="s">
        <v>531</v>
      </c>
      <c r="C10" s="19" t="n">
        <v>0.0629438838436055</v>
      </c>
      <c r="D10" s="19" t="n">
        <v>0.0609932544744351</v>
      </c>
      <c r="E10" s="19" t="n">
        <v>0.0650198370359073</v>
      </c>
      <c r="F10" s="19"/>
      <c r="G10" s="19" t="n">
        <v>0.0976683938524945</v>
      </c>
      <c r="H10" s="19" t="n">
        <v>0.148011959690053</v>
      </c>
      <c r="I10" s="19" t="n">
        <v>0.0700223557963822</v>
      </c>
      <c r="J10" s="19" t="n">
        <v>0.0536573498662974</v>
      </c>
      <c r="K10" s="19" t="n">
        <v>0.0297482170709577</v>
      </c>
      <c r="L10" s="19" t="n">
        <v>0.0164051705439847</v>
      </c>
      <c r="M10" s="19"/>
      <c r="N10" s="19" t="n">
        <v>0.0437589324581047</v>
      </c>
      <c r="O10" s="19" t="n">
        <v>0.0432967545679417</v>
      </c>
      <c r="P10" s="19" t="n">
        <v>0.0715429683951169</v>
      </c>
      <c r="Q10" s="19" t="n">
        <v>0.0578546312723455</v>
      </c>
      <c r="R10" s="19" t="n">
        <v>0.0984640453701863</v>
      </c>
      <c r="S10" s="19"/>
      <c r="T10" s="19" t="n">
        <v>0.0215429771658831</v>
      </c>
      <c r="U10" s="19" t="n">
        <v>0.0585685254234281</v>
      </c>
      <c r="V10" s="19" t="n">
        <v>0.0866585829121166</v>
      </c>
      <c r="W10" s="19" t="n">
        <v>0.0971674255307363</v>
      </c>
      <c r="X10" s="19"/>
      <c r="Y10" s="19" t="n">
        <v>0.101344689457506</v>
      </c>
      <c r="Z10" s="19" t="n">
        <v>0.0551485485918437</v>
      </c>
      <c r="AA10" s="19" t="n">
        <v>0.0167972878192313</v>
      </c>
      <c r="AB10" s="19" t="n">
        <v>0.0457487519562582</v>
      </c>
      <c r="AC10" s="19" t="n">
        <v>0.0688613503539493</v>
      </c>
      <c r="AD10" s="19" t="n">
        <v>0</v>
      </c>
      <c r="AE10" s="19"/>
      <c r="AF10" s="19" t="n">
        <v>0.0559484647595107</v>
      </c>
      <c r="AG10" s="19"/>
      <c r="AH10" s="19" t="n">
        <v>0.0626217403488828</v>
      </c>
      <c r="AI10" s="19"/>
      <c r="AJ10" s="19" t="n">
        <v>0.0431089930859311</v>
      </c>
      <c r="AK10" s="19" t="n">
        <v>0.0744181433629733</v>
      </c>
      <c r="AL10" s="19" t="n">
        <v>0.0589098987888925</v>
      </c>
    </row>
    <row r="11">
      <c r="B11" s="20" t="s">
        <v>532</v>
      </c>
      <c r="C11" s="19" t="n">
        <v>0.0827696514612645</v>
      </c>
      <c r="D11" s="19" t="n">
        <v>0.0693536943253856</v>
      </c>
      <c r="E11" s="19" t="n">
        <v>0.0944099128383142</v>
      </c>
      <c r="F11" s="19"/>
      <c r="G11" s="19" t="n">
        <v>0.176495731367855</v>
      </c>
      <c r="H11" s="19" t="n">
        <v>0.138053742101429</v>
      </c>
      <c r="I11" s="19" t="n">
        <v>0.136681831687044</v>
      </c>
      <c r="J11" s="19" t="n">
        <v>0.0530520885549476</v>
      </c>
      <c r="K11" s="19" t="n">
        <v>0.0560800433844466</v>
      </c>
      <c r="L11" s="19" t="n">
        <v>0.00977871017816055</v>
      </c>
      <c r="M11" s="19"/>
      <c r="N11" s="19" t="n">
        <v>0.0370828079297766</v>
      </c>
      <c r="O11" s="19" t="n">
        <v>0.0502639981650018</v>
      </c>
      <c r="P11" s="19" t="n">
        <v>0.0618059135480641</v>
      </c>
      <c r="Q11" s="19" t="n">
        <v>0.129212343585216</v>
      </c>
      <c r="R11" s="19" t="n">
        <v>0.146203192892411</v>
      </c>
      <c r="S11" s="19"/>
      <c r="T11" s="19" t="n">
        <v>0.0398155185432754</v>
      </c>
      <c r="U11" s="19" t="n">
        <v>0.087579130996446</v>
      </c>
      <c r="V11" s="19" t="n">
        <v>0.0534231965624317</v>
      </c>
      <c r="W11" s="19" t="n">
        <v>0.127475650589856</v>
      </c>
      <c r="X11" s="19"/>
      <c r="Y11" s="19" t="n">
        <v>0.128923566541537</v>
      </c>
      <c r="Z11" s="19" t="n">
        <v>0.150916145524955</v>
      </c>
      <c r="AA11" s="19" t="n">
        <v>0.0177413418662665</v>
      </c>
      <c r="AB11" s="19" t="n">
        <v>0.0200394051648477</v>
      </c>
      <c r="AC11" s="19" t="n">
        <v>0.137141932839687</v>
      </c>
      <c r="AD11" s="19" t="n">
        <v>0</v>
      </c>
      <c r="AE11" s="19"/>
      <c r="AF11" s="19" t="n">
        <v>0.0690100786974463</v>
      </c>
      <c r="AG11" s="19"/>
      <c r="AH11" s="19" t="n">
        <v>0.0855474030516233</v>
      </c>
      <c r="AI11" s="19"/>
      <c r="AJ11" s="19" t="n">
        <v>0.0593823121076571</v>
      </c>
      <c r="AK11" s="19" t="n">
        <v>0.0971747517198566</v>
      </c>
      <c r="AL11" s="19" t="n">
        <v>0.0730615966703854</v>
      </c>
    </row>
    <row r="12">
      <c r="B12" s="20" t="s">
        <v>533</v>
      </c>
      <c r="C12" s="19" t="n">
        <v>0.0846006095018389</v>
      </c>
      <c r="D12" s="19" t="n">
        <v>0.0902444917390442</v>
      </c>
      <c r="E12" s="19" t="n">
        <v>0.0791151849611624</v>
      </c>
      <c r="F12" s="19"/>
      <c r="G12" s="19" t="n">
        <v>0.145966643296828</v>
      </c>
      <c r="H12" s="19" t="n">
        <v>0.123938400653384</v>
      </c>
      <c r="I12" s="19" t="n">
        <v>0.109068973353506</v>
      </c>
      <c r="J12" s="19" t="n">
        <v>0.0953344497547206</v>
      </c>
      <c r="K12" s="19" t="n">
        <v>0.0295233202693035</v>
      </c>
      <c r="L12" s="19" t="n">
        <v>0.0474191653958983</v>
      </c>
      <c r="M12" s="19"/>
      <c r="N12" s="19" t="n">
        <v>0.0479281630281084</v>
      </c>
      <c r="O12" s="19" t="n">
        <v>0.0460194089750756</v>
      </c>
      <c r="P12" s="19" t="n">
        <v>0.0783029269291342</v>
      </c>
      <c r="Q12" s="19" t="n">
        <v>0.128891347174894</v>
      </c>
      <c r="R12" s="19" t="n">
        <v>0.133464749602531</v>
      </c>
      <c r="S12" s="19"/>
      <c r="T12" s="19" t="n">
        <v>0.027955547206361</v>
      </c>
      <c r="U12" s="19" t="n">
        <v>0.0858070134659417</v>
      </c>
      <c r="V12" s="19" t="n">
        <v>0.11448119041646</v>
      </c>
      <c r="W12" s="19" t="n">
        <v>0.113884154444781</v>
      </c>
      <c r="X12" s="19"/>
      <c r="Y12" s="19" t="n">
        <v>0.134775479047887</v>
      </c>
      <c r="Z12" s="19" t="n">
        <v>0.08064552730508</v>
      </c>
      <c r="AA12" s="19" t="n">
        <v>0.037983293609435</v>
      </c>
      <c r="AB12" s="19" t="n">
        <v>0.00550989722215054</v>
      </c>
      <c r="AC12" s="19" t="n">
        <v>0.117968518042272</v>
      </c>
      <c r="AD12" s="19" t="n">
        <v>0.0294325969039036</v>
      </c>
      <c r="AE12" s="19"/>
      <c r="AF12" s="19" t="n">
        <v>0.0778341187960119</v>
      </c>
      <c r="AG12" s="19"/>
      <c r="AH12" s="19" t="n">
        <v>0.0893055577888627</v>
      </c>
      <c r="AI12" s="19"/>
      <c r="AJ12" s="19" t="n">
        <v>0.0790902636943198</v>
      </c>
      <c r="AK12" s="19" t="n">
        <v>0.0904436585015835</v>
      </c>
      <c r="AL12" s="19" t="n">
        <v>0.0684668354705774</v>
      </c>
    </row>
    <row r="13">
      <c r="B13" s="20" t="s">
        <v>534</v>
      </c>
      <c r="C13" s="19" t="n">
        <v>0.080131011791517</v>
      </c>
      <c r="D13" s="19" t="n">
        <v>0.0968699724871669</v>
      </c>
      <c r="E13" s="19" t="n">
        <v>0.0635283732676823</v>
      </c>
      <c r="F13" s="19"/>
      <c r="G13" s="19" t="n">
        <v>0.0953476246499564</v>
      </c>
      <c r="H13" s="19" t="n">
        <v>0.137942501484214</v>
      </c>
      <c r="I13" s="19" t="n">
        <v>0.132336822871169</v>
      </c>
      <c r="J13" s="19" t="n">
        <v>0.0507976182512936</v>
      </c>
      <c r="K13" s="19" t="n">
        <v>0.0666565084018856</v>
      </c>
      <c r="L13" s="19" t="n">
        <v>0.0294499558730364</v>
      </c>
      <c r="M13" s="19"/>
      <c r="N13" s="19" t="n">
        <v>0.0567092803005348</v>
      </c>
      <c r="O13" s="19" t="n">
        <v>0.0591626569307414</v>
      </c>
      <c r="P13" s="19" t="n">
        <v>0.0455203622153462</v>
      </c>
      <c r="Q13" s="19" t="n">
        <v>0.0921306014951803</v>
      </c>
      <c r="R13" s="19" t="n">
        <v>0.169448592168039</v>
      </c>
      <c r="S13" s="19"/>
      <c r="T13" s="19" t="n">
        <v>0.0408326838059968</v>
      </c>
      <c r="U13" s="19" t="n">
        <v>0.0332017602988038</v>
      </c>
      <c r="V13" s="19" t="n">
        <v>0.102489678895792</v>
      </c>
      <c r="W13" s="19" t="n">
        <v>0.14185002347813</v>
      </c>
      <c r="X13" s="19"/>
      <c r="Y13" s="19" t="n">
        <v>0.132285197798906</v>
      </c>
      <c r="Z13" s="19" t="n">
        <v>0.0817847003196935</v>
      </c>
      <c r="AA13" s="19" t="n">
        <v>0.0283343547760228</v>
      </c>
      <c r="AB13" s="19" t="n">
        <v>0.0254854660380115</v>
      </c>
      <c r="AC13" s="19" t="n">
        <v>0.0728572635391452</v>
      </c>
      <c r="AD13" s="19" t="n">
        <v>0</v>
      </c>
      <c r="AE13" s="19"/>
      <c r="AF13" s="19" t="n">
        <v>0.0876890843930771</v>
      </c>
      <c r="AG13" s="19"/>
      <c r="AH13" s="19" t="n">
        <v>0.0833176574000422</v>
      </c>
      <c r="AI13" s="19"/>
      <c r="AJ13" s="19" t="n">
        <v>0.0602494990281395</v>
      </c>
      <c r="AK13" s="19" t="n">
        <v>0.0896631618830415</v>
      </c>
      <c r="AL13" s="19" t="n">
        <v>0.0872204186924879</v>
      </c>
    </row>
    <row r="14">
      <c r="B14" s="20" t="s">
        <v>535</v>
      </c>
      <c r="C14" s="19" t="n">
        <v>0.0571125045998428</v>
      </c>
      <c r="D14" s="19" t="n">
        <v>0.0762917893787863</v>
      </c>
      <c r="E14" s="19" t="n">
        <v>0.0380216248861169</v>
      </c>
      <c r="F14" s="19"/>
      <c r="G14" s="19" t="n">
        <v>0.041101210441734</v>
      </c>
      <c r="H14" s="19" t="n">
        <v>0.0557792177656265</v>
      </c>
      <c r="I14" s="19" t="n">
        <v>0.0853514878609069</v>
      </c>
      <c r="J14" s="19" t="n">
        <v>0.120761223335649</v>
      </c>
      <c r="K14" s="19" t="n">
        <v>0.0211787300913134</v>
      </c>
      <c r="L14" s="19" t="n">
        <v>0.0273290787803904</v>
      </c>
      <c r="M14" s="19"/>
      <c r="N14" s="19" t="n">
        <v>0.0247983498800932</v>
      </c>
      <c r="O14" s="19" t="n">
        <v>0.0981065498471956</v>
      </c>
      <c r="P14" s="19" t="n">
        <v>0.0109582373661838</v>
      </c>
      <c r="Q14" s="19" t="n">
        <v>0.0533291508110943</v>
      </c>
      <c r="R14" s="19" t="n">
        <v>0.0780865794379771</v>
      </c>
      <c r="S14" s="19"/>
      <c r="T14" s="19" t="n">
        <v>0.0323941210749588</v>
      </c>
      <c r="U14" s="19" t="n">
        <v>0.0251567895970991</v>
      </c>
      <c r="V14" s="19" t="n">
        <v>0.0764767710121687</v>
      </c>
      <c r="W14" s="19" t="n">
        <v>0.124109388837214</v>
      </c>
      <c r="X14" s="19"/>
      <c r="Y14" s="19" t="n">
        <v>0.10972955593798</v>
      </c>
      <c r="Z14" s="19" t="n">
        <v>0.0289197832987001</v>
      </c>
      <c r="AA14" s="19" t="n">
        <v>0.0161549494188597</v>
      </c>
      <c r="AB14" s="19" t="n">
        <v>0.0119756406450158</v>
      </c>
      <c r="AC14" s="19" t="n">
        <v>0</v>
      </c>
      <c r="AD14" s="19" t="n">
        <v>0.00905937159772617</v>
      </c>
      <c r="AE14" s="19"/>
      <c r="AF14" s="19" t="n">
        <v>0.0670331903626273</v>
      </c>
      <c r="AG14" s="19"/>
      <c r="AH14" s="19" t="n">
        <v>0.0577129881829555</v>
      </c>
      <c r="AI14" s="19"/>
      <c r="AJ14" s="19" t="n">
        <v>0.0211292817602546</v>
      </c>
      <c r="AK14" s="19" t="n">
        <v>0.0782628702315899</v>
      </c>
      <c r="AL14" s="19" t="n">
        <v>0.0479032074302404</v>
      </c>
    </row>
    <row r="15">
      <c r="B15" s="20" t="s">
        <v>536</v>
      </c>
      <c r="C15" s="19" t="n">
        <v>0.0381081079812202</v>
      </c>
      <c r="D15" s="19" t="n">
        <v>0.046720320233305</v>
      </c>
      <c r="E15" s="19" t="n">
        <v>0.0295599395992645</v>
      </c>
      <c r="F15" s="19"/>
      <c r="G15" s="19" t="n">
        <v>0.0458832456127607</v>
      </c>
      <c r="H15" s="19" t="n">
        <v>0.0434389280976448</v>
      </c>
      <c r="I15" s="19" t="n">
        <v>0.056145901736016</v>
      </c>
      <c r="J15" s="19" t="n">
        <v>0.0831586984606017</v>
      </c>
      <c r="K15" s="19" t="n">
        <v>0.00830300648973214</v>
      </c>
      <c r="L15" s="19" t="n">
        <v>0.00932850022852493</v>
      </c>
      <c r="M15" s="19"/>
      <c r="N15" s="19" t="n">
        <v>0.0618419256922945</v>
      </c>
      <c r="O15" s="19" t="n">
        <v>0.0509233626781535</v>
      </c>
      <c r="P15" s="19" t="n">
        <v>0.0213656538062138</v>
      </c>
      <c r="Q15" s="19" t="n">
        <v>0.0169789450241473</v>
      </c>
      <c r="R15" s="19" t="n">
        <v>0.0520205061582132</v>
      </c>
      <c r="S15" s="19"/>
      <c r="T15" s="19" t="n">
        <v>0</v>
      </c>
      <c r="U15" s="19" t="n">
        <v>0.0116809631512794</v>
      </c>
      <c r="V15" s="19" t="n">
        <v>0.0304500070017571</v>
      </c>
      <c r="W15" s="19" t="n">
        <v>0.099869837041427</v>
      </c>
      <c r="X15" s="19"/>
      <c r="Y15" s="19" t="n">
        <v>0.0764865563971025</v>
      </c>
      <c r="Z15" s="19" t="n">
        <v>0</v>
      </c>
      <c r="AA15" s="19" t="n">
        <v>0.00792619989487753</v>
      </c>
      <c r="AB15" s="19" t="n">
        <v>0</v>
      </c>
      <c r="AC15" s="19" t="n">
        <v>0.031157860707156</v>
      </c>
      <c r="AD15" s="19" t="n">
        <v>0</v>
      </c>
      <c r="AE15" s="19"/>
      <c r="AF15" s="19" t="n">
        <v>0.0425621722545972</v>
      </c>
      <c r="AG15" s="19"/>
      <c r="AH15" s="19" t="n">
        <v>0.0402274387806521</v>
      </c>
      <c r="AI15" s="19"/>
      <c r="AJ15" s="19" t="n">
        <v>0.0160582592257604</v>
      </c>
      <c r="AK15" s="19" t="n">
        <v>0.0519266970261768</v>
      </c>
      <c r="AL15" s="19" t="n">
        <v>0.0276136021596547</v>
      </c>
    </row>
    <row r="16">
      <c r="B16" s="20" t="s">
        <v>537</v>
      </c>
      <c r="C16" s="21" t="n">
        <v>0.0568463986315666</v>
      </c>
      <c r="D16" s="21" t="n">
        <v>0.0417477239134022</v>
      </c>
      <c r="E16" s="21" t="n">
        <v>0.072074368962652</v>
      </c>
      <c r="F16" s="21"/>
      <c r="G16" s="21" t="n">
        <v>0.0482608411449765</v>
      </c>
      <c r="H16" s="21" t="n">
        <v>0.0200311872560776</v>
      </c>
      <c r="I16" s="21" t="n">
        <v>0.0477540357639166</v>
      </c>
      <c r="J16" s="21" t="n">
        <v>0.0321878832104146</v>
      </c>
      <c r="K16" s="21" t="n">
        <v>0.0633744504473151</v>
      </c>
      <c r="L16" s="21" t="n">
        <v>0.103125264448661</v>
      </c>
      <c r="M16" s="21"/>
      <c r="N16" s="21" t="n">
        <v>0.0110188669595263</v>
      </c>
      <c r="O16" s="21" t="n">
        <v>0.0675049979951715</v>
      </c>
      <c r="P16" s="21" t="n">
        <v>0.0806285820475552</v>
      </c>
      <c r="Q16" s="21" t="n">
        <v>0.0568607442990238</v>
      </c>
      <c r="R16" s="21" t="n">
        <v>0.0244265877123568</v>
      </c>
      <c r="S16" s="21"/>
      <c r="T16" s="21" t="n">
        <v>0.0636249703668699</v>
      </c>
      <c r="U16" s="21" t="n">
        <v>0.0655427902068512</v>
      </c>
      <c r="V16" s="21" t="n">
        <v>0.0430396058967396</v>
      </c>
      <c r="W16" s="21" t="n">
        <v>0.0299877947345711</v>
      </c>
      <c r="X16" s="21"/>
      <c r="Y16" s="21" t="n">
        <v>0.028833950234297</v>
      </c>
      <c r="Z16" s="21" t="n">
        <v>0.0435535966729727</v>
      </c>
      <c r="AA16" s="21" t="n">
        <v>0.0950814234802333</v>
      </c>
      <c r="AB16" s="21" t="n">
        <v>0.0567459145515069</v>
      </c>
      <c r="AC16" s="21" t="n">
        <v>0.0864839505140869</v>
      </c>
      <c r="AD16" s="21" t="n">
        <v>0.092397548707544</v>
      </c>
      <c r="AE16" s="21"/>
      <c r="AF16" s="21" t="n">
        <v>0.0632045890862563</v>
      </c>
      <c r="AG16" s="21"/>
      <c r="AH16" s="21" t="n">
        <v>0.0493829035448255</v>
      </c>
      <c r="AI16" s="21"/>
      <c r="AJ16" s="21" t="n">
        <v>0.0716526245795401</v>
      </c>
      <c r="AK16" s="21" t="n">
        <v>0.0458581137334388</v>
      </c>
      <c r="AL16" s="21" t="n">
        <v>0.0735572201959476</v>
      </c>
    </row>
    <row r="17">
      <c r="B17" s="18"/>
    </row>
    <row r="18">
      <c r="B18" t="s">
        <v>61</v>
      </c>
    </row>
    <row r="19">
      <c r="B19" t="s">
        <v>62</v>
      </c>
    </row>
    <row r="21">
      <c r="B21"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552</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546</v>
      </c>
      <c r="D7" s="11" t="n">
        <v>252</v>
      </c>
      <c r="E7" s="11" t="n">
        <v>293</v>
      </c>
      <c r="F7" s="11"/>
      <c r="G7" s="11" t="n">
        <v>31</v>
      </c>
      <c r="H7" s="11" t="n">
        <v>115</v>
      </c>
      <c r="I7" s="11" t="n">
        <v>180</v>
      </c>
      <c r="J7" s="11" t="n">
        <v>134</v>
      </c>
      <c r="K7" s="11" t="n">
        <v>81</v>
      </c>
      <c r="L7" s="11" t="n">
        <v>5</v>
      </c>
      <c r="M7" s="11"/>
      <c r="N7" s="11" t="n">
        <v>27</v>
      </c>
      <c r="O7" s="11" t="n">
        <v>98</v>
      </c>
      <c r="P7" s="11" t="n">
        <v>78</v>
      </c>
      <c r="Q7" s="11" t="n">
        <v>182</v>
      </c>
      <c r="R7" s="11" t="n">
        <v>161</v>
      </c>
      <c r="S7" s="11"/>
      <c r="T7" s="11" t="n">
        <v>14</v>
      </c>
      <c r="U7" s="11" t="n">
        <v>134</v>
      </c>
      <c r="V7" s="11" t="n">
        <v>103</v>
      </c>
      <c r="W7" s="11" t="n">
        <v>220</v>
      </c>
      <c r="X7" s="11"/>
      <c r="Y7" s="11" t="n">
        <v>458</v>
      </c>
      <c r="Z7" s="11" t="n">
        <v>88</v>
      </c>
      <c r="AA7" s="11" t="s">
        <v>88</v>
      </c>
      <c r="AB7" s="11" t="s">
        <v>88</v>
      </c>
      <c r="AC7" s="11" t="s">
        <v>88</v>
      </c>
      <c r="AD7" s="11" t="s">
        <v>88</v>
      </c>
      <c r="AE7" s="11"/>
      <c r="AF7" s="11" t="n">
        <v>347</v>
      </c>
      <c r="AG7" s="11"/>
      <c r="AH7" s="11" t="n">
        <v>532</v>
      </c>
      <c r="AI7" s="11"/>
      <c r="AJ7" s="11" t="n">
        <v>200</v>
      </c>
      <c r="AK7" s="11" t="n">
        <v>245</v>
      </c>
      <c r="AL7" s="11" t="n">
        <v>101</v>
      </c>
    </row>
    <row r="8" ht="30" customHeight="1">
      <c r="B8" s="12" t="s">
        <v>20</v>
      </c>
      <c r="C8" s="12" t="n">
        <v>521</v>
      </c>
      <c r="D8" s="12" t="n">
        <v>279</v>
      </c>
      <c r="E8" s="12" t="n">
        <v>241</v>
      </c>
      <c r="F8" s="12"/>
      <c r="G8" s="12" t="n">
        <v>44</v>
      </c>
      <c r="H8" s="12" t="n">
        <v>142</v>
      </c>
      <c r="I8" s="12" t="n">
        <v>129</v>
      </c>
      <c r="J8" s="12" t="n">
        <v>126</v>
      </c>
      <c r="K8" s="12" t="n">
        <v>74</v>
      </c>
      <c r="L8" s="12" t="n">
        <v>6</v>
      </c>
      <c r="M8" s="12"/>
      <c r="N8" s="12" t="n">
        <v>37</v>
      </c>
      <c r="O8" s="12" t="n">
        <v>132</v>
      </c>
      <c r="P8" s="12" t="n">
        <v>115</v>
      </c>
      <c r="Q8" s="12" t="n">
        <v>110</v>
      </c>
      <c r="R8" s="12" t="n">
        <v>125</v>
      </c>
      <c r="S8" s="12"/>
      <c r="T8" s="12" t="n">
        <v>14</v>
      </c>
      <c r="U8" s="12" t="n">
        <v>129</v>
      </c>
      <c r="V8" s="12" t="n">
        <v>89</v>
      </c>
      <c r="W8" s="12" t="n">
        <v>219</v>
      </c>
      <c r="X8" s="12"/>
      <c r="Y8" s="12" t="n">
        <v>451</v>
      </c>
      <c r="Z8" s="12" t="n">
        <v>70</v>
      </c>
      <c r="AA8" s="12" t="s">
        <v>88</v>
      </c>
      <c r="AB8" s="12" t="s">
        <v>88</v>
      </c>
      <c r="AC8" s="12" t="s">
        <v>88</v>
      </c>
      <c r="AD8" s="12" t="s">
        <v>88</v>
      </c>
      <c r="AE8" s="12"/>
      <c r="AF8" s="12" t="n">
        <v>327</v>
      </c>
      <c r="AG8" s="12"/>
      <c r="AH8" s="12" t="n">
        <v>508</v>
      </c>
      <c r="AI8" s="12"/>
      <c r="AJ8" s="12" t="n">
        <v>133</v>
      </c>
      <c r="AK8" s="12" t="n">
        <v>336</v>
      </c>
      <c r="AL8" s="12" t="n">
        <v>52</v>
      </c>
    </row>
    <row r="9">
      <c r="B9" s="20" t="s">
        <v>545</v>
      </c>
      <c r="C9" s="19" t="n">
        <v>0.249800846779175</v>
      </c>
      <c r="D9" s="19" t="n">
        <v>0.27185331070651</v>
      </c>
      <c r="E9" s="19" t="n">
        <v>0.22528088619686</v>
      </c>
      <c r="F9" s="19"/>
      <c r="G9" s="19" t="n">
        <v>0.314349893187084</v>
      </c>
      <c r="H9" s="19" t="n">
        <v>0.221164994714105</v>
      </c>
      <c r="I9" s="19" t="n">
        <v>0.283538984596019</v>
      </c>
      <c r="J9" s="19" t="n">
        <v>0.308442937228548</v>
      </c>
      <c r="K9" s="19" t="n">
        <v>0.098207404053711</v>
      </c>
      <c r="L9" s="19" t="n">
        <v>0.366873154106157</v>
      </c>
      <c r="M9" s="19"/>
      <c r="N9" s="19" t="n">
        <v>0.131332456949025</v>
      </c>
      <c r="O9" s="19" t="n">
        <v>0.300487773498224</v>
      </c>
      <c r="P9" s="19" t="n">
        <v>0.197177583738264</v>
      </c>
      <c r="Q9" s="19" t="n">
        <v>0.231176938067304</v>
      </c>
      <c r="R9" s="19" t="n">
        <v>0.296407541767712</v>
      </c>
      <c r="S9" s="19"/>
      <c r="T9" s="19" t="n">
        <v>0.124456494324265</v>
      </c>
      <c r="U9" s="19" t="n">
        <v>0.254751629883544</v>
      </c>
      <c r="V9" s="19" t="n">
        <v>0.320229562675509</v>
      </c>
      <c r="W9" s="19" t="n">
        <v>0.269715786570419</v>
      </c>
      <c r="X9" s="19"/>
      <c r="Y9" s="19" t="n">
        <v>0.251570862995616</v>
      </c>
      <c r="Z9" s="19" t="n">
        <v>0.238365011410683</v>
      </c>
      <c r="AA9" s="19" t="s">
        <v>89</v>
      </c>
      <c r="AB9" s="19" t="s">
        <v>89</v>
      </c>
      <c r="AC9" s="19" t="s">
        <v>89</v>
      </c>
      <c r="AD9" s="19" t="s">
        <v>89</v>
      </c>
      <c r="AE9" s="19"/>
      <c r="AF9" s="19" t="n">
        <v>0.254207205219135</v>
      </c>
      <c r="AG9" s="19"/>
      <c r="AH9" s="19" t="n">
        <v>0.253673580655484</v>
      </c>
      <c r="AI9" s="19"/>
      <c r="AJ9" s="19" t="n">
        <v>0.140887496669921</v>
      </c>
      <c r="AK9" s="19" t="n">
        <v>0.290414328168992</v>
      </c>
      <c r="AL9" s="19" t="n">
        <v>0.265430954389061</v>
      </c>
    </row>
    <row r="10">
      <c r="B10" s="20" t="s">
        <v>546</v>
      </c>
      <c r="C10" s="19" t="n">
        <v>0.224932811950094</v>
      </c>
      <c r="D10" s="19" t="n">
        <v>0.189996885798306</v>
      </c>
      <c r="E10" s="19" t="n">
        <v>0.2663200650571</v>
      </c>
      <c r="F10" s="19"/>
      <c r="G10" s="19" t="n">
        <v>0.122458712735534</v>
      </c>
      <c r="H10" s="19" t="n">
        <v>0.185982280648353</v>
      </c>
      <c r="I10" s="19" t="n">
        <v>0.231991184180872</v>
      </c>
      <c r="J10" s="19" t="n">
        <v>0.262516589966435</v>
      </c>
      <c r="K10" s="19" t="n">
        <v>0.302356327871487</v>
      </c>
      <c r="L10" s="19" t="n">
        <v>0</v>
      </c>
      <c r="M10" s="19"/>
      <c r="N10" s="19" t="n">
        <v>0.191543025013191</v>
      </c>
      <c r="O10" s="19" t="n">
        <v>0.212414681570201</v>
      </c>
      <c r="P10" s="19" t="n">
        <v>0.175657545569512</v>
      </c>
      <c r="Q10" s="19" t="n">
        <v>0.257575793849738</v>
      </c>
      <c r="R10" s="19" t="n">
        <v>0.264803767183965</v>
      </c>
      <c r="S10" s="19"/>
      <c r="T10" s="19" t="n">
        <v>0.0609685945795568</v>
      </c>
      <c r="U10" s="19" t="n">
        <v>0.142253818213198</v>
      </c>
      <c r="V10" s="19" t="n">
        <v>0.193286308312876</v>
      </c>
      <c r="W10" s="19" t="n">
        <v>0.294388018895377</v>
      </c>
      <c r="X10" s="19"/>
      <c r="Y10" s="19" t="n">
        <v>0.230292769331907</v>
      </c>
      <c r="Z10" s="19" t="n">
        <v>0.190302852274472</v>
      </c>
      <c r="AA10" s="19" t="s">
        <v>89</v>
      </c>
      <c r="AB10" s="19" t="s">
        <v>89</v>
      </c>
      <c r="AC10" s="19" t="s">
        <v>89</v>
      </c>
      <c r="AD10" s="19" t="s">
        <v>89</v>
      </c>
      <c r="AE10" s="19"/>
      <c r="AF10" s="19" t="n">
        <v>0.248110748738032</v>
      </c>
      <c r="AG10" s="19"/>
      <c r="AH10" s="19" t="n">
        <v>0.228444332961959</v>
      </c>
      <c r="AI10" s="19"/>
      <c r="AJ10" s="19" t="n">
        <v>0.194830950492994</v>
      </c>
      <c r="AK10" s="19" t="n">
        <v>0.236806671047803</v>
      </c>
      <c r="AL10" s="19" t="n">
        <v>0.225082711280658</v>
      </c>
    </row>
    <row r="11">
      <c r="B11" s="20" t="s">
        <v>547</v>
      </c>
      <c r="C11" s="19" t="n">
        <v>0.194889574611841</v>
      </c>
      <c r="D11" s="19" t="n">
        <v>0.202952246306559</v>
      </c>
      <c r="E11" s="19" t="n">
        <v>0.186348931641507</v>
      </c>
      <c r="F11" s="19"/>
      <c r="G11" s="19" t="n">
        <v>0.21056245465703</v>
      </c>
      <c r="H11" s="19" t="n">
        <v>0.234941235392345</v>
      </c>
      <c r="I11" s="19" t="n">
        <v>0.226354650252479</v>
      </c>
      <c r="J11" s="19" t="n">
        <v>0.163083801099183</v>
      </c>
      <c r="K11" s="19" t="n">
        <v>0.110016345718336</v>
      </c>
      <c r="L11" s="19" t="n">
        <v>0.161102615903733</v>
      </c>
      <c r="M11" s="19"/>
      <c r="N11" s="19" t="n">
        <v>0.172705944393637</v>
      </c>
      <c r="O11" s="19" t="n">
        <v>0.153163197036153</v>
      </c>
      <c r="P11" s="19" t="n">
        <v>0.138934189152143</v>
      </c>
      <c r="Q11" s="19" t="n">
        <v>0.224074568806742</v>
      </c>
      <c r="R11" s="19" t="n">
        <v>0.271446028090914</v>
      </c>
      <c r="S11" s="19"/>
      <c r="T11" s="19" t="n">
        <v>0.150169178031034</v>
      </c>
      <c r="U11" s="19" t="n">
        <v>0.180397823373874</v>
      </c>
      <c r="V11" s="19" t="n">
        <v>0.23599628040436</v>
      </c>
      <c r="W11" s="19" t="n">
        <v>0.227393910578007</v>
      </c>
      <c r="X11" s="19"/>
      <c r="Y11" s="19" t="n">
        <v>0.195654610267179</v>
      </c>
      <c r="Z11" s="19" t="n">
        <v>0.189946782718636</v>
      </c>
      <c r="AA11" s="19" t="s">
        <v>89</v>
      </c>
      <c r="AB11" s="19" t="s">
        <v>89</v>
      </c>
      <c r="AC11" s="19" t="s">
        <v>89</v>
      </c>
      <c r="AD11" s="19" t="s">
        <v>89</v>
      </c>
      <c r="AE11" s="19"/>
      <c r="AF11" s="19" t="n">
        <v>0.199083524217389</v>
      </c>
      <c r="AG11" s="19"/>
      <c r="AH11" s="19" t="n">
        <v>0.196100351265155</v>
      </c>
      <c r="AI11" s="19"/>
      <c r="AJ11" s="19" t="n">
        <v>0.197977449222497</v>
      </c>
      <c r="AK11" s="19" t="n">
        <v>0.206649088830282</v>
      </c>
      <c r="AL11" s="19" t="n">
        <v>0.111484689497132</v>
      </c>
    </row>
    <row r="12">
      <c r="B12" s="20" t="s">
        <v>548</v>
      </c>
      <c r="C12" s="19" t="n">
        <v>0.194204869055033</v>
      </c>
      <c r="D12" s="19" t="n">
        <v>0.228368546322452</v>
      </c>
      <c r="E12" s="19" t="n">
        <v>0.155428891990724</v>
      </c>
      <c r="F12" s="19"/>
      <c r="G12" s="19" t="n">
        <v>0.342497601489195</v>
      </c>
      <c r="H12" s="19" t="n">
        <v>0.197583602835138</v>
      </c>
      <c r="I12" s="19" t="n">
        <v>0.276900569445311</v>
      </c>
      <c r="J12" s="19" t="n">
        <v>0.121917575521332</v>
      </c>
      <c r="K12" s="19" t="n">
        <v>0.0921860674928503</v>
      </c>
      <c r="L12" s="19" t="n">
        <v>0</v>
      </c>
      <c r="M12" s="19"/>
      <c r="N12" s="19" t="n">
        <v>0.265198319539282</v>
      </c>
      <c r="O12" s="19" t="n">
        <v>0.180560113780784</v>
      </c>
      <c r="P12" s="19" t="n">
        <v>0.209055865170358</v>
      </c>
      <c r="Q12" s="19" t="n">
        <v>0.191991059771974</v>
      </c>
      <c r="R12" s="19" t="n">
        <v>0.175718377781766</v>
      </c>
      <c r="S12" s="19"/>
      <c r="T12" s="19" t="n">
        <v>0.242270726606782</v>
      </c>
      <c r="U12" s="19" t="n">
        <v>0.153631713602928</v>
      </c>
      <c r="V12" s="19" t="n">
        <v>0.212711622826504</v>
      </c>
      <c r="W12" s="19" t="n">
        <v>0.265887662260207</v>
      </c>
      <c r="X12" s="19"/>
      <c r="Y12" s="19" t="n">
        <v>0.206897251181198</v>
      </c>
      <c r="Z12" s="19" t="n">
        <v>0.112201104863158</v>
      </c>
      <c r="AA12" s="19" t="s">
        <v>89</v>
      </c>
      <c r="AB12" s="19" t="s">
        <v>89</v>
      </c>
      <c r="AC12" s="19" t="s">
        <v>89</v>
      </c>
      <c r="AD12" s="19" t="s">
        <v>89</v>
      </c>
      <c r="AE12" s="19"/>
      <c r="AF12" s="19" t="n">
        <v>0.199496266750937</v>
      </c>
      <c r="AG12" s="19"/>
      <c r="AH12" s="19" t="n">
        <v>0.193972672930016</v>
      </c>
      <c r="AI12" s="19"/>
      <c r="AJ12" s="19" t="n">
        <v>0.10751868950948</v>
      </c>
      <c r="AK12" s="19" t="n">
        <v>0.221361752458116</v>
      </c>
      <c r="AL12" s="19" t="n">
        <v>0.239854018212191</v>
      </c>
    </row>
    <row r="13">
      <c r="B13" s="20" t="s">
        <v>549</v>
      </c>
      <c r="C13" s="19" t="n">
        <v>0.15656826666681</v>
      </c>
      <c r="D13" s="19" t="n">
        <v>0.216069940151434</v>
      </c>
      <c r="E13" s="19" t="n">
        <v>0.0882893865167919</v>
      </c>
      <c r="F13" s="19"/>
      <c r="G13" s="19" t="n">
        <v>0.161067417896281</v>
      </c>
      <c r="H13" s="19" t="n">
        <v>0.183646876658175</v>
      </c>
      <c r="I13" s="19" t="n">
        <v>0.191301375042713</v>
      </c>
      <c r="J13" s="19" t="n">
        <v>0.141870177409387</v>
      </c>
      <c r="K13" s="19" t="n">
        <v>0.0702202293563348</v>
      </c>
      <c r="L13" s="19" t="n">
        <v>0.100547025436223</v>
      </c>
      <c r="M13" s="19"/>
      <c r="N13" s="19" t="n">
        <v>0.256406887992345</v>
      </c>
      <c r="O13" s="19" t="n">
        <v>0.112625667506025</v>
      </c>
      <c r="P13" s="19" t="n">
        <v>0.0960898784721043</v>
      </c>
      <c r="Q13" s="19" t="n">
        <v>0.137008000752581</v>
      </c>
      <c r="R13" s="19" t="n">
        <v>0.24606266672395</v>
      </c>
      <c r="S13" s="19"/>
      <c r="T13" s="19" t="n">
        <v>0.0640455127168611</v>
      </c>
      <c r="U13" s="19" t="n">
        <v>0.152345132725086</v>
      </c>
      <c r="V13" s="19" t="n">
        <v>0.144626583631035</v>
      </c>
      <c r="W13" s="19" t="n">
        <v>0.210377690086175</v>
      </c>
      <c r="X13" s="19"/>
      <c r="Y13" s="19" t="n">
        <v>0.164883482962961</v>
      </c>
      <c r="Z13" s="19" t="n">
        <v>0.102844778863184</v>
      </c>
      <c r="AA13" s="19" t="s">
        <v>89</v>
      </c>
      <c r="AB13" s="19" t="s">
        <v>89</v>
      </c>
      <c r="AC13" s="19" t="s">
        <v>89</v>
      </c>
      <c r="AD13" s="19" t="s">
        <v>89</v>
      </c>
      <c r="AE13" s="19"/>
      <c r="AF13" s="19" t="n">
        <v>0.135348963800671</v>
      </c>
      <c r="AG13" s="19"/>
      <c r="AH13" s="19" t="n">
        <v>0.157998241464596</v>
      </c>
      <c r="AI13" s="19"/>
      <c r="AJ13" s="19" t="n">
        <v>0.108113735621843</v>
      </c>
      <c r="AK13" s="19" t="n">
        <v>0.186433646615943</v>
      </c>
      <c r="AL13" s="19" t="n">
        <v>0.0877193912022831</v>
      </c>
    </row>
    <row r="14">
      <c r="B14" s="20" t="s">
        <v>550</v>
      </c>
      <c r="C14" s="19" t="n">
        <v>0.150097311235679</v>
      </c>
      <c r="D14" s="19" t="n">
        <v>0.131372115509414</v>
      </c>
      <c r="E14" s="19" t="n">
        <v>0.172401313787062</v>
      </c>
      <c r="F14" s="19"/>
      <c r="G14" s="19" t="n">
        <v>0.0804026671438846</v>
      </c>
      <c r="H14" s="19" t="n">
        <v>0.117732116095132</v>
      </c>
      <c r="I14" s="19" t="n">
        <v>0.102969015930674</v>
      </c>
      <c r="J14" s="19" t="n">
        <v>0.190913390208856</v>
      </c>
      <c r="K14" s="19" t="n">
        <v>0.262951205788061</v>
      </c>
      <c r="L14" s="19" t="n">
        <v>0.205770538202424</v>
      </c>
      <c r="M14" s="19"/>
      <c r="N14" s="19" t="n">
        <v>0.142285071207089</v>
      </c>
      <c r="O14" s="19" t="n">
        <v>0.216097097906068</v>
      </c>
      <c r="P14" s="19" t="n">
        <v>0.160237458945269</v>
      </c>
      <c r="Q14" s="19" t="n">
        <v>0.149926365926441</v>
      </c>
      <c r="R14" s="19" t="n">
        <v>0.0735559885993584</v>
      </c>
      <c r="S14" s="19"/>
      <c r="T14" s="19" t="n">
        <v>0</v>
      </c>
      <c r="U14" s="19" t="n">
        <v>0.249266700565902</v>
      </c>
      <c r="V14" s="19" t="n">
        <v>0.107744331636194</v>
      </c>
      <c r="W14" s="19" t="n">
        <v>0.0571334125703709</v>
      </c>
      <c r="X14" s="19"/>
      <c r="Y14" s="19" t="n">
        <v>0.141972969645693</v>
      </c>
      <c r="Z14" s="19" t="n">
        <v>0.202587583379797</v>
      </c>
      <c r="AA14" s="19" t="s">
        <v>89</v>
      </c>
      <c r="AB14" s="19" t="s">
        <v>89</v>
      </c>
      <c r="AC14" s="19" t="s">
        <v>89</v>
      </c>
      <c r="AD14" s="19" t="s">
        <v>89</v>
      </c>
      <c r="AE14" s="19"/>
      <c r="AF14" s="19" t="n">
        <v>0.149441806301354</v>
      </c>
      <c r="AG14" s="19"/>
      <c r="AH14" s="19" t="n">
        <v>0.145450976134962</v>
      </c>
      <c r="AI14" s="19"/>
      <c r="AJ14" s="19" t="n">
        <v>0.295449250590488</v>
      </c>
      <c r="AK14" s="19" t="n">
        <v>0.093320733678149</v>
      </c>
      <c r="AL14" s="19" t="n">
        <v>0.145785634582048</v>
      </c>
    </row>
    <row r="15">
      <c r="B15" s="20" t="s">
        <v>551</v>
      </c>
      <c r="C15" s="19" t="n">
        <v>0.12744643896864</v>
      </c>
      <c r="D15" s="19" t="n">
        <v>0.135196869559745</v>
      </c>
      <c r="E15" s="19" t="n">
        <v>0.114895214445667</v>
      </c>
      <c r="F15" s="19"/>
      <c r="G15" s="19" t="n">
        <v>0.0978983815231075</v>
      </c>
      <c r="H15" s="19" t="n">
        <v>0.166014739513709</v>
      </c>
      <c r="I15" s="19" t="n">
        <v>0.131133232168865</v>
      </c>
      <c r="J15" s="19" t="n">
        <v>0.160785772857812</v>
      </c>
      <c r="K15" s="19" t="n">
        <v>0.0169322777070785</v>
      </c>
      <c r="L15" s="19" t="n">
        <v>0</v>
      </c>
      <c r="M15" s="19"/>
      <c r="N15" s="19" t="n">
        <v>0.158302512738954</v>
      </c>
      <c r="O15" s="19" t="n">
        <v>0.108780333966939</v>
      </c>
      <c r="P15" s="19" t="n">
        <v>0.126302835690901</v>
      </c>
      <c r="Q15" s="19" t="n">
        <v>0.0940063210559878</v>
      </c>
      <c r="R15" s="19" t="n">
        <v>0.168377112814356</v>
      </c>
      <c r="S15" s="19"/>
      <c r="T15" s="19" t="n">
        <v>0.0690596260011884</v>
      </c>
      <c r="U15" s="19" t="n">
        <v>0.102314152341395</v>
      </c>
      <c r="V15" s="19" t="n">
        <v>0.130407939310024</v>
      </c>
      <c r="W15" s="19" t="n">
        <v>0.158894062981501</v>
      </c>
      <c r="X15" s="19"/>
      <c r="Y15" s="19" t="n">
        <v>0.126254853559906</v>
      </c>
      <c r="Z15" s="19" t="n">
        <v>0.135145111124974</v>
      </c>
      <c r="AA15" s="19" t="s">
        <v>89</v>
      </c>
      <c r="AB15" s="19" t="s">
        <v>89</v>
      </c>
      <c r="AC15" s="19" t="s">
        <v>89</v>
      </c>
      <c r="AD15" s="19" t="s">
        <v>89</v>
      </c>
      <c r="AE15" s="19"/>
      <c r="AF15" s="19" t="n">
        <v>0.111946447987961</v>
      </c>
      <c r="AG15" s="19"/>
      <c r="AH15" s="19" t="n">
        <v>0.123829357493519</v>
      </c>
      <c r="AI15" s="19"/>
      <c r="AJ15" s="19" t="n">
        <v>0.0784376356714382</v>
      </c>
      <c r="AK15" s="19" t="n">
        <v>0.147666688383196</v>
      </c>
      <c r="AL15" s="19" t="n">
        <v>0.12198169921499</v>
      </c>
    </row>
    <row r="16">
      <c r="B16" s="20" t="s">
        <v>77</v>
      </c>
      <c r="C16" s="21" t="n">
        <v>0.114432352059602</v>
      </c>
      <c r="D16" s="21" t="n">
        <v>0.107364981729061</v>
      </c>
      <c r="E16" s="21" t="n">
        <v>0.123087130233106</v>
      </c>
      <c r="F16" s="21"/>
      <c r="G16" s="21" t="n">
        <v>0.0768310846271606</v>
      </c>
      <c r="H16" s="21" t="n">
        <v>0.0937359961153187</v>
      </c>
      <c r="I16" s="21" t="n">
        <v>0.0654133866834828</v>
      </c>
      <c r="J16" s="21" t="n">
        <v>0.115914705873618</v>
      </c>
      <c r="K16" s="21" t="n">
        <v>0.244087605934161</v>
      </c>
      <c r="L16" s="21" t="n">
        <v>0.326809282255196</v>
      </c>
      <c r="M16" s="21"/>
      <c r="N16" s="21" t="n">
        <v>0.0665328438098106</v>
      </c>
      <c r="O16" s="21" t="n">
        <v>0.117084430545009</v>
      </c>
      <c r="P16" s="21" t="n">
        <v>0.150033343819807</v>
      </c>
      <c r="Q16" s="21" t="n">
        <v>0.127192473159443</v>
      </c>
      <c r="R16" s="21" t="n">
        <v>0.0819269743671434</v>
      </c>
      <c r="S16" s="21"/>
      <c r="T16" s="21" t="n">
        <v>0.289029867740313</v>
      </c>
      <c r="U16" s="21" t="n">
        <v>0.11142179436214</v>
      </c>
      <c r="V16" s="21" t="n">
        <v>0.172501001632317</v>
      </c>
      <c r="W16" s="21" t="n">
        <v>0.0385354041777056</v>
      </c>
      <c r="X16" s="21"/>
      <c r="Y16" s="21" t="n">
        <v>0.109810014884278</v>
      </c>
      <c r="Z16" s="21" t="n">
        <v>0.144296647348922</v>
      </c>
      <c r="AA16" s="21" t="s">
        <v>89</v>
      </c>
      <c r="AB16" s="21" t="s">
        <v>89</v>
      </c>
      <c r="AC16" s="21" t="s">
        <v>89</v>
      </c>
      <c r="AD16" s="21" t="s">
        <v>89</v>
      </c>
      <c r="AE16" s="21"/>
      <c r="AF16" s="21" t="n">
        <v>0.126313607897152</v>
      </c>
      <c r="AG16" s="21"/>
      <c r="AH16" s="21" t="n">
        <v>0.117337841768165</v>
      </c>
      <c r="AI16" s="21"/>
      <c r="AJ16" s="21" t="n">
        <v>0.157635662947857</v>
      </c>
      <c r="AK16" s="21" t="n">
        <v>0.0905663124995573</v>
      </c>
      <c r="AL16" s="21" t="n">
        <v>0.158067542285137</v>
      </c>
    </row>
    <row r="17">
      <c r="B17" s="18" t="s">
        <v>220</v>
      </c>
    </row>
    <row r="18">
      <c r="B18" t="s">
        <v>61</v>
      </c>
    </row>
    <row r="19">
      <c r="B19" t="s">
        <v>62</v>
      </c>
    </row>
    <row r="21">
      <c r="B21"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553</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546</v>
      </c>
      <c r="D7" s="11" t="n">
        <v>252</v>
      </c>
      <c r="E7" s="11" t="n">
        <v>293</v>
      </c>
      <c r="F7" s="11"/>
      <c r="G7" s="11" t="n">
        <v>31</v>
      </c>
      <c r="H7" s="11" t="n">
        <v>115</v>
      </c>
      <c r="I7" s="11" t="n">
        <v>180</v>
      </c>
      <c r="J7" s="11" t="n">
        <v>134</v>
      </c>
      <c r="K7" s="11" t="n">
        <v>81</v>
      </c>
      <c r="L7" s="11" t="n">
        <v>5</v>
      </c>
      <c r="M7" s="11"/>
      <c r="N7" s="11" t="n">
        <v>27</v>
      </c>
      <c r="O7" s="11" t="n">
        <v>98</v>
      </c>
      <c r="P7" s="11" t="n">
        <v>78</v>
      </c>
      <c r="Q7" s="11" t="n">
        <v>182</v>
      </c>
      <c r="R7" s="11" t="n">
        <v>161</v>
      </c>
      <c r="S7" s="11"/>
      <c r="T7" s="11" t="n">
        <v>14</v>
      </c>
      <c r="U7" s="11" t="n">
        <v>134</v>
      </c>
      <c r="V7" s="11" t="n">
        <v>103</v>
      </c>
      <c r="W7" s="11" t="n">
        <v>220</v>
      </c>
      <c r="X7" s="11"/>
      <c r="Y7" s="11" t="n">
        <v>458</v>
      </c>
      <c r="Z7" s="11" t="n">
        <v>88</v>
      </c>
      <c r="AA7" s="11" t="s">
        <v>88</v>
      </c>
      <c r="AB7" s="11" t="s">
        <v>88</v>
      </c>
      <c r="AC7" s="11" t="s">
        <v>88</v>
      </c>
      <c r="AD7" s="11" t="s">
        <v>88</v>
      </c>
      <c r="AE7" s="11"/>
      <c r="AF7" s="11" t="n">
        <v>347</v>
      </c>
      <c r="AG7" s="11"/>
      <c r="AH7" s="11" t="n">
        <v>532</v>
      </c>
      <c r="AI7" s="11"/>
      <c r="AJ7" s="11" t="n">
        <v>200</v>
      </c>
      <c r="AK7" s="11" t="n">
        <v>245</v>
      </c>
      <c r="AL7" s="11" t="n">
        <v>101</v>
      </c>
    </row>
    <row r="8" ht="30" customHeight="1">
      <c r="B8" s="12" t="s">
        <v>20</v>
      </c>
      <c r="C8" s="12" t="n">
        <v>521</v>
      </c>
      <c r="D8" s="12" t="n">
        <v>279</v>
      </c>
      <c r="E8" s="12" t="n">
        <v>241</v>
      </c>
      <c r="F8" s="12"/>
      <c r="G8" s="12" t="n">
        <v>44</v>
      </c>
      <c r="H8" s="12" t="n">
        <v>142</v>
      </c>
      <c r="I8" s="12" t="n">
        <v>129</v>
      </c>
      <c r="J8" s="12" t="n">
        <v>126</v>
      </c>
      <c r="K8" s="12" t="n">
        <v>74</v>
      </c>
      <c r="L8" s="12" t="n">
        <v>6</v>
      </c>
      <c r="M8" s="12"/>
      <c r="N8" s="12" t="n">
        <v>37</v>
      </c>
      <c r="O8" s="12" t="n">
        <v>132</v>
      </c>
      <c r="P8" s="12" t="n">
        <v>115</v>
      </c>
      <c r="Q8" s="12" t="n">
        <v>110</v>
      </c>
      <c r="R8" s="12" t="n">
        <v>125</v>
      </c>
      <c r="S8" s="12"/>
      <c r="T8" s="12" t="n">
        <v>14</v>
      </c>
      <c r="U8" s="12" t="n">
        <v>129</v>
      </c>
      <c r="V8" s="12" t="n">
        <v>89</v>
      </c>
      <c r="W8" s="12" t="n">
        <v>219</v>
      </c>
      <c r="X8" s="12"/>
      <c r="Y8" s="12" t="n">
        <v>451</v>
      </c>
      <c r="Z8" s="12" t="n">
        <v>70</v>
      </c>
      <c r="AA8" s="12" t="s">
        <v>88</v>
      </c>
      <c r="AB8" s="12" t="s">
        <v>88</v>
      </c>
      <c r="AC8" s="12" t="s">
        <v>88</v>
      </c>
      <c r="AD8" s="12" t="s">
        <v>88</v>
      </c>
      <c r="AE8" s="12"/>
      <c r="AF8" s="12" t="n">
        <v>327</v>
      </c>
      <c r="AG8" s="12"/>
      <c r="AH8" s="12" t="n">
        <v>508</v>
      </c>
      <c r="AI8" s="12"/>
      <c r="AJ8" s="12" t="n">
        <v>133</v>
      </c>
      <c r="AK8" s="12" t="n">
        <v>336</v>
      </c>
      <c r="AL8" s="12" t="n">
        <v>52</v>
      </c>
    </row>
    <row r="9">
      <c r="B9" s="20" t="s">
        <v>546</v>
      </c>
      <c r="C9" s="19" t="n">
        <v>0.241097495037683</v>
      </c>
      <c r="D9" s="19" t="n">
        <v>0.263979695868712</v>
      </c>
      <c r="E9" s="19" t="n">
        <v>0.211484809544654</v>
      </c>
      <c r="F9" s="19"/>
      <c r="G9" s="19" t="n">
        <v>0.267495406500818</v>
      </c>
      <c r="H9" s="19" t="n">
        <v>0.232203334097835</v>
      </c>
      <c r="I9" s="19" t="n">
        <v>0.274797457431034</v>
      </c>
      <c r="J9" s="19" t="n">
        <v>0.242288639014619</v>
      </c>
      <c r="K9" s="19" t="n">
        <v>0.184149398884519</v>
      </c>
      <c r="L9" s="19" t="n">
        <v>0.205770538202424</v>
      </c>
      <c r="M9" s="19"/>
      <c r="N9" s="19" t="n">
        <v>0.0714818096449395</v>
      </c>
      <c r="O9" s="19" t="n">
        <v>0.190965656457642</v>
      </c>
      <c r="P9" s="19" t="n">
        <v>0.244664895759241</v>
      </c>
      <c r="Q9" s="19" t="n">
        <v>0.237902709029914</v>
      </c>
      <c r="R9" s="19" t="n">
        <v>0.344112978073938</v>
      </c>
      <c r="S9" s="19"/>
      <c r="T9" s="19" t="n">
        <v>0.144369491035798</v>
      </c>
      <c r="U9" s="19" t="n">
        <v>0.205849574516353</v>
      </c>
      <c r="V9" s="19" t="n">
        <v>0.238221409186327</v>
      </c>
      <c r="W9" s="19" t="n">
        <v>0.309087576600444</v>
      </c>
      <c r="X9" s="19"/>
      <c r="Y9" s="19" t="n">
        <v>0.243464092183352</v>
      </c>
      <c r="Z9" s="19" t="n">
        <v>0.225807230976807</v>
      </c>
      <c r="AA9" s="19" t="s">
        <v>89</v>
      </c>
      <c r="AB9" s="19" t="s">
        <v>89</v>
      </c>
      <c r="AC9" s="19" t="s">
        <v>89</v>
      </c>
      <c r="AD9" s="19" t="s">
        <v>89</v>
      </c>
      <c r="AE9" s="19"/>
      <c r="AF9" s="19" t="n">
        <v>0.246571883964203</v>
      </c>
      <c r="AG9" s="19"/>
      <c r="AH9" s="19" t="n">
        <v>0.241281886038868</v>
      </c>
      <c r="AI9" s="19"/>
      <c r="AJ9" s="19" t="n">
        <v>0.169616800623506</v>
      </c>
      <c r="AK9" s="19" t="n">
        <v>0.269484471384493</v>
      </c>
      <c r="AL9" s="19" t="n">
        <v>0.240226214095164</v>
      </c>
    </row>
    <row r="10">
      <c r="B10" s="20" t="s">
        <v>545</v>
      </c>
      <c r="C10" s="19" t="n">
        <v>0.236946381658414</v>
      </c>
      <c r="D10" s="19" t="n">
        <v>0.228067389512062</v>
      </c>
      <c r="E10" s="19" t="n">
        <v>0.248201360457461</v>
      </c>
      <c r="F10" s="19"/>
      <c r="G10" s="19" t="n">
        <v>0.192745947555233</v>
      </c>
      <c r="H10" s="19" t="n">
        <v>0.249587332108473</v>
      </c>
      <c r="I10" s="19" t="n">
        <v>0.271365268679726</v>
      </c>
      <c r="J10" s="19" t="n">
        <v>0.269585886350401</v>
      </c>
      <c r="K10" s="19" t="n">
        <v>0.128947904674328</v>
      </c>
      <c r="L10" s="19" t="n">
        <v>0.161102615903733</v>
      </c>
      <c r="M10" s="19"/>
      <c r="N10" s="19" t="n">
        <v>0.230632800087535</v>
      </c>
      <c r="O10" s="19" t="n">
        <v>0.227184288275483</v>
      </c>
      <c r="P10" s="19" t="n">
        <v>0.186189715418243</v>
      </c>
      <c r="Q10" s="19" t="n">
        <v>0.259304732566853</v>
      </c>
      <c r="R10" s="19" t="n">
        <v>0.276231998975804</v>
      </c>
      <c r="S10" s="19"/>
      <c r="T10" s="19" t="n">
        <v>0.193516120325453</v>
      </c>
      <c r="U10" s="19" t="n">
        <v>0.294869052012238</v>
      </c>
      <c r="V10" s="19" t="n">
        <v>0.269881069163967</v>
      </c>
      <c r="W10" s="19" t="n">
        <v>0.243055393557256</v>
      </c>
      <c r="X10" s="19"/>
      <c r="Y10" s="19" t="n">
        <v>0.241501836139416</v>
      </c>
      <c r="Z10" s="19" t="n">
        <v>0.207514206410802</v>
      </c>
      <c r="AA10" s="19" t="s">
        <v>89</v>
      </c>
      <c r="AB10" s="19" t="s">
        <v>89</v>
      </c>
      <c r="AC10" s="19" t="s">
        <v>89</v>
      </c>
      <c r="AD10" s="19" t="s">
        <v>89</v>
      </c>
      <c r="AE10" s="19"/>
      <c r="AF10" s="19" t="n">
        <v>0.214996847589129</v>
      </c>
      <c r="AG10" s="19"/>
      <c r="AH10" s="19" t="n">
        <v>0.23715666802961</v>
      </c>
      <c r="AI10" s="19"/>
      <c r="AJ10" s="19" t="n">
        <v>0.171803606380286</v>
      </c>
      <c r="AK10" s="19" t="n">
        <v>0.253844972399723</v>
      </c>
      <c r="AL10" s="19" t="n">
        <v>0.293799806996141</v>
      </c>
    </row>
    <row r="11">
      <c r="B11" s="20" t="s">
        <v>550</v>
      </c>
      <c r="C11" s="19" t="n">
        <v>0.192473310758282</v>
      </c>
      <c r="D11" s="19" t="n">
        <v>0.173262236685664</v>
      </c>
      <c r="E11" s="19" t="n">
        <v>0.215513673361847</v>
      </c>
      <c r="F11" s="19"/>
      <c r="G11" s="19" t="n">
        <v>0.118729955784581</v>
      </c>
      <c r="H11" s="19" t="n">
        <v>0.155319167196679</v>
      </c>
      <c r="I11" s="19" t="n">
        <v>0.166179283870314</v>
      </c>
      <c r="J11" s="19" t="n">
        <v>0.182119732124393</v>
      </c>
      <c r="K11" s="19" t="n">
        <v>0.371300352906292</v>
      </c>
      <c r="L11" s="19" t="n">
        <v>0.205770538202424</v>
      </c>
      <c r="M11" s="19"/>
      <c r="N11" s="19" t="n">
        <v>0.285651999073351</v>
      </c>
      <c r="O11" s="19" t="n">
        <v>0.221648731468965</v>
      </c>
      <c r="P11" s="19" t="n">
        <v>0.206595525451023</v>
      </c>
      <c r="Q11" s="19" t="n">
        <v>0.192664211108028</v>
      </c>
      <c r="R11" s="19" t="n">
        <v>0.12072172605351</v>
      </c>
      <c r="S11" s="19"/>
      <c r="T11" s="19" t="n">
        <v>0.036789649894894</v>
      </c>
      <c r="U11" s="19" t="n">
        <v>0.260725040138098</v>
      </c>
      <c r="V11" s="19" t="n">
        <v>0.184441929908657</v>
      </c>
      <c r="W11" s="19" t="n">
        <v>0.0954930003196176</v>
      </c>
      <c r="X11" s="19"/>
      <c r="Y11" s="19" t="n">
        <v>0.170857921455623</v>
      </c>
      <c r="Z11" s="19" t="n">
        <v>0.332127417424117</v>
      </c>
      <c r="AA11" s="19" t="s">
        <v>89</v>
      </c>
      <c r="AB11" s="19" t="s">
        <v>89</v>
      </c>
      <c r="AC11" s="19" t="s">
        <v>89</v>
      </c>
      <c r="AD11" s="19" t="s">
        <v>89</v>
      </c>
      <c r="AE11" s="19"/>
      <c r="AF11" s="19" t="n">
        <v>0.19842852566718</v>
      </c>
      <c r="AG11" s="19"/>
      <c r="AH11" s="19" t="n">
        <v>0.188902921649122</v>
      </c>
      <c r="AI11" s="19"/>
      <c r="AJ11" s="19" t="n">
        <v>0.323448597962613</v>
      </c>
      <c r="AK11" s="19" t="n">
        <v>0.141718334302583</v>
      </c>
      <c r="AL11" s="19" t="n">
        <v>0.185980096105958</v>
      </c>
    </row>
    <row r="12">
      <c r="B12" s="20" t="s">
        <v>547</v>
      </c>
      <c r="C12" s="19" t="n">
        <v>0.16017458843783</v>
      </c>
      <c r="D12" s="19" t="n">
        <v>0.155342449572902</v>
      </c>
      <c r="E12" s="19" t="n">
        <v>0.166427680924472</v>
      </c>
      <c r="F12" s="19"/>
      <c r="G12" s="19" t="n">
        <v>0.180233400908502</v>
      </c>
      <c r="H12" s="19" t="n">
        <v>0.173930835286688</v>
      </c>
      <c r="I12" s="19" t="n">
        <v>0.169456571353873</v>
      </c>
      <c r="J12" s="19" t="n">
        <v>0.177736768964667</v>
      </c>
      <c r="K12" s="19" t="n">
        <v>0.0718228691863556</v>
      </c>
      <c r="L12" s="19" t="n">
        <v>0.205770538202424</v>
      </c>
      <c r="M12" s="19"/>
      <c r="N12" s="19" t="n">
        <v>0.102608888782832</v>
      </c>
      <c r="O12" s="19" t="n">
        <v>0.130210918419324</v>
      </c>
      <c r="P12" s="19" t="n">
        <v>0.0944360619522656</v>
      </c>
      <c r="Q12" s="19" t="n">
        <v>0.188694136071143</v>
      </c>
      <c r="R12" s="19" t="n">
        <v>0.244451219290297</v>
      </c>
      <c r="S12" s="19"/>
      <c r="T12" s="19" t="n">
        <v>0.0854581719173639</v>
      </c>
      <c r="U12" s="19" t="n">
        <v>0.128982718548744</v>
      </c>
      <c r="V12" s="19" t="n">
        <v>0.199009274216964</v>
      </c>
      <c r="W12" s="19" t="n">
        <v>0.205600339354655</v>
      </c>
      <c r="X12" s="19"/>
      <c r="Y12" s="19" t="n">
        <v>0.17393751443281</v>
      </c>
      <c r="Z12" s="19" t="n">
        <v>0.0712541851073898</v>
      </c>
      <c r="AA12" s="19" t="s">
        <v>89</v>
      </c>
      <c r="AB12" s="19" t="s">
        <v>89</v>
      </c>
      <c r="AC12" s="19" t="s">
        <v>89</v>
      </c>
      <c r="AD12" s="19" t="s">
        <v>89</v>
      </c>
      <c r="AE12" s="19"/>
      <c r="AF12" s="19" t="n">
        <v>0.145361754111997</v>
      </c>
      <c r="AG12" s="19"/>
      <c r="AH12" s="19" t="n">
        <v>0.160639164904063</v>
      </c>
      <c r="AI12" s="19"/>
      <c r="AJ12" s="19" t="n">
        <v>0.14783213773793</v>
      </c>
      <c r="AK12" s="19" t="n">
        <v>0.166959193698262</v>
      </c>
      <c r="AL12" s="19" t="n">
        <v>0.147924120765986</v>
      </c>
    </row>
    <row r="13">
      <c r="B13" s="20" t="s">
        <v>549</v>
      </c>
      <c r="C13" s="19" t="n">
        <v>0.153865073921884</v>
      </c>
      <c r="D13" s="19" t="n">
        <v>0.194762808314822</v>
      </c>
      <c r="E13" s="19" t="n">
        <v>0.107123875107356</v>
      </c>
      <c r="F13" s="19"/>
      <c r="G13" s="19" t="n">
        <v>0.240053403424271</v>
      </c>
      <c r="H13" s="19" t="n">
        <v>0.191818817900362</v>
      </c>
      <c r="I13" s="19" t="n">
        <v>0.170385586612376</v>
      </c>
      <c r="J13" s="19" t="n">
        <v>0.112135408814781</v>
      </c>
      <c r="K13" s="19" t="n">
        <v>0.0751412347465819</v>
      </c>
      <c r="L13" s="19" t="n">
        <v>0.100547025436223</v>
      </c>
      <c r="M13" s="19"/>
      <c r="N13" s="19" t="n">
        <v>0.132315258400896</v>
      </c>
      <c r="O13" s="19" t="n">
        <v>0.173879175255252</v>
      </c>
      <c r="P13" s="19" t="n">
        <v>0.136436830805852</v>
      </c>
      <c r="Q13" s="19" t="n">
        <v>0.145822116502335</v>
      </c>
      <c r="R13" s="19" t="n">
        <v>0.162267776870115</v>
      </c>
      <c r="S13" s="19"/>
      <c r="T13" s="19" t="n">
        <v>0.379705897770812</v>
      </c>
      <c r="U13" s="19" t="n">
        <v>0.0955997889406605</v>
      </c>
      <c r="V13" s="19" t="n">
        <v>0.193406976255205</v>
      </c>
      <c r="W13" s="19" t="n">
        <v>0.180555933360559</v>
      </c>
      <c r="X13" s="19"/>
      <c r="Y13" s="19" t="n">
        <v>0.16628873583266</v>
      </c>
      <c r="Z13" s="19" t="n">
        <v>0.0735974746955154</v>
      </c>
      <c r="AA13" s="19" t="s">
        <v>89</v>
      </c>
      <c r="AB13" s="19" t="s">
        <v>89</v>
      </c>
      <c r="AC13" s="19" t="s">
        <v>89</v>
      </c>
      <c r="AD13" s="19" t="s">
        <v>89</v>
      </c>
      <c r="AE13" s="19"/>
      <c r="AF13" s="19" t="n">
        <v>0.154185073022161</v>
      </c>
      <c r="AG13" s="19"/>
      <c r="AH13" s="19" t="n">
        <v>0.151528690730317</v>
      </c>
      <c r="AI13" s="19"/>
      <c r="AJ13" s="19" t="n">
        <v>0.149682920575276</v>
      </c>
      <c r="AK13" s="19" t="n">
        <v>0.166455917325342</v>
      </c>
      <c r="AL13" s="19" t="n">
        <v>0.0835814906045724</v>
      </c>
    </row>
    <row r="14">
      <c r="B14" s="20" t="s">
        <v>551</v>
      </c>
      <c r="C14" s="19" t="n">
        <v>0.140586351633099</v>
      </c>
      <c r="D14" s="19" t="n">
        <v>0.169999514131176</v>
      </c>
      <c r="E14" s="19" t="n">
        <v>0.107093226099926</v>
      </c>
      <c r="F14" s="19"/>
      <c r="G14" s="19" t="n">
        <v>0.248662393718689</v>
      </c>
      <c r="H14" s="19" t="n">
        <v>0.212547639540749</v>
      </c>
      <c r="I14" s="19" t="n">
        <v>0.165047068199531</v>
      </c>
      <c r="J14" s="19" t="n">
        <v>0.0624138808056261</v>
      </c>
      <c r="K14" s="19" t="n">
        <v>0.022419460360718</v>
      </c>
      <c r="L14" s="19" t="n">
        <v>0.205770538202424</v>
      </c>
      <c r="M14" s="19"/>
      <c r="N14" s="19" t="n">
        <v>0.289612478804219</v>
      </c>
      <c r="O14" s="19" t="n">
        <v>0.0921049525395578</v>
      </c>
      <c r="P14" s="19" t="n">
        <v>0.180054315985685</v>
      </c>
      <c r="Q14" s="19" t="n">
        <v>0.0850808073259091</v>
      </c>
      <c r="R14" s="19" t="n">
        <v>0.159756295974997</v>
      </c>
      <c r="S14" s="19"/>
      <c r="T14" s="19" t="n">
        <v>0</v>
      </c>
      <c r="U14" s="19" t="n">
        <v>0.169283630227874</v>
      </c>
      <c r="V14" s="19" t="n">
        <v>0.121741160611244</v>
      </c>
      <c r="W14" s="19" t="n">
        <v>0.172213470846118</v>
      </c>
      <c r="X14" s="19"/>
      <c r="Y14" s="19" t="n">
        <v>0.148285880358975</v>
      </c>
      <c r="Z14" s="19" t="n">
        <v>0.0908407379453603</v>
      </c>
      <c r="AA14" s="19" t="s">
        <v>89</v>
      </c>
      <c r="AB14" s="19" t="s">
        <v>89</v>
      </c>
      <c r="AC14" s="19" t="s">
        <v>89</v>
      </c>
      <c r="AD14" s="19" t="s">
        <v>89</v>
      </c>
      <c r="AE14" s="19"/>
      <c r="AF14" s="19" t="n">
        <v>0.125213433292543</v>
      </c>
      <c r="AG14" s="19"/>
      <c r="AH14" s="19" t="n">
        <v>0.143026468012758</v>
      </c>
      <c r="AI14" s="19"/>
      <c r="AJ14" s="19" t="n">
        <v>0.0529019533903636</v>
      </c>
      <c r="AK14" s="19" t="n">
        <v>0.188540226971492</v>
      </c>
      <c r="AL14" s="19" t="n">
        <v>0.0551358551329271</v>
      </c>
    </row>
    <row r="15">
      <c r="B15" s="20" t="s">
        <v>548</v>
      </c>
      <c r="C15" s="19" t="n">
        <v>0.123868940871666</v>
      </c>
      <c r="D15" s="19" t="n">
        <v>0.137971877734224</v>
      </c>
      <c r="E15" s="19" t="n">
        <v>0.108041019606278</v>
      </c>
      <c r="F15" s="19"/>
      <c r="G15" s="19" t="n">
        <v>0.183084008503952</v>
      </c>
      <c r="H15" s="19" t="n">
        <v>0.109060364258983</v>
      </c>
      <c r="I15" s="19" t="n">
        <v>0.134025091764745</v>
      </c>
      <c r="J15" s="19" t="n">
        <v>0.149640981096306</v>
      </c>
      <c r="K15" s="19" t="n">
        <v>0.0644107082304447</v>
      </c>
      <c r="L15" s="19" t="n">
        <v>0</v>
      </c>
      <c r="M15" s="19"/>
      <c r="N15" s="19" t="n">
        <v>0.199505720949643</v>
      </c>
      <c r="O15" s="19" t="n">
        <v>0.133868503127859</v>
      </c>
      <c r="P15" s="19" t="n">
        <v>0.0977058488018716</v>
      </c>
      <c r="Q15" s="19" t="n">
        <v>0.0978651286699888</v>
      </c>
      <c r="R15" s="19" t="n">
        <v>0.137689111032746</v>
      </c>
      <c r="S15" s="19"/>
      <c r="T15" s="19" t="n">
        <v>0.162609498081489</v>
      </c>
      <c r="U15" s="19" t="n">
        <v>0.0998740470507799</v>
      </c>
      <c r="V15" s="19" t="n">
        <v>0.10998953465362</v>
      </c>
      <c r="W15" s="19" t="n">
        <v>0.176165536184242</v>
      </c>
      <c r="X15" s="19"/>
      <c r="Y15" s="19" t="n">
        <v>0.13063951188701</v>
      </c>
      <c r="Z15" s="19" t="n">
        <v>0.0801251973042464</v>
      </c>
      <c r="AA15" s="19" t="s">
        <v>89</v>
      </c>
      <c r="AB15" s="19" t="s">
        <v>89</v>
      </c>
      <c r="AC15" s="19" t="s">
        <v>89</v>
      </c>
      <c r="AD15" s="19" t="s">
        <v>89</v>
      </c>
      <c r="AE15" s="19"/>
      <c r="AF15" s="19" t="n">
        <v>0.130708093655376</v>
      </c>
      <c r="AG15" s="19"/>
      <c r="AH15" s="19" t="n">
        <v>0.125723578651975</v>
      </c>
      <c r="AI15" s="19"/>
      <c r="AJ15" s="19" t="n">
        <v>0.0992363975405671</v>
      </c>
      <c r="AK15" s="19" t="n">
        <v>0.11727620887341</v>
      </c>
      <c r="AL15" s="19" t="n">
        <v>0.22878916145715</v>
      </c>
    </row>
    <row r="16">
      <c r="B16" s="20" t="s">
        <v>77</v>
      </c>
      <c r="C16" s="21" t="n">
        <v>0.119337723207843</v>
      </c>
      <c r="D16" s="21" t="n">
        <v>0.0968528201554424</v>
      </c>
      <c r="E16" s="21" t="n">
        <v>0.145870565274958</v>
      </c>
      <c r="F16" s="21"/>
      <c r="G16" s="21" t="n">
        <v>0.0592987790398805</v>
      </c>
      <c r="H16" s="21" t="n">
        <v>0.061933544268586</v>
      </c>
      <c r="I16" s="21" t="n">
        <v>0.0792081892668726</v>
      </c>
      <c r="J16" s="21" t="n">
        <v>0.150873635959123</v>
      </c>
      <c r="K16" s="21" t="n">
        <v>0.266898544122359</v>
      </c>
      <c r="L16" s="21" t="n">
        <v>0.326809282255196</v>
      </c>
      <c r="M16" s="21"/>
      <c r="N16" s="21" t="n">
        <v>0.105343736132162</v>
      </c>
      <c r="O16" s="21" t="n">
        <v>0.151080412991901</v>
      </c>
      <c r="P16" s="21" t="n">
        <v>0.14824538922849</v>
      </c>
      <c r="Q16" s="21" t="n">
        <v>0.126836510961837</v>
      </c>
      <c r="R16" s="21" t="n">
        <v>0.0567935051531501</v>
      </c>
      <c r="S16" s="21"/>
      <c r="T16" s="21" t="n">
        <v>0.141920662009989</v>
      </c>
      <c r="U16" s="21" t="n">
        <v>0.101734095703686</v>
      </c>
      <c r="V16" s="21" t="n">
        <v>0.133801598038489</v>
      </c>
      <c r="W16" s="21" t="n">
        <v>0.0511973542108075</v>
      </c>
      <c r="X16" s="21"/>
      <c r="Y16" s="21" t="n">
        <v>0.107503980011245</v>
      </c>
      <c r="Z16" s="21" t="n">
        <v>0.195793937412158</v>
      </c>
      <c r="AA16" s="21" t="s">
        <v>89</v>
      </c>
      <c r="AB16" s="21" t="s">
        <v>89</v>
      </c>
      <c r="AC16" s="21" t="s">
        <v>89</v>
      </c>
      <c r="AD16" s="21" t="s">
        <v>89</v>
      </c>
      <c r="AE16" s="21"/>
      <c r="AF16" s="21" t="n">
        <v>0.145372994654731</v>
      </c>
      <c r="AG16" s="21"/>
      <c r="AH16" s="21" t="n">
        <v>0.119522268225849</v>
      </c>
      <c r="AI16" s="21"/>
      <c r="AJ16" s="21" t="n">
        <v>0.17110428774574</v>
      </c>
      <c r="AK16" s="21" t="n">
        <v>0.0960449651889616</v>
      </c>
      <c r="AL16" s="21" t="n">
        <v>0.137541727087598</v>
      </c>
    </row>
    <row r="17">
      <c r="B17" s="18" t="s">
        <v>220</v>
      </c>
    </row>
    <row r="18">
      <c r="B18" t="s">
        <v>61</v>
      </c>
    </row>
    <row r="19">
      <c r="B19" t="s">
        <v>62</v>
      </c>
    </row>
    <row r="21">
      <c r="B21"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554</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546</v>
      </c>
      <c r="D7" s="11" t="n">
        <v>252</v>
      </c>
      <c r="E7" s="11" t="n">
        <v>293</v>
      </c>
      <c r="F7" s="11"/>
      <c r="G7" s="11" t="n">
        <v>31</v>
      </c>
      <c r="H7" s="11" t="n">
        <v>115</v>
      </c>
      <c r="I7" s="11" t="n">
        <v>180</v>
      </c>
      <c r="J7" s="11" t="n">
        <v>134</v>
      </c>
      <c r="K7" s="11" t="n">
        <v>81</v>
      </c>
      <c r="L7" s="11" t="n">
        <v>5</v>
      </c>
      <c r="M7" s="11"/>
      <c r="N7" s="11" t="n">
        <v>27</v>
      </c>
      <c r="O7" s="11" t="n">
        <v>98</v>
      </c>
      <c r="P7" s="11" t="n">
        <v>78</v>
      </c>
      <c r="Q7" s="11" t="n">
        <v>182</v>
      </c>
      <c r="R7" s="11" t="n">
        <v>161</v>
      </c>
      <c r="S7" s="11"/>
      <c r="T7" s="11" t="n">
        <v>14</v>
      </c>
      <c r="U7" s="11" t="n">
        <v>134</v>
      </c>
      <c r="V7" s="11" t="n">
        <v>103</v>
      </c>
      <c r="W7" s="11" t="n">
        <v>220</v>
      </c>
      <c r="X7" s="11"/>
      <c r="Y7" s="11" t="n">
        <v>458</v>
      </c>
      <c r="Z7" s="11" t="n">
        <v>88</v>
      </c>
      <c r="AA7" s="11" t="s">
        <v>88</v>
      </c>
      <c r="AB7" s="11" t="s">
        <v>88</v>
      </c>
      <c r="AC7" s="11" t="s">
        <v>88</v>
      </c>
      <c r="AD7" s="11" t="s">
        <v>88</v>
      </c>
      <c r="AE7" s="11"/>
      <c r="AF7" s="11" t="n">
        <v>347</v>
      </c>
      <c r="AG7" s="11"/>
      <c r="AH7" s="11" t="n">
        <v>532</v>
      </c>
      <c r="AI7" s="11"/>
      <c r="AJ7" s="11" t="n">
        <v>200</v>
      </c>
      <c r="AK7" s="11" t="n">
        <v>245</v>
      </c>
      <c r="AL7" s="11" t="n">
        <v>101</v>
      </c>
    </row>
    <row r="8" ht="30" customHeight="1">
      <c r="B8" s="12" t="s">
        <v>20</v>
      </c>
      <c r="C8" s="12" t="n">
        <v>521</v>
      </c>
      <c r="D8" s="12" t="n">
        <v>279</v>
      </c>
      <c r="E8" s="12" t="n">
        <v>241</v>
      </c>
      <c r="F8" s="12"/>
      <c r="G8" s="12" t="n">
        <v>44</v>
      </c>
      <c r="H8" s="12" t="n">
        <v>142</v>
      </c>
      <c r="I8" s="12" t="n">
        <v>129</v>
      </c>
      <c r="J8" s="12" t="n">
        <v>126</v>
      </c>
      <c r="K8" s="12" t="n">
        <v>74</v>
      </c>
      <c r="L8" s="12" t="n">
        <v>6</v>
      </c>
      <c r="M8" s="12"/>
      <c r="N8" s="12" t="n">
        <v>37</v>
      </c>
      <c r="O8" s="12" t="n">
        <v>132</v>
      </c>
      <c r="P8" s="12" t="n">
        <v>115</v>
      </c>
      <c r="Q8" s="12" t="n">
        <v>110</v>
      </c>
      <c r="R8" s="12" t="n">
        <v>125</v>
      </c>
      <c r="S8" s="12"/>
      <c r="T8" s="12" t="n">
        <v>14</v>
      </c>
      <c r="U8" s="12" t="n">
        <v>129</v>
      </c>
      <c r="V8" s="12" t="n">
        <v>89</v>
      </c>
      <c r="W8" s="12" t="n">
        <v>219</v>
      </c>
      <c r="X8" s="12"/>
      <c r="Y8" s="12" t="n">
        <v>451</v>
      </c>
      <c r="Z8" s="12" t="n">
        <v>70</v>
      </c>
      <c r="AA8" s="12" t="s">
        <v>88</v>
      </c>
      <c r="AB8" s="12" t="s">
        <v>88</v>
      </c>
      <c r="AC8" s="12" t="s">
        <v>88</v>
      </c>
      <c r="AD8" s="12" t="s">
        <v>88</v>
      </c>
      <c r="AE8" s="12"/>
      <c r="AF8" s="12" t="n">
        <v>327</v>
      </c>
      <c r="AG8" s="12"/>
      <c r="AH8" s="12" t="n">
        <v>508</v>
      </c>
      <c r="AI8" s="12"/>
      <c r="AJ8" s="12" t="n">
        <v>133</v>
      </c>
      <c r="AK8" s="12" t="n">
        <v>336</v>
      </c>
      <c r="AL8" s="12" t="n">
        <v>52</v>
      </c>
    </row>
    <row r="9">
      <c r="B9" s="20" t="s">
        <v>550</v>
      </c>
      <c r="C9" s="19" t="n">
        <v>0.295999337437911</v>
      </c>
      <c r="D9" s="19" t="n">
        <v>0.239395363833106</v>
      </c>
      <c r="E9" s="19" t="n">
        <v>0.358679558081907</v>
      </c>
      <c r="F9" s="19"/>
      <c r="G9" s="19" t="n">
        <v>0.175847447038707</v>
      </c>
      <c r="H9" s="19" t="n">
        <v>0.249554767938752</v>
      </c>
      <c r="I9" s="19" t="n">
        <v>0.272906412085931</v>
      </c>
      <c r="J9" s="19" t="n">
        <v>0.317049065777162</v>
      </c>
      <c r="K9" s="19" t="n">
        <v>0.45708502242355</v>
      </c>
      <c r="L9" s="19" t="n">
        <v>0.366873154106157</v>
      </c>
      <c r="M9" s="19"/>
      <c r="N9" s="19" t="n">
        <v>0.324199536557723</v>
      </c>
      <c r="O9" s="19" t="n">
        <v>0.325869738752047</v>
      </c>
      <c r="P9" s="19" t="n">
        <v>0.301534401430089</v>
      </c>
      <c r="Q9" s="19" t="n">
        <v>0.339273897158562</v>
      </c>
      <c r="R9" s="19" t="n">
        <v>0.212953580524851</v>
      </c>
      <c r="S9" s="19"/>
      <c r="T9" s="19" t="n">
        <v>0.036789649894894</v>
      </c>
      <c r="U9" s="19" t="n">
        <v>0.414465267385919</v>
      </c>
      <c r="V9" s="19" t="n">
        <v>0.333852394401692</v>
      </c>
      <c r="W9" s="19" t="n">
        <v>0.135110502952398</v>
      </c>
      <c r="X9" s="19"/>
      <c r="Y9" s="19" t="n">
        <v>0.257715256037738</v>
      </c>
      <c r="Z9" s="19" t="n">
        <v>0.543347609199333</v>
      </c>
      <c r="AA9" s="19" t="s">
        <v>89</v>
      </c>
      <c r="AB9" s="19" t="s">
        <v>89</v>
      </c>
      <c r="AC9" s="19" t="s">
        <v>89</v>
      </c>
      <c r="AD9" s="19" t="s">
        <v>89</v>
      </c>
      <c r="AE9" s="19"/>
      <c r="AF9" s="19" t="n">
        <v>0.298985807498081</v>
      </c>
      <c r="AG9" s="19"/>
      <c r="AH9" s="19" t="n">
        <v>0.295778931158303</v>
      </c>
      <c r="AI9" s="19"/>
      <c r="AJ9" s="19" t="n">
        <v>0.456588154490122</v>
      </c>
      <c r="AK9" s="19" t="n">
        <v>0.224829749092427</v>
      </c>
      <c r="AL9" s="19" t="n">
        <v>0.345476520157603</v>
      </c>
    </row>
    <row r="10">
      <c r="B10" s="20" t="s">
        <v>546</v>
      </c>
      <c r="C10" s="19" t="n">
        <v>0.214672407424043</v>
      </c>
      <c r="D10" s="19" t="n">
        <v>0.224297576095641</v>
      </c>
      <c r="E10" s="19" t="n">
        <v>0.204402970568365</v>
      </c>
      <c r="F10" s="19"/>
      <c r="G10" s="19" t="n">
        <v>0.0463157874774217</v>
      </c>
      <c r="H10" s="19" t="n">
        <v>0.247291424492594</v>
      </c>
      <c r="I10" s="19" t="n">
        <v>0.225991878602453</v>
      </c>
      <c r="J10" s="19" t="n">
        <v>0.258450094813035</v>
      </c>
      <c r="K10" s="19" t="n">
        <v>0.159074890677963</v>
      </c>
      <c r="L10" s="19" t="n">
        <v>0.205770538202424</v>
      </c>
      <c r="M10" s="19"/>
      <c r="N10" s="19" t="n">
        <v>0.107046464416499</v>
      </c>
      <c r="O10" s="19" t="n">
        <v>0.183338552045939</v>
      </c>
      <c r="P10" s="19" t="n">
        <v>0.130001545696922</v>
      </c>
      <c r="Q10" s="19" t="n">
        <v>0.242667651022939</v>
      </c>
      <c r="R10" s="19" t="n">
        <v>0.333210732463409</v>
      </c>
      <c r="S10" s="19"/>
      <c r="T10" s="19" t="n">
        <v>0</v>
      </c>
      <c r="U10" s="19" t="n">
        <v>0.161248341000287</v>
      </c>
      <c r="V10" s="19" t="n">
        <v>0.172941924801626</v>
      </c>
      <c r="W10" s="19" t="n">
        <v>0.305588679940876</v>
      </c>
      <c r="X10" s="19"/>
      <c r="Y10" s="19" t="n">
        <v>0.224547413736704</v>
      </c>
      <c r="Z10" s="19" t="n">
        <v>0.150871327295249</v>
      </c>
      <c r="AA10" s="19" t="s">
        <v>89</v>
      </c>
      <c r="AB10" s="19" t="s">
        <v>89</v>
      </c>
      <c r="AC10" s="19" t="s">
        <v>89</v>
      </c>
      <c r="AD10" s="19" t="s">
        <v>89</v>
      </c>
      <c r="AE10" s="19"/>
      <c r="AF10" s="19" t="n">
        <v>0.20900623273619</v>
      </c>
      <c r="AG10" s="19"/>
      <c r="AH10" s="19" t="n">
        <v>0.216250342681074</v>
      </c>
      <c r="AI10" s="19"/>
      <c r="AJ10" s="19" t="n">
        <v>0.133706602561463</v>
      </c>
      <c r="AK10" s="19" t="n">
        <v>0.256420729632906</v>
      </c>
      <c r="AL10" s="19" t="n">
        <v>0.152034072902998</v>
      </c>
    </row>
    <row r="11">
      <c r="B11" s="20" t="s">
        <v>545</v>
      </c>
      <c r="C11" s="19" t="n">
        <v>0.17141411493034</v>
      </c>
      <c r="D11" s="19" t="n">
        <v>0.192361613097748</v>
      </c>
      <c r="E11" s="19" t="n">
        <v>0.14785295289419</v>
      </c>
      <c r="F11" s="19"/>
      <c r="G11" s="19" t="n">
        <v>0.0994846959617981</v>
      </c>
      <c r="H11" s="19" t="n">
        <v>0.197000054701843</v>
      </c>
      <c r="I11" s="19" t="n">
        <v>0.242181105104114</v>
      </c>
      <c r="J11" s="19" t="n">
        <v>0.140091313673311</v>
      </c>
      <c r="K11" s="19" t="n">
        <v>0.0925863016790187</v>
      </c>
      <c r="L11" s="19" t="n">
        <v>0.205770538202424</v>
      </c>
      <c r="M11" s="19"/>
      <c r="N11" s="19" t="n">
        <v>0.237099434914741</v>
      </c>
      <c r="O11" s="19" t="n">
        <v>0.136968405820027</v>
      </c>
      <c r="P11" s="19" t="n">
        <v>0.161902087319706</v>
      </c>
      <c r="Q11" s="19" t="n">
        <v>0.185411195591755</v>
      </c>
      <c r="R11" s="19" t="n">
        <v>0.184666597046705</v>
      </c>
      <c r="S11" s="19"/>
      <c r="T11" s="19" t="n">
        <v>0.249470601620682</v>
      </c>
      <c r="U11" s="19" t="n">
        <v>0.140109675354673</v>
      </c>
      <c r="V11" s="19" t="n">
        <v>0.240206774764681</v>
      </c>
      <c r="W11" s="19" t="n">
        <v>0.200407217828142</v>
      </c>
      <c r="X11" s="19"/>
      <c r="Y11" s="19" t="n">
        <v>0.186242986118486</v>
      </c>
      <c r="Z11" s="19" t="n">
        <v>0.0756067838827154</v>
      </c>
      <c r="AA11" s="19" t="s">
        <v>89</v>
      </c>
      <c r="AB11" s="19" t="s">
        <v>89</v>
      </c>
      <c r="AC11" s="19" t="s">
        <v>89</v>
      </c>
      <c r="AD11" s="19" t="s">
        <v>89</v>
      </c>
      <c r="AE11" s="19"/>
      <c r="AF11" s="19" t="n">
        <v>0.170595037482473</v>
      </c>
      <c r="AG11" s="19"/>
      <c r="AH11" s="19" t="n">
        <v>0.170688893610773</v>
      </c>
      <c r="AI11" s="19"/>
      <c r="AJ11" s="19" t="n">
        <v>0.0812442032265634</v>
      </c>
      <c r="AK11" s="19" t="n">
        <v>0.207527717392048</v>
      </c>
      <c r="AL11" s="19" t="n">
        <v>0.168357660342707</v>
      </c>
    </row>
    <row r="12">
      <c r="B12" s="20" t="s">
        <v>547</v>
      </c>
      <c r="C12" s="19" t="n">
        <v>0.153485237552193</v>
      </c>
      <c r="D12" s="19" t="n">
        <v>0.197302233880094</v>
      </c>
      <c r="E12" s="19" t="n">
        <v>0.103361131491483</v>
      </c>
      <c r="F12" s="19"/>
      <c r="G12" s="19" t="n">
        <v>0.266041155280999</v>
      </c>
      <c r="H12" s="19" t="n">
        <v>0.181176189975233</v>
      </c>
      <c r="I12" s="19" t="n">
        <v>0.182028862287587</v>
      </c>
      <c r="J12" s="19" t="n">
        <v>0.116355551291395</v>
      </c>
      <c r="K12" s="19" t="n">
        <v>0.057433176704145</v>
      </c>
      <c r="L12" s="19" t="n">
        <v>0</v>
      </c>
      <c r="M12" s="19"/>
      <c r="N12" s="19" t="n">
        <v>0.0967506036293365</v>
      </c>
      <c r="O12" s="19" t="n">
        <v>0.183280436015721</v>
      </c>
      <c r="P12" s="19" t="n">
        <v>0.166855055214542</v>
      </c>
      <c r="Q12" s="19" t="n">
        <v>0.0927767616564384</v>
      </c>
      <c r="R12" s="19" t="n">
        <v>0.179945974284866</v>
      </c>
      <c r="S12" s="19"/>
      <c r="T12" s="19" t="n">
        <v>0.20228085691781</v>
      </c>
      <c r="U12" s="19" t="n">
        <v>0.116764094388414</v>
      </c>
      <c r="V12" s="19" t="n">
        <v>0.158083954781599</v>
      </c>
      <c r="W12" s="19" t="n">
        <v>0.200169582294626</v>
      </c>
      <c r="X12" s="19"/>
      <c r="Y12" s="19" t="n">
        <v>0.169073605922031</v>
      </c>
      <c r="Z12" s="19" t="n">
        <v>0.0527708979404701</v>
      </c>
      <c r="AA12" s="19" t="s">
        <v>89</v>
      </c>
      <c r="AB12" s="19" t="s">
        <v>89</v>
      </c>
      <c r="AC12" s="19" t="s">
        <v>89</v>
      </c>
      <c r="AD12" s="19" t="s">
        <v>89</v>
      </c>
      <c r="AE12" s="19"/>
      <c r="AF12" s="19" t="n">
        <v>0.14655067850073</v>
      </c>
      <c r="AG12" s="19"/>
      <c r="AH12" s="19" t="n">
        <v>0.151991438526455</v>
      </c>
      <c r="AI12" s="19"/>
      <c r="AJ12" s="19" t="n">
        <v>0.0986601221632442</v>
      </c>
      <c r="AK12" s="19" t="n">
        <v>0.181894811666872</v>
      </c>
      <c r="AL12" s="19" t="n">
        <v>0.110169803584755</v>
      </c>
    </row>
    <row r="13">
      <c r="B13" s="20" t="s">
        <v>548</v>
      </c>
      <c r="C13" s="19" t="n">
        <v>0.13449034666906</v>
      </c>
      <c r="D13" s="19" t="n">
        <v>0.158387566519556</v>
      </c>
      <c r="E13" s="19" t="n">
        <v>0.107361312219246</v>
      </c>
      <c r="F13" s="19"/>
      <c r="G13" s="19" t="n">
        <v>0.437999911663219</v>
      </c>
      <c r="H13" s="19" t="n">
        <v>0.109745494332118</v>
      </c>
      <c r="I13" s="19" t="n">
        <v>0.136897492405581</v>
      </c>
      <c r="J13" s="19" t="n">
        <v>0.109683809840879</v>
      </c>
      <c r="K13" s="19" t="n">
        <v>0.0479424820236306</v>
      </c>
      <c r="L13" s="19" t="n">
        <v>0</v>
      </c>
      <c r="M13" s="19"/>
      <c r="N13" s="19" t="n">
        <v>0.0152098315199726</v>
      </c>
      <c r="O13" s="19" t="n">
        <v>0.201525684164921</v>
      </c>
      <c r="P13" s="19" t="n">
        <v>0.0826942876010919</v>
      </c>
      <c r="Q13" s="19" t="n">
        <v>0.0835385516324779</v>
      </c>
      <c r="R13" s="19" t="n">
        <v>0.191707738196524</v>
      </c>
      <c r="S13" s="19"/>
      <c r="T13" s="19" t="n">
        <v>0.38664021764258</v>
      </c>
      <c r="U13" s="19" t="n">
        <v>0.0982835994022848</v>
      </c>
      <c r="V13" s="19" t="n">
        <v>0.126596266378001</v>
      </c>
      <c r="W13" s="19" t="n">
        <v>0.181038379684348</v>
      </c>
      <c r="X13" s="19"/>
      <c r="Y13" s="19" t="n">
        <v>0.14385318125998</v>
      </c>
      <c r="Z13" s="19" t="n">
        <v>0.0739983387599526</v>
      </c>
      <c r="AA13" s="19" t="s">
        <v>89</v>
      </c>
      <c r="AB13" s="19" t="s">
        <v>89</v>
      </c>
      <c r="AC13" s="19" t="s">
        <v>89</v>
      </c>
      <c r="AD13" s="19" t="s">
        <v>89</v>
      </c>
      <c r="AE13" s="19"/>
      <c r="AF13" s="19" t="n">
        <v>0.12365647985926</v>
      </c>
      <c r="AG13" s="19"/>
      <c r="AH13" s="19" t="n">
        <v>0.132877108095295</v>
      </c>
      <c r="AI13" s="19"/>
      <c r="AJ13" s="19" t="n">
        <v>0.0699514082556975</v>
      </c>
      <c r="AK13" s="19" t="n">
        <v>0.156389824927055</v>
      </c>
      <c r="AL13" s="19" t="n">
        <v>0.157676165215598</v>
      </c>
    </row>
    <row r="14">
      <c r="B14" s="20" t="s">
        <v>551</v>
      </c>
      <c r="C14" s="19" t="n">
        <v>0.132337698975629</v>
      </c>
      <c r="D14" s="19" t="n">
        <v>0.149726871402355</v>
      </c>
      <c r="E14" s="19" t="n">
        <v>0.112738052482554</v>
      </c>
      <c r="F14" s="19"/>
      <c r="G14" s="19" t="n">
        <v>0.166995433418045</v>
      </c>
      <c r="H14" s="19" t="n">
        <v>0.174713764628308</v>
      </c>
      <c r="I14" s="19" t="n">
        <v>0.125163735150907</v>
      </c>
      <c r="J14" s="19" t="n">
        <v>0.14693911319107</v>
      </c>
      <c r="K14" s="19" t="n">
        <v>0.0115975528048952</v>
      </c>
      <c r="L14" s="19" t="n">
        <v>0.205770538202424</v>
      </c>
      <c r="M14" s="19"/>
      <c r="N14" s="19" t="n">
        <v>0.190131841043013</v>
      </c>
      <c r="O14" s="19" t="n">
        <v>0.123422324783506</v>
      </c>
      <c r="P14" s="19" t="n">
        <v>0.112151744659398</v>
      </c>
      <c r="Q14" s="19" t="n">
        <v>0.0868122590197624</v>
      </c>
      <c r="R14" s="19" t="n">
        <v>0.183089003146608</v>
      </c>
      <c r="S14" s="19"/>
      <c r="T14" s="19" t="n">
        <v>0.267897326054693</v>
      </c>
      <c r="U14" s="19" t="n">
        <v>0.0615027769902009</v>
      </c>
      <c r="V14" s="19" t="n">
        <v>0.0666108240810906</v>
      </c>
      <c r="W14" s="19" t="n">
        <v>0.222092607763936</v>
      </c>
      <c r="X14" s="19"/>
      <c r="Y14" s="19" t="n">
        <v>0.137456230613991</v>
      </c>
      <c r="Z14" s="19" t="n">
        <v>0.0992675583740805</v>
      </c>
      <c r="AA14" s="19" t="s">
        <v>89</v>
      </c>
      <c r="AB14" s="19" t="s">
        <v>89</v>
      </c>
      <c r="AC14" s="19" t="s">
        <v>89</v>
      </c>
      <c r="AD14" s="19" t="s">
        <v>89</v>
      </c>
      <c r="AE14" s="19"/>
      <c r="AF14" s="19" t="n">
        <v>0.164593507954199</v>
      </c>
      <c r="AG14" s="19"/>
      <c r="AH14" s="19" t="n">
        <v>0.127329187368619</v>
      </c>
      <c r="AI14" s="19"/>
      <c r="AJ14" s="19" t="n">
        <v>0.0688770104124267</v>
      </c>
      <c r="AK14" s="19" t="n">
        <v>0.16431290473056</v>
      </c>
      <c r="AL14" s="19" t="n">
        <v>0.0880417976040239</v>
      </c>
    </row>
    <row r="15">
      <c r="B15" s="20" t="s">
        <v>549</v>
      </c>
      <c r="C15" s="19" t="n">
        <v>0.112750823391572</v>
      </c>
      <c r="D15" s="19" t="n">
        <v>0.14212233732767</v>
      </c>
      <c r="E15" s="19" t="n">
        <v>0.0791919246365217</v>
      </c>
      <c r="F15" s="19"/>
      <c r="G15" s="19" t="n">
        <v>0.14693800764901</v>
      </c>
      <c r="H15" s="19" t="n">
        <v>0.15499158437807</v>
      </c>
      <c r="I15" s="19" t="n">
        <v>0.108765558725875</v>
      </c>
      <c r="J15" s="19" t="n">
        <v>0.101013593458627</v>
      </c>
      <c r="K15" s="19" t="n">
        <v>0.0384958511884332</v>
      </c>
      <c r="L15" s="19" t="n">
        <v>0.100547025436223</v>
      </c>
      <c r="M15" s="19"/>
      <c r="N15" s="19" t="n">
        <v>0.159656284363009</v>
      </c>
      <c r="O15" s="19" t="n">
        <v>0.0712796185946142</v>
      </c>
      <c r="P15" s="19" t="n">
        <v>0.102604046663327</v>
      </c>
      <c r="Q15" s="19" t="n">
        <v>0.0593109157413321</v>
      </c>
      <c r="R15" s="19" t="n">
        <v>0.198828926064485</v>
      </c>
      <c r="S15" s="19"/>
      <c r="T15" s="19" t="n">
        <v>0.0640455127168611</v>
      </c>
      <c r="U15" s="19" t="n">
        <v>0.126630110970593</v>
      </c>
      <c r="V15" s="19" t="n">
        <v>0.0572696507494424</v>
      </c>
      <c r="W15" s="19" t="n">
        <v>0.142669896853351</v>
      </c>
      <c r="X15" s="19"/>
      <c r="Y15" s="19" t="n">
        <v>0.11945801088567</v>
      </c>
      <c r="Z15" s="19" t="n">
        <v>0.069416592181897</v>
      </c>
      <c r="AA15" s="19" t="s">
        <v>89</v>
      </c>
      <c r="AB15" s="19" t="s">
        <v>89</v>
      </c>
      <c r="AC15" s="19" t="s">
        <v>89</v>
      </c>
      <c r="AD15" s="19" t="s">
        <v>89</v>
      </c>
      <c r="AE15" s="19"/>
      <c r="AF15" s="19" t="n">
        <v>0.102376234870142</v>
      </c>
      <c r="AG15" s="19"/>
      <c r="AH15" s="19" t="n">
        <v>0.114323167088647</v>
      </c>
      <c r="AI15" s="19"/>
      <c r="AJ15" s="19" t="n">
        <v>0.0694122617389354</v>
      </c>
      <c r="AK15" s="19" t="n">
        <v>0.134702073321045</v>
      </c>
      <c r="AL15" s="19" t="n">
        <v>0.081762938834043</v>
      </c>
    </row>
    <row r="16">
      <c r="B16" s="20" t="s">
        <v>77</v>
      </c>
      <c r="C16" s="21" t="n">
        <v>0.0947544389069214</v>
      </c>
      <c r="D16" s="21" t="n">
        <v>0.0873630007137821</v>
      </c>
      <c r="E16" s="21" t="n">
        <v>0.10370398085744</v>
      </c>
      <c r="F16" s="21"/>
      <c r="G16" s="21" t="n">
        <v>0.0436857581213832</v>
      </c>
      <c r="H16" s="21" t="n">
        <v>0.0426120484813486</v>
      </c>
      <c r="I16" s="21" t="n">
        <v>0.0548116896048279</v>
      </c>
      <c r="J16" s="21" t="n">
        <v>0.109256089621458</v>
      </c>
      <c r="K16" s="21" t="n">
        <v>0.253677730182394</v>
      </c>
      <c r="L16" s="21" t="n">
        <v>0.326809282255196</v>
      </c>
      <c r="M16" s="21"/>
      <c r="N16" s="21" t="n">
        <v>0.0139926531627192</v>
      </c>
      <c r="O16" s="21" t="n">
        <v>0.0975254051015518</v>
      </c>
      <c r="P16" s="21" t="n">
        <v>0.128551543293474</v>
      </c>
      <c r="Q16" s="21" t="n">
        <v>0.144359027876846</v>
      </c>
      <c r="R16" s="21" t="n">
        <v>0.0412230519778576</v>
      </c>
      <c r="S16" s="21"/>
      <c r="T16" s="21" t="n">
        <v>0.203571695822949</v>
      </c>
      <c r="U16" s="21" t="n">
        <v>0.0985710767149824</v>
      </c>
      <c r="V16" s="21" t="n">
        <v>0.135447352203146</v>
      </c>
      <c r="W16" s="21" t="n">
        <v>0.0357062436938591</v>
      </c>
      <c r="X16" s="21"/>
      <c r="Y16" s="21" t="n">
        <v>0.085256156151419</v>
      </c>
      <c r="Z16" s="21" t="n">
        <v>0.15612155908717</v>
      </c>
      <c r="AA16" s="21" t="s">
        <v>89</v>
      </c>
      <c r="AB16" s="21" t="s">
        <v>89</v>
      </c>
      <c r="AC16" s="21" t="s">
        <v>89</v>
      </c>
      <c r="AD16" s="21" t="s">
        <v>89</v>
      </c>
      <c r="AE16" s="21"/>
      <c r="AF16" s="21" t="n">
        <v>0.113872335005952</v>
      </c>
      <c r="AG16" s="21"/>
      <c r="AH16" s="21" t="n">
        <v>0.0971602974087316</v>
      </c>
      <c r="AI16" s="21"/>
      <c r="AJ16" s="21" t="n">
        <v>0.148275405734435</v>
      </c>
      <c r="AK16" s="21" t="n">
        <v>0.0607112897593926</v>
      </c>
      <c r="AL16" s="21" t="n">
        <v>0.177581455172058</v>
      </c>
    </row>
    <row r="17">
      <c r="B17" s="18" t="s">
        <v>220</v>
      </c>
    </row>
    <row r="18">
      <c r="B18" t="s">
        <v>61</v>
      </c>
    </row>
    <row r="19">
      <c r="B19" t="s">
        <v>62</v>
      </c>
    </row>
    <row r="21">
      <c r="B21"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555</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546</v>
      </c>
      <c r="D7" s="11" t="n">
        <v>252</v>
      </c>
      <c r="E7" s="11" t="n">
        <v>293</v>
      </c>
      <c r="F7" s="11"/>
      <c r="G7" s="11" t="n">
        <v>31</v>
      </c>
      <c r="H7" s="11" t="n">
        <v>115</v>
      </c>
      <c r="I7" s="11" t="n">
        <v>180</v>
      </c>
      <c r="J7" s="11" t="n">
        <v>134</v>
      </c>
      <c r="K7" s="11" t="n">
        <v>81</v>
      </c>
      <c r="L7" s="11" t="n">
        <v>5</v>
      </c>
      <c r="M7" s="11"/>
      <c r="N7" s="11" t="n">
        <v>27</v>
      </c>
      <c r="O7" s="11" t="n">
        <v>98</v>
      </c>
      <c r="P7" s="11" t="n">
        <v>78</v>
      </c>
      <c r="Q7" s="11" t="n">
        <v>182</v>
      </c>
      <c r="R7" s="11" t="n">
        <v>161</v>
      </c>
      <c r="S7" s="11"/>
      <c r="T7" s="11" t="n">
        <v>14</v>
      </c>
      <c r="U7" s="11" t="n">
        <v>134</v>
      </c>
      <c r="V7" s="11" t="n">
        <v>103</v>
      </c>
      <c r="W7" s="11" t="n">
        <v>220</v>
      </c>
      <c r="X7" s="11"/>
      <c r="Y7" s="11" t="n">
        <v>458</v>
      </c>
      <c r="Z7" s="11" t="n">
        <v>88</v>
      </c>
      <c r="AA7" s="11" t="s">
        <v>88</v>
      </c>
      <c r="AB7" s="11" t="s">
        <v>88</v>
      </c>
      <c r="AC7" s="11" t="s">
        <v>88</v>
      </c>
      <c r="AD7" s="11" t="s">
        <v>88</v>
      </c>
      <c r="AE7" s="11"/>
      <c r="AF7" s="11" t="n">
        <v>347</v>
      </c>
      <c r="AG7" s="11"/>
      <c r="AH7" s="11" t="n">
        <v>532</v>
      </c>
      <c r="AI7" s="11"/>
      <c r="AJ7" s="11" t="n">
        <v>200</v>
      </c>
      <c r="AK7" s="11" t="n">
        <v>245</v>
      </c>
      <c r="AL7" s="11" t="n">
        <v>101</v>
      </c>
    </row>
    <row r="8" ht="30" customHeight="1">
      <c r="B8" s="12" t="s">
        <v>20</v>
      </c>
      <c r="C8" s="12" t="n">
        <v>521</v>
      </c>
      <c r="D8" s="12" t="n">
        <v>279</v>
      </c>
      <c r="E8" s="12" t="n">
        <v>241</v>
      </c>
      <c r="F8" s="12"/>
      <c r="G8" s="12" t="n">
        <v>44</v>
      </c>
      <c r="H8" s="12" t="n">
        <v>142</v>
      </c>
      <c r="I8" s="12" t="n">
        <v>129</v>
      </c>
      <c r="J8" s="12" t="n">
        <v>126</v>
      </c>
      <c r="K8" s="12" t="n">
        <v>74</v>
      </c>
      <c r="L8" s="12" t="n">
        <v>6</v>
      </c>
      <c r="M8" s="12"/>
      <c r="N8" s="12" t="n">
        <v>37</v>
      </c>
      <c r="O8" s="12" t="n">
        <v>132</v>
      </c>
      <c r="P8" s="12" t="n">
        <v>115</v>
      </c>
      <c r="Q8" s="12" t="n">
        <v>110</v>
      </c>
      <c r="R8" s="12" t="n">
        <v>125</v>
      </c>
      <c r="S8" s="12"/>
      <c r="T8" s="12" t="n">
        <v>14</v>
      </c>
      <c r="U8" s="12" t="n">
        <v>129</v>
      </c>
      <c r="V8" s="12" t="n">
        <v>89</v>
      </c>
      <c r="W8" s="12" t="n">
        <v>219</v>
      </c>
      <c r="X8" s="12"/>
      <c r="Y8" s="12" t="n">
        <v>451</v>
      </c>
      <c r="Z8" s="12" t="n">
        <v>70</v>
      </c>
      <c r="AA8" s="12" t="s">
        <v>88</v>
      </c>
      <c r="AB8" s="12" t="s">
        <v>88</v>
      </c>
      <c r="AC8" s="12" t="s">
        <v>88</v>
      </c>
      <c r="AD8" s="12" t="s">
        <v>88</v>
      </c>
      <c r="AE8" s="12"/>
      <c r="AF8" s="12" t="n">
        <v>327</v>
      </c>
      <c r="AG8" s="12"/>
      <c r="AH8" s="12" t="n">
        <v>508</v>
      </c>
      <c r="AI8" s="12"/>
      <c r="AJ8" s="12" t="n">
        <v>133</v>
      </c>
      <c r="AK8" s="12" t="n">
        <v>336</v>
      </c>
      <c r="AL8" s="12" t="n">
        <v>52</v>
      </c>
    </row>
    <row r="9">
      <c r="B9" s="20" t="s">
        <v>550</v>
      </c>
      <c r="C9" s="19" t="n">
        <v>0.320200098235939</v>
      </c>
      <c r="D9" s="19" t="n">
        <v>0.238517570802877</v>
      </c>
      <c r="E9" s="19" t="n">
        <v>0.416123679429609</v>
      </c>
      <c r="F9" s="19"/>
      <c r="G9" s="19" t="n">
        <v>0.144175210485711</v>
      </c>
      <c r="H9" s="19" t="n">
        <v>0.266862665701753</v>
      </c>
      <c r="I9" s="19" t="n">
        <v>0.294904123158559</v>
      </c>
      <c r="J9" s="19" t="n">
        <v>0.3467893160542</v>
      </c>
      <c r="K9" s="19" t="n">
        <v>0.524459819837003</v>
      </c>
      <c r="L9" s="19" t="n">
        <v>0.366873154106157</v>
      </c>
      <c r="M9" s="19"/>
      <c r="N9" s="19" t="n">
        <v>0.295805109577894</v>
      </c>
      <c r="O9" s="19" t="n">
        <v>0.341104757958638</v>
      </c>
      <c r="P9" s="19" t="n">
        <v>0.303082941271438</v>
      </c>
      <c r="Q9" s="19" t="n">
        <v>0.41217201219482</v>
      </c>
      <c r="R9" s="19" t="n">
        <v>0.24038837793487</v>
      </c>
      <c r="S9" s="19"/>
      <c r="T9" s="19" t="n">
        <v>0.0767795195838657</v>
      </c>
      <c r="U9" s="19" t="n">
        <v>0.416838363890573</v>
      </c>
      <c r="V9" s="19" t="n">
        <v>0.436075558544026</v>
      </c>
      <c r="W9" s="19" t="n">
        <v>0.153668252947341</v>
      </c>
      <c r="X9" s="19"/>
      <c r="Y9" s="19" t="n">
        <v>0.287525855643498</v>
      </c>
      <c r="Z9" s="19" t="n">
        <v>0.531303960226922</v>
      </c>
      <c r="AA9" s="19" t="s">
        <v>89</v>
      </c>
      <c r="AB9" s="19" t="s">
        <v>89</v>
      </c>
      <c r="AC9" s="19" t="s">
        <v>89</v>
      </c>
      <c r="AD9" s="19" t="s">
        <v>89</v>
      </c>
      <c r="AE9" s="19"/>
      <c r="AF9" s="19" t="n">
        <v>0.323224264946628</v>
      </c>
      <c r="AG9" s="19"/>
      <c r="AH9" s="19" t="n">
        <v>0.318928038565468</v>
      </c>
      <c r="AI9" s="19"/>
      <c r="AJ9" s="19" t="n">
        <v>0.507364260002078</v>
      </c>
      <c r="AK9" s="19" t="n">
        <v>0.234876458980573</v>
      </c>
      <c r="AL9" s="19" t="n">
        <v>0.393135191985957</v>
      </c>
    </row>
    <row r="10">
      <c r="B10" s="20" t="s">
        <v>549</v>
      </c>
      <c r="C10" s="19" t="n">
        <v>0.18744480610304</v>
      </c>
      <c r="D10" s="19" t="n">
        <v>0.242931812261058</v>
      </c>
      <c r="E10" s="19" t="n">
        <v>0.119846544478224</v>
      </c>
      <c r="F10" s="19"/>
      <c r="G10" s="19" t="n">
        <v>0.230748770334779</v>
      </c>
      <c r="H10" s="19" t="n">
        <v>0.248586368031293</v>
      </c>
      <c r="I10" s="19" t="n">
        <v>0.209439020263555</v>
      </c>
      <c r="J10" s="19" t="n">
        <v>0.156914156829885</v>
      </c>
      <c r="K10" s="19" t="n">
        <v>0.0635725742401016</v>
      </c>
      <c r="L10" s="19" t="n">
        <v>0.100547025436223</v>
      </c>
      <c r="M10" s="19"/>
      <c r="N10" s="19" t="n">
        <v>0.357083493638671</v>
      </c>
      <c r="O10" s="19" t="n">
        <v>0.162532637334044</v>
      </c>
      <c r="P10" s="19" t="n">
        <v>0.131483196997319</v>
      </c>
      <c r="Q10" s="19" t="n">
        <v>0.167658759799456</v>
      </c>
      <c r="R10" s="19" t="n">
        <v>0.23207807420701</v>
      </c>
      <c r="S10" s="19"/>
      <c r="T10" s="19" t="n">
        <v>0.0299786316798989</v>
      </c>
      <c r="U10" s="19" t="n">
        <v>0.100771250552327</v>
      </c>
      <c r="V10" s="19" t="n">
        <v>0.131651734387531</v>
      </c>
      <c r="W10" s="19" t="n">
        <v>0.321674407277436</v>
      </c>
      <c r="X10" s="19"/>
      <c r="Y10" s="19" t="n">
        <v>0.201082644664562</v>
      </c>
      <c r="Z10" s="19" t="n">
        <v>0.0993325757613054</v>
      </c>
      <c r="AA10" s="19" t="s">
        <v>89</v>
      </c>
      <c r="AB10" s="19" t="s">
        <v>89</v>
      </c>
      <c r="AC10" s="19" t="s">
        <v>89</v>
      </c>
      <c r="AD10" s="19" t="s">
        <v>89</v>
      </c>
      <c r="AE10" s="19"/>
      <c r="AF10" s="19" t="n">
        <v>0.167843130954916</v>
      </c>
      <c r="AG10" s="19"/>
      <c r="AH10" s="19" t="n">
        <v>0.190913664152513</v>
      </c>
      <c r="AI10" s="19"/>
      <c r="AJ10" s="19" t="n">
        <v>0.108931496225393</v>
      </c>
      <c r="AK10" s="19" t="n">
        <v>0.227875738266715</v>
      </c>
      <c r="AL10" s="19" t="n">
        <v>0.127043173360241</v>
      </c>
    </row>
    <row r="11">
      <c r="B11" s="20" t="s">
        <v>546</v>
      </c>
      <c r="C11" s="19" t="n">
        <v>0.18450766092715</v>
      </c>
      <c r="D11" s="19" t="n">
        <v>0.19827339869071</v>
      </c>
      <c r="E11" s="19" t="n">
        <v>0.169318690158631</v>
      </c>
      <c r="F11" s="19"/>
      <c r="G11" s="19" t="n">
        <v>0.260345863916339</v>
      </c>
      <c r="H11" s="19" t="n">
        <v>0.179421868877422</v>
      </c>
      <c r="I11" s="19" t="n">
        <v>0.196724004501099</v>
      </c>
      <c r="J11" s="19" t="n">
        <v>0.178986660071356</v>
      </c>
      <c r="K11" s="19" t="n">
        <v>0.135154600802972</v>
      </c>
      <c r="L11" s="19" t="n">
        <v>0.205770538202424</v>
      </c>
      <c r="M11" s="19"/>
      <c r="N11" s="19" t="n">
        <v>0.165009275596091</v>
      </c>
      <c r="O11" s="19" t="n">
        <v>0.157137426391328</v>
      </c>
      <c r="P11" s="19" t="n">
        <v>0.207623805158625</v>
      </c>
      <c r="Q11" s="19" t="n">
        <v>0.134243625787116</v>
      </c>
      <c r="R11" s="19" t="n">
        <v>0.242078502113087</v>
      </c>
      <c r="S11" s="19"/>
      <c r="T11" s="19" t="n">
        <v>0.20228085691781</v>
      </c>
      <c r="U11" s="19" t="n">
        <v>0.182982348281246</v>
      </c>
      <c r="V11" s="19" t="n">
        <v>0.0665489625694367</v>
      </c>
      <c r="W11" s="19" t="n">
        <v>0.270910733855243</v>
      </c>
      <c r="X11" s="19"/>
      <c r="Y11" s="19" t="n">
        <v>0.200723951177893</v>
      </c>
      <c r="Z11" s="19" t="n">
        <v>0.0797364029733218</v>
      </c>
      <c r="AA11" s="19" t="s">
        <v>89</v>
      </c>
      <c r="AB11" s="19" t="s">
        <v>89</v>
      </c>
      <c r="AC11" s="19" t="s">
        <v>89</v>
      </c>
      <c r="AD11" s="19" t="s">
        <v>89</v>
      </c>
      <c r="AE11" s="19"/>
      <c r="AF11" s="19" t="n">
        <v>0.155298207858273</v>
      </c>
      <c r="AG11" s="19"/>
      <c r="AH11" s="19" t="n">
        <v>0.185467657172616</v>
      </c>
      <c r="AI11" s="19"/>
      <c r="AJ11" s="19" t="n">
        <v>0.0955300243589744</v>
      </c>
      <c r="AK11" s="19" t="n">
        <v>0.227312897801186</v>
      </c>
      <c r="AL11" s="19" t="n">
        <v>0.135424993154729</v>
      </c>
    </row>
    <row r="12">
      <c r="B12" s="20" t="s">
        <v>545</v>
      </c>
      <c r="C12" s="19" t="n">
        <v>0.163858414340178</v>
      </c>
      <c r="D12" s="19" t="n">
        <v>0.182180241818835</v>
      </c>
      <c r="E12" s="19" t="n">
        <v>0.143307591832306</v>
      </c>
      <c r="F12" s="19"/>
      <c r="G12" s="19" t="n">
        <v>0.181837053261725</v>
      </c>
      <c r="H12" s="19" t="n">
        <v>0.144135649543232</v>
      </c>
      <c r="I12" s="19" t="n">
        <v>0.18779505453229</v>
      </c>
      <c r="J12" s="19" t="n">
        <v>0.218746799071147</v>
      </c>
      <c r="K12" s="19" t="n">
        <v>0.0679042359602498</v>
      </c>
      <c r="L12" s="19" t="n">
        <v>0</v>
      </c>
      <c r="M12" s="19"/>
      <c r="N12" s="19" t="n">
        <v>0.118135350754649</v>
      </c>
      <c r="O12" s="19" t="n">
        <v>0.196355345261456</v>
      </c>
      <c r="P12" s="19" t="n">
        <v>0.0776451022762177</v>
      </c>
      <c r="Q12" s="19" t="n">
        <v>0.138554738532358</v>
      </c>
      <c r="R12" s="19" t="n">
        <v>0.244777627578719</v>
      </c>
      <c r="S12" s="19"/>
      <c r="T12" s="19" t="n">
        <v>0.276917016781694</v>
      </c>
      <c r="U12" s="19" t="n">
        <v>0.141513049805531</v>
      </c>
      <c r="V12" s="19" t="n">
        <v>0.210910517862249</v>
      </c>
      <c r="W12" s="19" t="n">
        <v>0.18646873913974</v>
      </c>
      <c r="X12" s="19"/>
      <c r="Y12" s="19" t="n">
        <v>0.1741681997915</v>
      </c>
      <c r="Z12" s="19" t="n">
        <v>0.0972482850031301</v>
      </c>
      <c r="AA12" s="19" t="s">
        <v>89</v>
      </c>
      <c r="AB12" s="19" t="s">
        <v>89</v>
      </c>
      <c r="AC12" s="19" t="s">
        <v>89</v>
      </c>
      <c r="AD12" s="19" t="s">
        <v>89</v>
      </c>
      <c r="AE12" s="19"/>
      <c r="AF12" s="19" t="n">
        <v>0.156577054024944</v>
      </c>
      <c r="AG12" s="19"/>
      <c r="AH12" s="19" t="n">
        <v>0.160025898635448</v>
      </c>
      <c r="AI12" s="19"/>
      <c r="AJ12" s="19" t="n">
        <v>0.108890380488078</v>
      </c>
      <c r="AK12" s="19" t="n">
        <v>0.181890252299057</v>
      </c>
      <c r="AL12" s="19" t="n">
        <v>0.187589918097213</v>
      </c>
    </row>
    <row r="13">
      <c r="B13" s="20" t="s">
        <v>547</v>
      </c>
      <c r="C13" s="19" t="n">
        <v>0.161012279847838</v>
      </c>
      <c r="D13" s="19" t="n">
        <v>0.193635965952131</v>
      </c>
      <c r="E13" s="19" t="n">
        <v>0.123884102049196</v>
      </c>
      <c r="F13" s="19"/>
      <c r="G13" s="19" t="n">
        <v>0.297106033211461</v>
      </c>
      <c r="H13" s="19" t="n">
        <v>0.168453308969224</v>
      </c>
      <c r="I13" s="19" t="n">
        <v>0.204582672069654</v>
      </c>
      <c r="J13" s="19" t="n">
        <v>0.151188838439383</v>
      </c>
      <c r="K13" s="19" t="n">
        <v>0.017553477864088</v>
      </c>
      <c r="L13" s="19" t="n">
        <v>0</v>
      </c>
      <c r="M13" s="19"/>
      <c r="N13" s="19" t="n">
        <v>0.0967506036293365</v>
      </c>
      <c r="O13" s="19" t="n">
        <v>0.143771732924633</v>
      </c>
      <c r="P13" s="19" t="n">
        <v>0.161184439808826</v>
      </c>
      <c r="Q13" s="19" t="n">
        <v>0.103647176398065</v>
      </c>
      <c r="R13" s="19" t="n">
        <v>0.248593365142013</v>
      </c>
      <c r="S13" s="19"/>
      <c r="T13" s="19" t="n">
        <v>0.0640455127168611</v>
      </c>
      <c r="U13" s="19" t="n">
        <v>0.181954749197797</v>
      </c>
      <c r="V13" s="19" t="n">
        <v>0.13772893128584</v>
      </c>
      <c r="W13" s="19" t="n">
        <v>0.1894040429169</v>
      </c>
      <c r="X13" s="19"/>
      <c r="Y13" s="19" t="n">
        <v>0.17382457376491</v>
      </c>
      <c r="Z13" s="19" t="n">
        <v>0.0782337817937377</v>
      </c>
      <c r="AA13" s="19" t="s">
        <v>89</v>
      </c>
      <c r="AB13" s="19" t="s">
        <v>89</v>
      </c>
      <c r="AC13" s="19" t="s">
        <v>89</v>
      </c>
      <c r="AD13" s="19" t="s">
        <v>89</v>
      </c>
      <c r="AE13" s="19"/>
      <c r="AF13" s="19" t="n">
        <v>0.161763510100732</v>
      </c>
      <c r="AG13" s="19"/>
      <c r="AH13" s="19" t="n">
        <v>0.155998084337427</v>
      </c>
      <c r="AI13" s="19"/>
      <c r="AJ13" s="19" t="n">
        <v>0.0989477244889786</v>
      </c>
      <c r="AK13" s="19" t="n">
        <v>0.199231653437569</v>
      </c>
      <c r="AL13" s="19" t="n">
        <v>0.0730477175684843</v>
      </c>
    </row>
    <row r="14">
      <c r="B14" s="20" t="s">
        <v>548</v>
      </c>
      <c r="C14" s="19" t="n">
        <v>0.121335550554361</v>
      </c>
      <c r="D14" s="19" t="n">
        <v>0.139035998798347</v>
      </c>
      <c r="E14" s="19" t="n">
        <v>0.101330291643406</v>
      </c>
      <c r="F14" s="19"/>
      <c r="G14" s="19" t="n">
        <v>0.179076323686822</v>
      </c>
      <c r="H14" s="19" t="n">
        <v>0.16962175118263</v>
      </c>
      <c r="I14" s="19" t="n">
        <v>0.0986252021617044</v>
      </c>
      <c r="J14" s="19" t="n">
        <v>0.122303661259386</v>
      </c>
      <c r="K14" s="19" t="n">
        <v>0.0248932505749046</v>
      </c>
      <c r="L14" s="19" t="n">
        <v>0.205770538202424</v>
      </c>
      <c r="M14" s="19"/>
      <c r="N14" s="19" t="n">
        <v>0.16552084921277</v>
      </c>
      <c r="O14" s="19" t="n">
        <v>0.114700654553052</v>
      </c>
      <c r="P14" s="19" t="n">
        <v>0.103703143610665</v>
      </c>
      <c r="Q14" s="19" t="n">
        <v>0.0773075418321381</v>
      </c>
      <c r="R14" s="19" t="n">
        <v>0.170069814844838</v>
      </c>
      <c r="S14" s="19"/>
      <c r="T14" s="19" t="n">
        <v>0.0834008964562414</v>
      </c>
      <c r="U14" s="19" t="n">
        <v>0.0622049096593614</v>
      </c>
      <c r="V14" s="19" t="n">
        <v>0.192003079537615</v>
      </c>
      <c r="W14" s="19" t="n">
        <v>0.158688071076982</v>
      </c>
      <c r="X14" s="19"/>
      <c r="Y14" s="19" t="n">
        <v>0.128242108673488</v>
      </c>
      <c r="Z14" s="19" t="n">
        <v>0.0767132127025178</v>
      </c>
      <c r="AA14" s="19" t="s">
        <v>89</v>
      </c>
      <c r="AB14" s="19" t="s">
        <v>89</v>
      </c>
      <c r="AC14" s="19" t="s">
        <v>89</v>
      </c>
      <c r="AD14" s="19" t="s">
        <v>89</v>
      </c>
      <c r="AE14" s="19"/>
      <c r="AF14" s="19" t="n">
        <v>0.12333899101996</v>
      </c>
      <c r="AG14" s="19"/>
      <c r="AH14" s="19" t="n">
        <v>0.118173227900153</v>
      </c>
      <c r="AI14" s="19"/>
      <c r="AJ14" s="19" t="n">
        <v>0.0489630545494365</v>
      </c>
      <c r="AK14" s="19" t="n">
        <v>0.140095727011438</v>
      </c>
      <c r="AL14" s="19" t="n">
        <v>0.184587816919827</v>
      </c>
    </row>
    <row r="15">
      <c r="B15" s="20" t="s">
        <v>551</v>
      </c>
      <c r="C15" s="19" t="n">
        <v>0.0966122828528037</v>
      </c>
      <c r="D15" s="19" t="n">
        <v>0.108178357924552</v>
      </c>
      <c r="E15" s="19" t="n">
        <v>0.0836111395469013</v>
      </c>
      <c r="F15" s="19"/>
      <c r="G15" s="19" t="n">
        <v>0.0727602547685956</v>
      </c>
      <c r="H15" s="19" t="n">
        <v>0.118709167030378</v>
      </c>
      <c r="I15" s="19" t="n">
        <v>0.12691691986772</v>
      </c>
      <c r="J15" s="19" t="n">
        <v>0.100742821307931</v>
      </c>
      <c r="K15" s="19" t="n">
        <v>0</v>
      </c>
      <c r="L15" s="19" t="n">
        <v>0.205770538202424</v>
      </c>
      <c r="M15" s="19"/>
      <c r="N15" s="19" t="n">
        <v>0.0784631251155696</v>
      </c>
      <c r="O15" s="19" t="n">
        <v>0.112039028535123</v>
      </c>
      <c r="P15" s="19" t="n">
        <v>0.0695807330343133</v>
      </c>
      <c r="Q15" s="19" t="n">
        <v>0.112601551397567</v>
      </c>
      <c r="R15" s="19" t="n">
        <v>0.0965807419384998</v>
      </c>
      <c r="S15" s="19"/>
      <c r="T15" s="19" t="n">
        <v>0.0854581719173639</v>
      </c>
      <c r="U15" s="19" t="n">
        <v>0.0453578457436539</v>
      </c>
      <c r="V15" s="19" t="n">
        <v>0.0593279484064776</v>
      </c>
      <c r="W15" s="19" t="n">
        <v>0.172872350574927</v>
      </c>
      <c r="X15" s="19"/>
      <c r="Y15" s="19" t="n">
        <v>0.10631482968476</v>
      </c>
      <c r="Z15" s="19" t="n">
        <v>0.0339254401025994</v>
      </c>
      <c r="AA15" s="19" t="s">
        <v>89</v>
      </c>
      <c r="AB15" s="19" t="s">
        <v>89</v>
      </c>
      <c r="AC15" s="19" t="s">
        <v>89</v>
      </c>
      <c r="AD15" s="19" t="s">
        <v>89</v>
      </c>
      <c r="AE15" s="19"/>
      <c r="AF15" s="19" t="n">
        <v>0.1059660483902</v>
      </c>
      <c r="AG15" s="19"/>
      <c r="AH15" s="19" t="n">
        <v>0.0978103990549475</v>
      </c>
      <c r="AI15" s="19"/>
      <c r="AJ15" s="19" t="n">
        <v>0.0589697391110191</v>
      </c>
      <c r="AK15" s="19" t="n">
        <v>0.121050450590168</v>
      </c>
      <c r="AL15" s="19" t="n">
        <v>0.03517851121068</v>
      </c>
    </row>
    <row r="16">
      <c r="B16" s="20" t="s">
        <v>77</v>
      </c>
      <c r="C16" s="21" t="n">
        <v>0.0982158468932631</v>
      </c>
      <c r="D16" s="21" t="n">
        <v>0.0911488206763308</v>
      </c>
      <c r="E16" s="21" t="n">
        <v>0.106803803675777</v>
      </c>
      <c r="F16" s="21"/>
      <c r="G16" s="21" t="n">
        <v>0.0120135215683874</v>
      </c>
      <c r="H16" s="21" t="n">
        <v>0.0509194866783425</v>
      </c>
      <c r="I16" s="21" t="n">
        <v>0.0573238263980497</v>
      </c>
      <c r="J16" s="21" t="n">
        <v>0.11244710229361</v>
      </c>
      <c r="K16" s="21" t="n">
        <v>0.271312824711826</v>
      </c>
      <c r="L16" s="21" t="n">
        <v>0.326809282255196</v>
      </c>
      <c r="M16" s="21"/>
      <c r="N16" s="21" t="n">
        <v>0.0817426753297832</v>
      </c>
      <c r="O16" s="21" t="n">
        <v>0.105691406966804</v>
      </c>
      <c r="P16" s="21" t="n">
        <v>0.12548011926457</v>
      </c>
      <c r="Q16" s="21" t="n">
        <v>0.134051790805887</v>
      </c>
      <c r="R16" s="21" t="n">
        <v>0.0386591250334048</v>
      </c>
      <c r="S16" s="21"/>
      <c r="T16" s="21" t="n">
        <v>0.264540290402506</v>
      </c>
      <c r="U16" s="21" t="n">
        <v>0.112374005295642</v>
      </c>
      <c r="V16" s="21" t="n">
        <v>0.11178517059564</v>
      </c>
      <c r="W16" s="21" t="n">
        <v>0.0308450705796843</v>
      </c>
      <c r="X16" s="21"/>
      <c r="Y16" s="21" t="n">
        <v>0.0855641484420319</v>
      </c>
      <c r="Z16" s="21" t="n">
        <v>0.179956759364121</v>
      </c>
      <c r="AA16" s="21" t="s">
        <v>89</v>
      </c>
      <c r="AB16" s="21" t="s">
        <v>89</v>
      </c>
      <c r="AC16" s="21" t="s">
        <v>89</v>
      </c>
      <c r="AD16" s="21" t="s">
        <v>89</v>
      </c>
      <c r="AE16" s="21"/>
      <c r="AF16" s="21" t="n">
        <v>0.123423279351865</v>
      </c>
      <c r="AG16" s="21"/>
      <c r="AH16" s="21" t="n">
        <v>0.100709592125534</v>
      </c>
      <c r="AI16" s="21"/>
      <c r="AJ16" s="21" t="n">
        <v>0.141564014792962</v>
      </c>
      <c r="AK16" s="21" t="n">
        <v>0.0671283753710724</v>
      </c>
      <c r="AL16" s="21" t="n">
        <v>0.187885742106434</v>
      </c>
    </row>
    <row r="17">
      <c r="B17" s="18" t="s">
        <v>220</v>
      </c>
    </row>
    <row r="18">
      <c r="B18" t="s">
        <v>61</v>
      </c>
    </row>
    <row r="19">
      <c r="B19" t="s">
        <v>62</v>
      </c>
    </row>
    <row r="21">
      <c r="B21"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556</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546</v>
      </c>
      <c r="D7" s="11" t="n">
        <v>252</v>
      </c>
      <c r="E7" s="11" t="n">
        <v>293</v>
      </c>
      <c r="F7" s="11"/>
      <c r="G7" s="11" t="n">
        <v>31</v>
      </c>
      <c r="H7" s="11" t="n">
        <v>115</v>
      </c>
      <c r="I7" s="11" t="n">
        <v>180</v>
      </c>
      <c r="J7" s="11" t="n">
        <v>134</v>
      </c>
      <c r="K7" s="11" t="n">
        <v>81</v>
      </c>
      <c r="L7" s="11" t="n">
        <v>5</v>
      </c>
      <c r="M7" s="11"/>
      <c r="N7" s="11" t="n">
        <v>27</v>
      </c>
      <c r="O7" s="11" t="n">
        <v>98</v>
      </c>
      <c r="P7" s="11" t="n">
        <v>78</v>
      </c>
      <c r="Q7" s="11" t="n">
        <v>182</v>
      </c>
      <c r="R7" s="11" t="n">
        <v>161</v>
      </c>
      <c r="S7" s="11"/>
      <c r="T7" s="11" t="n">
        <v>14</v>
      </c>
      <c r="U7" s="11" t="n">
        <v>134</v>
      </c>
      <c r="V7" s="11" t="n">
        <v>103</v>
      </c>
      <c r="W7" s="11" t="n">
        <v>220</v>
      </c>
      <c r="X7" s="11"/>
      <c r="Y7" s="11" t="n">
        <v>458</v>
      </c>
      <c r="Z7" s="11" t="n">
        <v>88</v>
      </c>
      <c r="AA7" s="11" t="s">
        <v>88</v>
      </c>
      <c r="AB7" s="11" t="s">
        <v>88</v>
      </c>
      <c r="AC7" s="11" t="s">
        <v>88</v>
      </c>
      <c r="AD7" s="11" t="s">
        <v>88</v>
      </c>
      <c r="AE7" s="11"/>
      <c r="AF7" s="11" t="n">
        <v>347</v>
      </c>
      <c r="AG7" s="11"/>
      <c r="AH7" s="11" t="n">
        <v>532</v>
      </c>
      <c r="AI7" s="11"/>
      <c r="AJ7" s="11" t="n">
        <v>200</v>
      </c>
      <c r="AK7" s="11" t="n">
        <v>245</v>
      </c>
      <c r="AL7" s="11" t="n">
        <v>101</v>
      </c>
    </row>
    <row r="8" ht="30" customHeight="1">
      <c r="B8" s="12" t="s">
        <v>20</v>
      </c>
      <c r="C8" s="12" t="n">
        <v>521</v>
      </c>
      <c r="D8" s="12" t="n">
        <v>279</v>
      </c>
      <c r="E8" s="12" t="n">
        <v>241</v>
      </c>
      <c r="F8" s="12"/>
      <c r="G8" s="12" t="n">
        <v>44</v>
      </c>
      <c r="H8" s="12" t="n">
        <v>142</v>
      </c>
      <c r="I8" s="12" t="n">
        <v>129</v>
      </c>
      <c r="J8" s="12" t="n">
        <v>126</v>
      </c>
      <c r="K8" s="12" t="n">
        <v>74</v>
      </c>
      <c r="L8" s="12" t="n">
        <v>6</v>
      </c>
      <c r="M8" s="12"/>
      <c r="N8" s="12" t="n">
        <v>37</v>
      </c>
      <c r="O8" s="12" t="n">
        <v>132</v>
      </c>
      <c r="P8" s="12" t="n">
        <v>115</v>
      </c>
      <c r="Q8" s="12" t="n">
        <v>110</v>
      </c>
      <c r="R8" s="12" t="n">
        <v>125</v>
      </c>
      <c r="S8" s="12"/>
      <c r="T8" s="12" t="n">
        <v>14</v>
      </c>
      <c r="U8" s="12" t="n">
        <v>129</v>
      </c>
      <c r="V8" s="12" t="n">
        <v>89</v>
      </c>
      <c r="W8" s="12" t="n">
        <v>219</v>
      </c>
      <c r="X8" s="12"/>
      <c r="Y8" s="12" t="n">
        <v>451</v>
      </c>
      <c r="Z8" s="12" t="n">
        <v>70</v>
      </c>
      <c r="AA8" s="12" t="s">
        <v>88</v>
      </c>
      <c r="AB8" s="12" t="s">
        <v>88</v>
      </c>
      <c r="AC8" s="12" t="s">
        <v>88</v>
      </c>
      <c r="AD8" s="12" t="s">
        <v>88</v>
      </c>
      <c r="AE8" s="12"/>
      <c r="AF8" s="12" t="n">
        <v>327</v>
      </c>
      <c r="AG8" s="12"/>
      <c r="AH8" s="12" t="n">
        <v>508</v>
      </c>
      <c r="AI8" s="12"/>
      <c r="AJ8" s="12" t="n">
        <v>133</v>
      </c>
      <c r="AK8" s="12" t="n">
        <v>336</v>
      </c>
      <c r="AL8" s="12" t="n">
        <v>52</v>
      </c>
    </row>
    <row r="9">
      <c r="B9" s="20" t="s">
        <v>545</v>
      </c>
      <c r="C9" s="19" t="n">
        <v>0.221675210327785</v>
      </c>
      <c r="D9" s="19" t="n">
        <v>0.253626505151484</v>
      </c>
      <c r="E9" s="19" t="n">
        <v>0.185574331889936</v>
      </c>
      <c r="F9" s="19"/>
      <c r="G9" s="19" t="n">
        <v>0.244538727641615</v>
      </c>
      <c r="H9" s="19" t="n">
        <v>0.264394995444344</v>
      </c>
      <c r="I9" s="19" t="n">
        <v>0.253357353800076</v>
      </c>
      <c r="J9" s="19" t="n">
        <v>0.206825803227886</v>
      </c>
      <c r="K9" s="19" t="n">
        <v>0.0999801105892258</v>
      </c>
      <c r="L9" s="19" t="n">
        <v>0.161102615903733</v>
      </c>
      <c r="M9" s="19"/>
      <c r="N9" s="19" t="n">
        <v>0.195579718932654</v>
      </c>
      <c r="O9" s="19" t="n">
        <v>0.211016387552879</v>
      </c>
      <c r="P9" s="19" t="n">
        <v>0.179463979897555</v>
      </c>
      <c r="Q9" s="19" t="n">
        <v>0.251613976643032</v>
      </c>
      <c r="R9" s="19" t="n">
        <v>0.253279563933862</v>
      </c>
      <c r="S9" s="19"/>
      <c r="T9" s="19" t="n">
        <v>0.191224775899057</v>
      </c>
      <c r="U9" s="19" t="n">
        <v>0.214219223112818</v>
      </c>
      <c r="V9" s="19" t="n">
        <v>0.268885144874895</v>
      </c>
      <c r="W9" s="19" t="n">
        <v>0.255257341895805</v>
      </c>
      <c r="X9" s="19"/>
      <c r="Y9" s="19" t="n">
        <v>0.23531843350767</v>
      </c>
      <c r="Z9" s="19" t="n">
        <v>0.133528190695112</v>
      </c>
      <c r="AA9" s="19" t="s">
        <v>89</v>
      </c>
      <c r="AB9" s="19" t="s">
        <v>89</v>
      </c>
      <c r="AC9" s="19" t="s">
        <v>89</v>
      </c>
      <c r="AD9" s="19" t="s">
        <v>89</v>
      </c>
      <c r="AE9" s="19"/>
      <c r="AF9" s="19" t="n">
        <v>0.198410527109074</v>
      </c>
      <c r="AG9" s="19"/>
      <c r="AH9" s="19" t="n">
        <v>0.227303645212314</v>
      </c>
      <c r="AI9" s="19"/>
      <c r="AJ9" s="19" t="n">
        <v>0.0830092874762138</v>
      </c>
      <c r="AK9" s="19" t="n">
        <v>0.269435457605176</v>
      </c>
      <c r="AL9" s="19" t="n">
        <v>0.266942927521833</v>
      </c>
    </row>
    <row r="10">
      <c r="B10" s="20" t="s">
        <v>550</v>
      </c>
      <c r="C10" s="19" t="n">
        <v>0.211652084178055</v>
      </c>
      <c r="D10" s="19" t="n">
        <v>0.151193972100208</v>
      </c>
      <c r="E10" s="19" t="n">
        <v>0.282547028046679</v>
      </c>
      <c r="F10" s="19"/>
      <c r="G10" s="19" t="n">
        <v>0.0804026671438846</v>
      </c>
      <c r="H10" s="19" t="n">
        <v>0.172764541883995</v>
      </c>
      <c r="I10" s="19" t="n">
        <v>0.195488057895614</v>
      </c>
      <c r="J10" s="19" t="n">
        <v>0.251145478431155</v>
      </c>
      <c r="K10" s="19" t="n">
        <v>0.326996661507125</v>
      </c>
      <c r="L10" s="19" t="n">
        <v>0.205770538202424</v>
      </c>
      <c r="M10" s="19"/>
      <c r="N10" s="19" t="n">
        <v>0.280595278057921</v>
      </c>
      <c r="O10" s="19" t="n">
        <v>0.220230158842132</v>
      </c>
      <c r="P10" s="19" t="n">
        <v>0.204781183784497</v>
      </c>
      <c r="Q10" s="19" t="n">
        <v>0.239481568389354</v>
      </c>
      <c r="R10" s="19" t="n">
        <v>0.16392806859009</v>
      </c>
      <c r="S10" s="19"/>
      <c r="T10" s="19" t="n">
        <v>0.0276496767989673</v>
      </c>
      <c r="U10" s="19" t="n">
        <v>0.292897198517157</v>
      </c>
      <c r="V10" s="19" t="n">
        <v>0.212333855076957</v>
      </c>
      <c r="W10" s="19" t="n">
        <v>0.10526930963643</v>
      </c>
      <c r="X10" s="19"/>
      <c r="Y10" s="19" t="n">
        <v>0.188509733772376</v>
      </c>
      <c r="Z10" s="19" t="n">
        <v>0.361171679999308</v>
      </c>
      <c r="AA10" s="19" t="s">
        <v>89</v>
      </c>
      <c r="AB10" s="19" t="s">
        <v>89</v>
      </c>
      <c r="AC10" s="19" t="s">
        <v>89</v>
      </c>
      <c r="AD10" s="19" t="s">
        <v>89</v>
      </c>
      <c r="AE10" s="19"/>
      <c r="AF10" s="19" t="n">
        <v>0.210785535307065</v>
      </c>
      <c r="AG10" s="19"/>
      <c r="AH10" s="19" t="n">
        <v>0.208568652889748</v>
      </c>
      <c r="AI10" s="19"/>
      <c r="AJ10" s="19" t="n">
        <v>0.369855904701781</v>
      </c>
      <c r="AK10" s="19" t="n">
        <v>0.148742620536573</v>
      </c>
      <c r="AL10" s="19" t="n">
        <v>0.214109375384097</v>
      </c>
    </row>
    <row r="11">
      <c r="B11" s="20" t="s">
        <v>546</v>
      </c>
      <c r="C11" s="19" t="n">
        <v>0.208292969199375</v>
      </c>
      <c r="D11" s="19" t="n">
        <v>0.224145234315211</v>
      </c>
      <c r="E11" s="19" t="n">
        <v>0.190784619626527</v>
      </c>
      <c r="F11" s="19"/>
      <c r="G11" s="19" t="n">
        <v>0.258720450017263</v>
      </c>
      <c r="H11" s="19" t="n">
        <v>0.201439642994881</v>
      </c>
      <c r="I11" s="19" t="n">
        <v>0.160661921715259</v>
      </c>
      <c r="J11" s="19" t="n">
        <v>0.239472120507594</v>
      </c>
      <c r="K11" s="19" t="n">
        <v>0.229252914534044</v>
      </c>
      <c r="L11" s="19" t="n">
        <v>0.100547025436223</v>
      </c>
      <c r="M11" s="19"/>
      <c r="N11" s="19" t="n">
        <v>0.152262972774142</v>
      </c>
      <c r="O11" s="19" t="n">
        <v>0.181055507412961</v>
      </c>
      <c r="P11" s="19" t="n">
        <v>0.15661532816539</v>
      </c>
      <c r="Q11" s="19" t="n">
        <v>0.262641501649058</v>
      </c>
      <c r="R11" s="19" t="n">
        <v>0.253603651998194</v>
      </c>
      <c r="S11" s="19"/>
      <c r="T11" s="19" t="n">
        <v>0.208415003752659</v>
      </c>
      <c r="U11" s="19" t="n">
        <v>0.21286333162218</v>
      </c>
      <c r="V11" s="19" t="n">
        <v>0.234078506050613</v>
      </c>
      <c r="W11" s="19" t="n">
        <v>0.214541450180268</v>
      </c>
      <c r="X11" s="19"/>
      <c r="Y11" s="19" t="n">
        <v>0.209764036580238</v>
      </c>
      <c r="Z11" s="19" t="n">
        <v>0.198788601822822</v>
      </c>
      <c r="AA11" s="19" t="s">
        <v>89</v>
      </c>
      <c r="AB11" s="19" t="s">
        <v>89</v>
      </c>
      <c r="AC11" s="19" t="s">
        <v>89</v>
      </c>
      <c r="AD11" s="19" t="s">
        <v>89</v>
      </c>
      <c r="AE11" s="19"/>
      <c r="AF11" s="19" t="n">
        <v>0.231773033706036</v>
      </c>
      <c r="AG11" s="19"/>
      <c r="AH11" s="19" t="n">
        <v>0.208812481479509</v>
      </c>
      <c r="AI11" s="19"/>
      <c r="AJ11" s="19" t="n">
        <v>0.170220617660177</v>
      </c>
      <c r="AK11" s="19" t="n">
        <v>0.216038135715517</v>
      </c>
      <c r="AL11" s="19" t="n">
        <v>0.255214579071888</v>
      </c>
    </row>
    <row r="12">
      <c r="B12" s="20" t="s">
        <v>549</v>
      </c>
      <c r="C12" s="19" t="n">
        <v>0.174635354999235</v>
      </c>
      <c r="D12" s="19" t="n">
        <v>0.240638057744959</v>
      </c>
      <c r="E12" s="19" t="n">
        <v>0.0989004015103277</v>
      </c>
      <c r="F12" s="19"/>
      <c r="G12" s="19" t="n">
        <v>0.383645156403864</v>
      </c>
      <c r="H12" s="19" t="n">
        <v>0.158107293077742</v>
      </c>
      <c r="I12" s="19" t="n">
        <v>0.208723815685733</v>
      </c>
      <c r="J12" s="19" t="n">
        <v>0.144694328294992</v>
      </c>
      <c r="K12" s="19" t="n">
        <v>0.0699899823211624</v>
      </c>
      <c r="L12" s="19" t="n">
        <v>0.205770538202424</v>
      </c>
      <c r="M12" s="19"/>
      <c r="N12" s="19" t="n">
        <v>0.111668715927443</v>
      </c>
      <c r="O12" s="19" t="n">
        <v>0.190709670754321</v>
      </c>
      <c r="P12" s="19" t="n">
        <v>0.184153588992398</v>
      </c>
      <c r="Q12" s="19" t="n">
        <v>0.103220061010309</v>
      </c>
      <c r="R12" s="19" t="n">
        <v>0.230389974665872</v>
      </c>
      <c r="S12" s="19"/>
      <c r="T12" s="19" t="n">
        <v>0.0640455127168611</v>
      </c>
      <c r="U12" s="19" t="n">
        <v>0.147828043401655</v>
      </c>
      <c r="V12" s="19" t="n">
        <v>0.163753699265586</v>
      </c>
      <c r="W12" s="19" t="n">
        <v>0.232733893913276</v>
      </c>
      <c r="X12" s="19"/>
      <c r="Y12" s="19" t="n">
        <v>0.191196112147437</v>
      </c>
      <c r="Z12" s="19" t="n">
        <v>0.0676385430122536</v>
      </c>
      <c r="AA12" s="19" t="s">
        <v>89</v>
      </c>
      <c r="AB12" s="19" t="s">
        <v>89</v>
      </c>
      <c r="AC12" s="19" t="s">
        <v>89</v>
      </c>
      <c r="AD12" s="19" t="s">
        <v>89</v>
      </c>
      <c r="AE12" s="19"/>
      <c r="AF12" s="19" t="n">
        <v>0.193987316334306</v>
      </c>
      <c r="AG12" s="19"/>
      <c r="AH12" s="19" t="n">
        <v>0.177814512655755</v>
      </c>
      <c r="AI12" s="19"/>
      <c r="AJ12" s="19" t="n">
        <v>0.130717306426922</v>
      </c>
      <c r="AK12" s="19" t="n">
        <v>0.202979361544638</v>
      </c>
      <c r="AL12" s="19" t="n">
        <v>0.104041362943117</v>
      </c>
    </row>
    <row r="13">
      <c r="B13" s="20" t="s">
        <v>547</v>
      </c>
      <c r="C13" s="19" t="n">
        <v>0.174464699889324</v>
      </c>
      <c r="D13" s="19" t="n">
        <v>0.199912500144661</v>
      </c>
      <c r="E13" s="19" t="n">
        <v>0.145703378869218</v>
      </c>
      <c r="F13" s="19"/>
      <c r="G13" s="19" t="n">
        <v>0.161307362670542</v>
      </c>
      <c r="H13" s="19" t="n">
        <v>0.200918029535119</v>
      </c>
      <c r="I13" s="19" t="n">
        <v>0.204799408139712</v>
      </c>
      <c r="J13" s="19" t="n">
        <v>0.175480745114877</v>
      </c>
      <c r="K13" s="19" t="n">
        <v>0.0619606604941587</v>
      </c>
      <c r="L13" s="19" t="n">
        <v>0.366873154106157</v>
      </c>
      <c r="M13" s="19"/>
      <c r="N13" s="19" t="n">
        <v>0.118135350754649</v>
      </c>
      <c r="O13" s="19" t="n">
        <v>0.172618110665699</v>
      </c>
      <c r="P13" s="19" t="n">
        <v>0.163390998796742</v>
      </c>
      <c r="Q13" s="19" t="n">
        <v>0.148814803584825</v>
      </c>
      <c r="R13" s="19" t="n">
        <v>0.225928751353203</v>
      </c>
      <c r="S13" s="19"/>
      <c r="T13" s="19" t="n">
        <v>0.239070506812704</v>
      </c>
      <c r="U13" s="19" t="n">
        <v>0.0652554797135443</v>
      </c>
      <c r="V13" s="19" t="n">
        <v>0.216547396232521</v>
      </c>
      <c r="W13" s="19" t="n">
        <v>0.267312032009747</v>
      </c>
      <c r="X13" s="19"/>
      <c r="Y13" s="19" t="n">
        <v>0.18577513329603</v>
      </c>
      <c r="Z13" s="19" t="n">
        <v>0.101389519456531</v>
      </c>
      <c r="AA13" s="19" t="s">
        <v>89</v>
      </c>
      <c r="AB13" s="19" t="s">
        <v>89</v>
      </c>
      <c r="AC13" s="19" t="s">
        <v>89</v>
      </c>
      <c r="AD13" s="19" t="s">
        <v>89</v>
      </c>
      <c r="AE13" s="19"/>
      <c r="AF13" s="19" t="n">
        <v>0.161025136301331</v>
      </c>
      <c r="AG13" s="19"/>
      <c r="AH13" s="19" t="n">
        <v>0.178894438341016</v>
      </c>
      <c r="AI13" s="19"/>
      <c r="AJ13" s="19" t="n">
        <v>0.108303880357716</v>
      </c>
      <c r="AK13" s="19" t="n">
        <v>0.21282472157065</v>
      </c>
      <c r="AL13" s="19" t="n">
        <v>0.0959993587911286</v>
      </c>
    </row>
    <row r="14">
      <c r="B14" s="20" t="s">
        <v>551</v>
      </c>
      <c r="C14" s="19" t="n">
        <v>0.137290719710466</v>
      </c>
      <c r="D14" s="19" t="n">
        <v>0.164105162444659</v>
      </c>
      <c r="E14" s="19" t="n">
        <v>0.102698165808961</v>
      </c>
      <c r="F14" s="19"/>
      <c r="G14" s="19" t="n">
        <v>0.351812652931388</v>
      </c>
      <c r="H14" s="19" t="n">
        <v>0.132151432377608</v>
      </c>
      <c r="I14" s="19" t="n">
        <v>0.181482225179001</v>
      </c>
      <c r="J14" s="19" t="n">
        <v>0.0767269508499226</v>
      </c>
      <c r="K14" s="19" t="n">
        <v>0.0547742577779839</v>
      </c>
      <c r="L14" s="19" t="n">
        <v>0</v>
      </c>
      <c r="M14" s="19"/>
      <c r="N14" s="19" t="n">
        <v>0.293398531979999</v>
      </c>
      <c r="O14" s="19" t="n">
        <v>0.135257553058627</v>
      </c>
      <c r="P14" s="19" t="n">
        <v>0.151075542136939</v>
      </c>
      <c r="Q14" s="19" t="n">
        <v>0.0806646922080051</v>
      </c>
      <c r="R14" s="19" t="n">
        <v>0.129939123404166</v>
      </c>
      <c r="S14" s="19"/>
      <c r="T14" s="19" t="n">
        <v>0.205648718268499</v>
      </c>
      <c r="U14" s="19" t="n">
        <v>0.132043062926777</v>
      </c>
      <c r="V14" s="19" t="n">
        <v>0.13001716411107</v>
      </c>
      <c r="W14" s="19" t="n">
        <v>0.173545254770589</v>
      </c>
      <c r="X14" s="19"/>
      <c r="Y14" s="19" t="n">
        <v>0.132495980722378</v>
      </c>
      <c r="Z14" s="19" t="n">
        <v>0.168268879793605</v>
      </c>
      <c r="AA14" s="19" t="s">
        <v>89</v>
      </c>
      <c r="AB14" s="19" t="s">
        <v>89</v>
      </c>
      <c r="AC14" s="19" t="s">
        <v>89</v>
      </c>
      <c r="AD14" s="19" t="s">
        <v>89</v>
      </c>
      <c r="AE14" s="19"/>
      <c r="AF14" s="19" t="n">
        <v>0.104945305600248</v>
      </c>
      <c r="AG14" s="19"/>
      <c r="AH14" s="19" t="n">
        <v>0.134421253662629</v>
      </c>
      <c r="AI14" s="19"/>
      <c r="AJ14" s="19" t="n">
        <v>0.0575372645392459</v>
      </c>
      <c r="AK14" s="19" t="n">
        <v>0.171608452252672</v>
      </c>
      <c r="AL14" s="19" t="n">
        <v>0.119320037462537</v>
      </c>
    </row>
    <row r="15">
      <c r="B15" s="20" t="s">
        <v>548</v>
      </c>
      <c r="C15" s="19" t="n">
        <v>0.127895066009989</v>
      </c>
      <c r="D15" s="19" t="n">
        <v>0.142571727625831</v>
      </c>
      <c r="E15" s="19" t="n">
        <v>0.111419096201744</v>
      </c>
      <c r="F15" s="19"/>
      <c r="G15" s="19" t="n">
        <v>0.159354463660778</v>
      </c>
      <c r="H15" s="19" t="n">
        <v>0.130252372263895</v>
      </c>
      <c r="I15" s="19" t="n">
        <v>0.115502816266174</v>
      </c>
      <c r="J15" s="19" t="n">
        <v>0.181863699212169</v>
      </c>
      <c r="K15" s="19" t="n">
        <v>0.043479079629542</v>
      </c>
      <c r="L15" s="19" t="n">
        <v>0</v>
      </c>
      <c r="M15" s="19"/>
      <c r="N15" s="19" t="n">
        <v>0.188996571048785</v>
      </c>
      <c r="O15" s="19" t="n">
        <v>0.103140945263284</v>
      </c>
      <c r="P15" s="19" t="n">
        <v>0.120892701657764</v>
      </c>
      <c r="Q15" s="19" t="n">
        <v>0.140826923722142</v>
      </c>
      <c r="R15" s="19" t="n">
        <v>0.130906239212549</v>
      </c>
      <c r="S15" s="19"/>
      <c r="T15" s="19" t="n">
        <v>0.10904949569016</v>
      </c>
      <c r="U15" s="19" t="n">
        <v>0.0971910078084944</v>
      </c>
      <c r="V15" s="19" t="n">
        <v>0.139458465700443</v>
      </c>
      <c r="W15" s="19" t="n">
        <v>0.17131265711673</v>
      </c>
      <c r="X15" s="19"/>
      <c r="Y15" s="19" t="n">
        <v>0.120050836971077</v>
      </c>
      <c r="Z15" s="19" t="n">
        <v>0.178575568848618</v>
      </c>
      <c r="AA15" s="19" t="s">
        <v>89</v>
      </c>
      <c r="AB15" s="19" t="s">
        <v>89</v>
      </c>
      <c r="AC15" s="19" t="s">
        <v>89</v>
      </c>
      <c r="AD15" s="19" t="s">
        <v>89</v>
      </c>
      <c r="AE15" s="19"/>
      <c r="AF15" s="19" t="n">
        <v>0.134037707016773</v>
      </c>
      <c r="AG15" s="19"/>
      <c r="AH15" s="19" t="n">
        <v>0.126824667939591</v>
      </c>
      <c r="AI15" s="19"/>
      <c r="AJ15" s="19" t="n">
        <v>0.0513459805724323</v>
      </c>
      <c r="AK15" s="19" t="n">
        <v>0.159188542186458</v>
      </c>
      <c r="AL15" s="19" t="n">
        <v>0.121219375910175</v>
      </c>
    </row>
    <row r="16">
      <c r="B16" s="20" t="s">
        <v>77</v>
      </c>
      <c r="C16" s="21" t="n">
        <v>0.137188862102358</v>
      </c>
      <c r="D16" s="21" t="n">
        <v>0.11818804551504</v>
      </c>
      <c r="E16" s="21" t="n">
        <v>0.159759240486822</v>
      </c>
      <c r="F16" s="21"/>
      <c r="G16" s="21" t="n">
        <v>0.0120135215683874</v>
      </c>
      <c r="H16" s="21" t="n">
        <v>0.103390121557998</v>
      </c>
      <c r="I16" s="21" t="n">
        <v>0.105400518596408</v>
      </c>
      <c r="J16" s="21" t="n">
        <v>0.134286064891618</v>
      </c>
      <c r="K16" s="21" t="n">
        <v>0.324007394696019</v>
      </c>
      <c r="L16" s="21" t="n">
        <v>0.326809282255196</v>
      </c>
      <c r="M16" s="21"/>
      <c r="N16" s="21" t="n">
        <v>0.067750022167064</v>
      </c>
      <c r="O16" s="21" t="n">
        <v>0.167719737390119</v>
      </c>
      <c r="P16" s="21" t="n">
        <v>0.150928780940432</v>
      </c>
      <c r="Q16" s="21" t="n">
        <v>0.154600289518239</v>
      </c>
      <c r="R16" s="21" t="n">
        <v>0.0977122091565049</v>
      </c>
      <c r="S16" s="21"/>
      <c r="T16" s="21" t="n">
        <v>0.175922019023982</v>
      </c>
      <c r="U16" s="21" t="n">
        <v>0.169008808802321</v>
      </c>
      <c r="V16" s="21" t="n">
        <v>0.148985857107081</v>
      </c>
      <c r="W16" s="21" t="n">
        <v>0.0496087301819212</v>
      </c>
      <c r="X16" s="21"/>
      <c r="Y16" s="21" t="n">
        <v>0.12405378377606</v>
      </c>
      <c r="Z16" s="21" t="n">
        <v>0.222052826565824</v>
      </c>
      <c r="AA16" s="21" t="s">
        <v>89</v>
      </c>
      <c r="AB16" s="21" t="s">
        <v>89</v>
      </c>
      <c r="AC16" s="21" t="s">
        <v>89</v>
      </c>
      <c r="AD16" s="21" t="s">
        <v>89</v>
      </c>
      <c r="AE16" s="21"/>
      <c r="AF16" s="21" t="n">
        <v>0.156922320449383</v>
      </c>
      <c r="AG16" s="21"/>
      <c r="AH16" s="21" t="n">
        <v>0.135591492403706</v>
      </c>
      <c r="AI16" s="21"/>
      <c r="AJ16" s="21" t="n">
        <v>0.246086528974462</v>
      </c>
      <c r="AK16" s="21" t="n">
        <v>0.0895200858936854</v>
      </c>
      <c r="AL16" s="21" t="n">
        <v>0.166933628139117</v>
      </c>
    </row>
    <row r="17">
      <c r="B17" s="18" t="s">
        <v>220</v>
      </c>
    </row>
    <row r="18">
      <c r="B18" t="s">
        <v>61</v>
      </c>
    </row>
    <row r="19">
      <c r="B19" t="s">
        <v>62</v>
      </c>
    </row>
    <row r="21">
      <c r="B21"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557</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546</v>
      </c>
      <c r="D7" s="11" t="n">
        <v>252</v>
      </c>
      <c r="E7" s="11" t="n">
        <v>293</v>
      </c>
      <c r="F7" s="11"/>
      <c r="G7" s="11" t="n">
        <v>31</v>
      </c>
      <c r="H7" s="11" t="n">
        <v>115</v>
      </c>
      <c r="I7" s="11" t="n">
        <v>180</v>
      </c>
      <c r="J7" s="11" t="n">
        <v>134</v>
      </c>
      <c r="K7" s="11" t="n">
        <v>81</v>
      </c>
      <c r="L7" s="11" t="n">
        <v>5</v>
      </c>
      <c r="M7" s="11"/>
      <c r="N7" s="11" t="n">
        <v>27</v>
      </c>
      <c r="O7" s="11" t="n">
        <v>98</v>
      </c>
      <c r="P7" s="11" t="n">
        <v>78</v>
      </c>
      <c r="Q7" s="11" t="n">
        <v>182</v>
      </c>
      <c r="R7" s="11" t="n">
        <v>161</v>
      </c>
      <c r="S7" s="11"/>
      <c r="T7" s="11" t="n">
        <v>14</v>
      </c>
      <c r="U7" s="11" t="n">
        <v>134</v>
      </c>
      <c r="V7" s="11" t="n">
        <v>103</v>
      </c>
      <c r="W7" s="11" t="n">
        <v>220</v>
      </c>
      <c r="X7" s="11"/>
      <c r="Y7" s="11" t="n">
        <v>458</v>
      </c>
      <c r="Z7" s="11" t="n">
        <v>88</v>
      </c>
      <c r="AA7" s="11" t="s">
        <v>88</v>
      </c>
      <c r="AB7" s="11" t="s">
        <v>88</v>
      </c>
      <c r="AC7" s="11" t="s">
        <v>88</v>
      </c>
      <c r="AD7" s="11" t="s">
        <v>88</v>
      </c>
      <c r="AE7" s="11"/>
      <c r="AF7" s="11" t="n">
        <v>347</v>
      </c>
      <c r="AG7" s="11"/>
      <c r="AH7" s="11" t="n">
        <v>532</v>
      </c>
      <c r="AI7" s="11"/>
      <c r="AJ7" s="11" t="n">
        <v>200</v>
      </c>
      <c r="AK7" s="11" t="n">
        <v>245</v>
      </c>
      <c r="AL7" s="11" t="n">
        <v>101</v>
      </c>
    </row>
    <row r="8" ht="30" customHeight="1">
      <c r="B8" s="12" t="s">
        <v>20</v>
      </c>
      <c r="C8" s="12" t="n">
        <v>521</v>
      </c>
      <c r="D8" s="12" t="n">
        <v>279</v>
      </c>
      <c r="E8" s="12" t="n">
        <v>241</v>
      </c>
      <c r="F8" s="12"/>
      <c r="G8" s="12" t="n">
        <v>44</v>
      </c>
      <c r="H8" s="12" t="n">
        <v>142</v>
      </c>
      <c r="I8" s="12" t="n">
        <v>129</v>
      </c>
      <c r="J8" s="12" t="n">
        <v>126</v>
      </c>
      <c r="K8" s="12" t="n">
        <v>74</v>
      </c>
      <c r="L8" s="12" t="n">
        <v>6</v>
      </c>
      <c r="M8" s="12"/>
      <c r="N8" s="12" t="n">
        <v>37</v>
      </c>
      <c r="O8" s="12" t="n">
        <v>132</v>
      </c>
      <c r="P8" s="12" t="n">
        <v>115</v>
      </c>
      <c r="Q8" s="12" t="n">
        <v>110</v>
      </c>
      <c r="R8" s="12" t="n">
        <v>125</v>
      </c>
      <c r="S8" s="12"/>
      <c r="T8" s="12" t="n">
        <v>14</v>
      </c>
      <c r="U8" s="12" t="n">
        <v>129</v>
      </c>
      <c r="V8" s="12" t="n">
        <v>89</v>
      </c>
      <c r="W8" s="12" t="n">
        <v>219</v>
      </c>
      <c r="X8" s="12"/>
      <c r="Y8" s="12" t="n">
        <v>451</v>
      </c>
      <c r="Z8" s="12" t="n">
        <v>70</v>
      </c>
      <c r="AA8" s="12" t="s">
        <v>88</v>
      </c>
      <c r="AB8" s="12" t="s">
        <v>88</v>
      </c>
      <c r="AC8" s="12" t="s">
        <v>88</v>
      </c>
      <c r="AD8" s="12" t="s">
        <v>88</v>
      </c>
      <c r="AE8" s="12"/>
      <c r="AF8" s="12" t="n">
        <v>327</v>
      </c>
      <c r="AG8" s="12"/>
      <c r="AH8" s="12" t="n">
        <v>508</v>
      </c>
      <c r="AI8" s="12"/>
      <c r="AJ8" s="12" t="n">
        <v>133</v>
      </c>
      <c r="AK8" s="12" t="n">
        <v>336</v>
      </c>
      <c r="AL8" s="12" t="n">
        <v>52</v>
      </c>
    </row>
    <row r="9">
      <c r="B9" s="20" t="s">
        <v>550</v>
      </c>
      <c r="C9" s="19" t="n">
        <v>0.322703633867745</v>
      </c>
      <c r="D9" s="19" t="n">
        <v>0.240529249374232</v>
      </c>
      <c r="E9" s="19" t="n">
        <v>0.415111182422951</v>
      </c>
      <c r="F9" s="19"/>
      <c r="G9" s="19" t="n">
        <v>0.157233751771045</v>
      </c>
      <c r="H9" s="19" t="n">
        <v>0.251823537053677</v>
      </c>
      <c r="I9" s="19" t="n">
        <v>0.325839651097832</v>
      </c>
      <c r="J9" s="19" t="n">
        <v>0.374336721099681</v>
      </c>
      <c r="K9" s="19" t="n">
        <v>0.474411380282775</v>
      </c>
      <c r="L9" s="19" t="n">
        <v>0.205770538202424</v>
      </c>
      <c r="M9" s="19"/>
      <c r="N9" s="19" t="n">
        <v>0.261196114942814</v>
      </c>
      <c r="O9" s="19" t="n">
        <v>0.364504210241976</v>
      </c>
      <c r="P9" s="19" t="n">
        <v>0.313347436515289</v>
      </c>
      <c r="Q9" s="19" t="n">
        <v>0.396250790219272</v>
      </c>
      <c r="R9" s="19" t="n">
        <v>0.240928591081701</v>
      </c>
      <c r="S9" s="19"/>
      <c r="T9" s="19" t="n">
        <v>0.137748114163422</v>
      </c>
      <c r="U9" s="19" t="n">
        <v>0.438211534163976</v>
      </c>
      <c r="V9" s="19" t="n">
        <v>0.448685545956777</v>
      </c>
      <c r="W9" s="19" t="n">
        <v>0.144450429122315</v>
      </c>
      <c r="X9" s="19"/>
      <c r="Y9" s="19" t="n">
        <v>0.284018367076034</v>
      </c>
      <c r="Z9" s="19" t="n">
        <v>0.572643910181028</v>
      </c>
      <c r="AA9" s="19" t="s">
        <v>89</v>
      </c>
      <c r="AB9" s="19" t="s">
        <v>89</v>
      </c>
      <c r="AC9" s="19" t="s">
        <v>89</v>
      </c>
      <c r="AD9" s="19" t="s">
        <v>89</v>
      </c>
      <c r="AE9" s="19"/>
      <c r="AF9" s="19" t="n">
        <v>0.329012473296216</v>
      </c>
      <c r="AG9" s="19"/>
      <c r="AH9" s="19" t="n">
        <v>0.316340837936842</v>
      </c>
      <c r="AI9" s="19"/>
      <c r="AJ9" s="19" t="n">
        <v>0.499457771972398</v>
      </c>
      <c r="AK9" s="19" t="n">
        <v>0.242074934684818</v>
      </c>
      <c r="AL9" s="19" t="n">
        <v>0.39190813042766</v>
      </c>
    </row>
    <row r="10">
      <c r="B10" s="20" t="s">
        <v>546</v>
      </c>
      <c r="C10" s="19" t="n">
        <v>0.198534890839414</v>
      </c>
      <c r="D10" s="19" t="n">
        <v>0.197627329041634</v>
      </c>
      <c r="E10" s="19" t="n">
        <v>0.200399309391827</v>
      </c>
      <c r="F10" s="19"/>
      <c r="G10" s="19" t="n">
        <v>0.399950763522805</v>
      </c>
      <c r="H10" s="19" t="n">
        <v>0.169688982952748</v>
      </c>
      <c r="I10" s="19" t="n">
        <v>0.20580835318273</v>
      </c>
      <c r="J10" s="19" t="n">
        <v>0.195658155984166</v>
      </c>
      <c r="K10" s="19" t="n">
        <v>0.140245001803078</v>
      </c>
      <c r="L10" s="19" t="n">
        <v>0</v>
      </c>
      <c r="M10" s="19"/>
      <c r="N10" s="19" t="n">
        <v>0.23502092324076</v>
      </c>
      <c r="O10" s="19" t="n">
        <v>0.231031727614762</v>
      </c>
      <c r="P10" s="19" t="n">
        <v>0.185843866444698</v>
      </c>
      <c r="Q10" s="19" t="n">
        <v>0.134219638554946</v>
      </c>
      <c r="R10" s="19" t="n">
        <v>0.221515369964407</v>
      </c>
      <c r="S10" s="19"/>
      <c r="T10" s="19" t="n">
        <v>0.20228085691781</v>
      </c>
      <c r="U10" s="19" t="n">
        <v>0.170150054912026</v>
      </c>
      <c r="V10" s="19" t="n">
        <v>0.154850991787814</v>
      </c>
      <c r="W10" s="19" t="n">
        <v>0.272003715321511</v>
      </c>
      <c r="X10" s="19"/>
      <c r="Y10" s="19" t="n">
        <v>0.206816416369973</v>
      </c>
      <c r="Z10" s="19" t="n">
        <v>0.145029074515382</v>
      </c>
      <c r="AA10" s="19" t="s">
        <v>89</v>
      </c>
      <c r="AB10" s="19" t="s">
        <v>89</v>
      </c>
      <c r="AC10" s="19" t="s">
        <v>89</v>
      </c>
      <c r="AD10" s="19" t="s">
        <v>89</v>
      </c>
      <c r="AE10" s="19"/>
      <c r="AF10" s="19" t="n">
        <v>0.179570345755338</v>
      </c>
      <c r="AG10" s="19"/>
      <c r="AH10" s="19" t="n">
        <v>0.20232086863179</v>
      </c>
      <c r="AI10" s="19"/>
      <c r="AJ10" s="19" t="n">
        <v>0.117371812840648</v>
      </c>
      <c r="AK10" s="19" t="n">
        <v>0.236081690204087</v>
      </c>
      <c r="AL10" s="19" t="n">
        <v>0.16339518414489</v>
      </c>
    </row>
    <row r="11">
      <c r="B11" s="20" t="s">
        <v>545</v>
      </c>
      <c r="C11" s="19" t="n">
        <v>0.160466359562778</v>
      </c>
      <c r="D11" s="19" t="n">
        <v>0.191389522861007</v>
      </c>
      <c r="E11" s="19" t="n">
        <v>0.125305643961645</v>
      </c>
      <c r="F11" s="19"/>
      <c r="G11" s="19" t="n">
        <v>0.0875343194348464</v>
      </c>
      <c r="H11" s="19" t="n">
        <v>0.133820063527529</v>
      </c>
      <c r="I11" s="19" t="n">
        <v>0.200395833902596</v>
      </c>
      <c r="J11" s="19" t="n">
        <v>0.208519011045679</v>
      </c>
      <c r="K11" s="19" t="n">
        <v>0.0635725742401016</v>
      </c>
      <c r="L11" s="19" t="n">
        <v>0.693682436361354</v>
      </c>
      <c r="M11" s="19"/>
      <c r="N11" s="19" t="n">
        <v>0.159656284363009</v>
      </c>
      <c r="O11" s="19" t="n">
        <v>0.152428776335009</v>
      </c>
      <c r="P11" s="19" t="n">
        <v>0.103674269756921</v>
      </c>
      <c r="Q11" s="19" t="n">
        <v>0.168070161384279</v>
      </c>
      <c r="R11" s="19" t="n">
        <v>0.214805293715904</v>
      </c>
      <c r="S11" s="19"/>
      <c r="T11" s="19" t="n">
        <v>0.368612206297523</v>
      </c>
      <c r="U11" s="19" t="n">
        <v>0.126680293568868</v>
      </c>
      <c r="V11" s="19" t="n">
        <v>0.1249483263496</v>
      </c>
      <c r="W11" s="19" t="n">
        <v>0.210748429523972</v>
      </c>
      <c r="X11" s="19"/>
      <c r="Y11" s="19" t="n">
        <v>0.167233829462554</v>
      </c>
      <c r="Z11" s="19" t="n">
        <v>0.116742651883601</v>
      </c>
      <c r="AA11" s="19" t="s">
        <v>89</v>
      </c>
      <c r="AB11" s="19" t="s">
        <v>89</v>
      </c>
      <c r="AC11" s="19" t="s">
        <v>89</v>
      </c>
      <c r="AD11" s="19" t="s">
        <v>89</v>
      </c>
      <c r="AE11" s="19"/>
      <c r="AF11" s="19" t="n">
        <v>0.16242562498352</v>
      </c>
      <c r="AG11" s="19"/>
      <c r="AH11" s="19" t="n">
        <v>0.158982004383119</v>
      </c>
      <c r="AI11" s="19"/>
      <c r="AJ11" s="19" t="n">
        <v>0.0644032900116045</v>
      </c>
      <c r="AK11" s="19" t="n">
        <v>0.190519052729017</v>
      </c>
      <c r="AL11" s="19" t="n">
        <v>0.211321767942841</v>
      </c>
    </row>
    <row r="12">
      <c r="B12" s="20" t="s">
        <v>548</v>
      </c>
      <c r="C12" s="19" t="n">
        <v>0.15376928549856</v>
      </c>
      <c r="D12" s="19" t="n">
        <v>0.183738865352802</v>
      </c>
      <c r="E12" s="19" t="n">
        <v>0.119685664694726</v>
      </c>
      <c r="F12" s="19"/>
      <c r="G12" s="19" t="n">
        <v>0.149938681998174</v>
      </c>
      <c r="H12" s="19" t="n">
        <v>0.170366006147928</v>
      </c>
      <c r="I12" s="19" t="n">
        <v>0.211374636670351</v>
      </c>
      <c r="J12" s="19" t="n">
        <v>0.149758825670602</v>
      </c>
      <c r="K12" s="19" t="n">
        <v>0.0262770982265285</v>
      </c>
      <c r="L12" s="19" t="n">
        <v>0.205770538202424</v>
      </c>
      <c r="M12" s="19"/>
      <c r="N12" s="19" t="n">
        <v>0.181218242435876</v>
      </c>
      <c r="O12" s="19" t="n">
        <v>0.169101512609652</v>
      </c>
      <c r="P12" s="19" t="n">
        <v>0.169279939131577</v>
      </c>
      <c r="Q12" s="19" t="n">
        <v>0.12128770791709</v>
      </c>
      <c r="R12" s="19" t="n">
        <v>0.14364381084177</v>
      </c>
      <c r="S12" s="19"/>
      <c r="T12" s="19" t="n">
        <v>0.036789649894894</v>
      </c>
      <c r="U12" s="19" t="n">
        <v>0.132351104734659</v>
      </c>
      <c r="V12" s="19" t="n">
        <v>0.124837254432366</v>
      </c>
      <c r="W12" s="19" t="n">
        <v>0.23372391241959</v>
      </c>
      <c r="X12" s="19"/>
      <c r="Y12" s="19" t="n">
        <v>0.170272279745903</v>
      </c>
      <c r="Z12" s="19" t="n">
        <v>0.0471456718012329</v>
      </c>
      <c r="AA12" s="19" t="s">
        <v>89</v>
      </c>
      <c r="AB12" s="19" t="s">
        <v>89</v>
      </c>
      <c r="AC12" s="19" t="s">
        <v>89</v>
      </c>
      <c r="AD12" s="19" t="s">
        <v>89</v>
      </c>
      <c r="AE12" s="19"/>
      <c r="AF12" s="19" t="n">
        <v>0.129398024010859</v>
      </c>
      <c r="AG12" s="19"/>
      <c r="AH12" s="19" t="n">
        <v>0.157673557922118</v>
      </c>
      <c r="AI12" s="19"/>
      <c r="AJ12" s="19" t="n">
        <v>0.0641635010949372</v>
      </c>
      <c r="AK12" s="19" t="n">
        <v>0.19964204276667</v>
      </c>
      <c r="AL12" s="19" t="n">
        <v>0.086570983945164</v>
      </c>
    </row>
    <row r="13">
      <c r="B13" s="20" t="s">
        <v>549</v>
      </c>
      <c r="C13" s="19" t="n">
        <v>0.153290076680426</v>
      </c>
      <c r="D13" s="19" t="n">
        <v>0.200321656765963</v>
      </c>
      <c r="E13" s="19" t="n">
        <v>0.0994417515379966</v>
      </c>
      <c r="F13" s="19"/>
      <c r="G13" s="19" t="n">
        <v>0.162782941277198</v>
      </c>
      <c r="H13" s="19" t="n">
        <v>0.189034336299798</v>
      </c>
      <c r="I13" s="19" t="n">
        <v>0.210616388345607</v>
      </c>
      <c r="J13" s="19" t="n">
        <v>0.124468570175672</v>
      </c>
      <c r="K13" s="19" t="n">
        <v>0.0316118231287117</v>
      </c>
      <c r="L13" s="19" t="n">
        <v>0.100547025436223</v>
      </c>
      <c r="M13" s="19"/>
      <c r="N13" s="19" t="n">
        <v>0.226706798070547</v>
      </c>
      <c r="O13" s="19" t="n">
        <v>0.131246510981113</v>
      </c>
      <c r="P13" s="19" t="n">
        <v>0.144704626077468</v>
      </c>
      <c r="Q13" s="19" t="n">
        <v>0.0785076670126641</v>
      </c>
      <c r="R13" s="19" t="n">
        <v>0.228258833802886</v>
      </c>
      <c r="S13" s="19"/>
      <c r="T13" s="19" t="n">
        <v>0.11337952813614</v>
      </c>
      <c r="U13" s="19" t="n">
        <v>0.0462934656721849</v>
      </c>
      <c r="V13" s="19" t="n">
        <v>0.177589870764174</v>
      </c>
      <c r="W13" s="19" t="n">
        <v>0.251261806340415</v>
      </c>
      <c r="X13" s="19"/>
      <c r="Y13" s="19" t="n">
        <v>0.17228876963795</v>
      </c>
      <c r="Z13" s="19" t="n">
        <v>0.0305420911757225</v>
      </c>
      <c r="AA13" s="19" t="s">
        <v>89</v>
      </c>
      <c r="AB13" s="19" t="s">
        <v>89</v>
      </c>
      <c r="AC13" s="19" t="s">
        <v>89</v>
      </c>
      <c r="AD13" s="19" t="s">
        <v>89</v>
      </c>
      <c r="AE13" s="19"/>
      <c r="AF13" s="19" t="n">
        <v>0.13434226661571</v>
      </c>
      <c r="AG13" s="19"/>
      <c r="AH13" s="19" t="n">
        <v>0.15355687550161</v>
      </c>
      <c r="AI13" s="19"/>
      <c r="AJ13" s="19" t="n">
        <v>0.0807033619387588</v>
      </c>
      <c r="AK13" s="19" t="n">
        <v>0.187073722569324</v>
      </c>
      <c r="AL13" s="19" t="n">
        <v>0.120550419926631</v>
      </c>
    </row>
    <row r="14">
      <c r="B14" s="20" t="s">
        <v>547</v>
      </c>
      <c r="C14" s="19" t="n">
        <v>0.123544059117536</v>
      </c>
      <c r="D14" s="19" t="n">
        <v>0.154143748497714</v>
      </c>
      <c r="E14" s="19" t="n">
        <v>0.0886067863204416</v>
      </c>
      <c r="F14" s="19"/>
      <c r="G14" s="19" t="n">
        <v>0.23153302257479</v>
      </c>
      <c r="H14" s="19" t="n">
        <v>0.187348128940689</v>
      </c>
      <c r="I14" s="19" t="n">
        <v>0.110333891340666</v>
      </c>
      <c r="J14" s="19" t="n">
        <v>0.0642843133273635</v>
      </c>
      <c r="K14" s="19" t="n">
        <v>0.0567707346556189</v>
      </c>
      <c r="L14" s="19" t="n">
        <v>0.161102615903733</v>
      </c>
      <c r="M14" s="19"/>
      <c r="N14" s="19" t="n">
        <v>0.098829115303318</v>
      </c>
      <c r="O14" s="19" t="n">
        <v>0.0867088093912782</v>
      </c>
      <c r="P14" s="19" t="n">
        <v>0.137502923261716</v>
      </c>
      <c r="Q14" s="19" t="n">
        <v>0.104992005177135</v>
      </c>
      <c r="R14" s="19" t="n">
        <v>0.173244233346376</v>
      </c>
      <c r="S14" s="19"/>
      <c r="T14" s="19" t="n">
        <v>0.20228085691781</v>
      </c>
      <c r="U14" s="19" t="n">
        <v>0.107123876560934</v>
      </c>
      <c r="V14" s="19" t="n">
        <v>0.1746462485968</v>
      </c>
      <c r="W14" s="19" t="n">
        <v>0.130924469940696</v>
      </c>
      <c r="X14" s="19"/>
      <c r="Y14" s="19" t="n">
        <v>0.131004423863839</v>
      </c>
      <c r="Z14" s="19" t="n">
        <v>0.0753436515533719</v>
      </c>
      <c r="AA14" s="19" t="s">
        <v>89</v>
      </c>
      <c r="AB14" s="19" t="s">
        <v>89</v>
      </c>
      <c r="AC14" s="19" t="s">
        <v>89</v>
      </c>
      <c r="AD14" s="19" t="s">
        <v>89</v>
      </c>
      <c r="AE14" s="19"/>
      <c r="AF14" s="19" t="n">
        <v>0.129387954542245</v>
      </c>
      <c r="AG14" s="19"/>
      <c r="AH14" s="19" t="n">
        <v>0.125425985425495</v>
      </c>
      <c r="AI14" s="19"/>
      <c r="AJ14" s="19" t="n">
        <v>0.0597295846341906</v>
      </c>
      <c r="AK14" s="19" t="n">
        <v>0.153623742997026</v>
      </c>
      <c r="AL14" s="19" t="n">
        <v>0.0923266526833235</v>
      </c>
    </row>
    <row r="15">
      <c r="B15" s="20" t="s">
        <v>551</v>
      </c>
      <c r="C15" s="19" t="n">
        <v>0.116013553709348</v>
      </c>
      <c r="D15" s="19" t="n">
        <v>0.146571413701538</v>
      </c>
      <c r="E15" s="19" t="n">
        <v>0.0810938865159992</v>
      </c>
      <c r="F15" s="19"/>
      <c r="G15" s="19" t="n">
        <v>0.132630022467576</v>
      </c>
      <c r="H15" s="19" t="n">
        <v>0.139035227963011</v>
      </c>
      <c r="I15" s="19" t="n">
        <v>0.152124576046612</v>
      </c>
      <c r="J15" s="19" t="n">
        <v>0.111119176439461</v>
      </c>
      <c r="K15" s="19" t="n">
        <v>0</v>
      </c>
      <c r="L15" s="19" t="n">
        <v>0.205770538202424</v>
      </c>
      <c r="M15" s="19"/>
      <c r="N15" s="19" t="n">
        <v>0.212856895190447</v>
      </c>
      <c r="O15" s="19" t="n">
        <v>0.0784672913651888</v>
      </c>
      <c r="P15" s="19" t="n">
        <v>0.069923193583074</v>
      </c>
      <c r="Q15" s="19" t="n">
        <v>0.0913305483059044</v>
      </c>
      <c r="R15" s="19" t="n">
        <v>0.190899195867935</v>
      </c>
      <c r="S15" s="19"/>
      <c r="T15" s="19" t="n">
        <v>0.115436803597263</v>
      </c>
      <c r="U15" s="19" t="n">
        <v>0.0545982117307509</v>
      </c>
      <c r="V15" s="19" t="n">
        <v>0.0988747898620213</v>
      </c>
      <c r="W15" s="19" t="n">
        <v>0.195436460969927</v>
      </c>
      <c r="X15" s="19"/>
      <c r="Y15" s="19" t="n">
        <v>0.13053177593648</v>
      </c>
      <c r="Z15" s="19" t="n">
        <v>0.0222132835815874</v>
      </c>
      <c r="AA15" s="19" t="s">
        <v>89</v>
      </c>
      <c r="AB15" s="19" t="s">
        <v>89</v>
      </c>
      <c r="AC15" s="19" t="s">
        <v>89</v>
      </c>
      <c r="AD15" s="19" t="s">
        <v>89</v>
      </c>
      <c r="AE15" s="19"/>
      <c r="AF15" s="19" t="n">
        <v>0.118329890154177</v>
      </c>
      <c r="AG15" s="19"/>
      <c r="AH15" s="19" t="n">
        <v>0.115086495588479</v>
      </c>
      <c r="AI15" s="19"/>
      <c r="AJ15" s="19" t="n">
        <v>0.0558261126423819</v>
      </c>
      <c r="AK15" s="19" t="n">
        <v>0.145299471597452</v>
      </c>
      <c r="AL15" s="19" t="n">
        <v>0.0806853214012433</v>
      </c>
    </row>
    <row r="16">
      <c r="B16" s="20" t="s">
        <v>77</v>
      </c>
      <c r="C16" s="21" t="n">
        <v>0.112245590341349</v>
      </c>
      <c r="D16" s="21" t="n">
        <v>0.119874944420782</v>
      </c>
      <c r="E16" s="21" t="n">
        <v>0.10386834498934</v>
      </c>
      <c r="F16" s="21"/>
      <c r="G16" s="21" t="n">
        <v>0.0726372942272433</v>
      </c>
      <c r="H16" s="21" t="n">
        <v>0.0700016760934893</v>
      </c>
      <c r="I16" s="21" t="n">
        <v>0.0502982051855845</v>
      </c>
      <c r="J16" s="21" t="n">
        <v>0.120029725815724</v>
      </c>
      <c r="K16" s="21" t="n">
        <v>0.321149843517036</v>
      </c>
      <c r="L16" s="21" t="n">
        <v>0</v>
      </c>
      <c r="M16" s="21"/>
      <c r="N16" s="21" t="n">
        <v>0.116351669964863</v>
      </c>
      <c r="O16" s="21" t="n">
        <v>0.144717065471677</v>
      </c>
      <c r="P16" s="21" t="n">
        <v>0.11011869406348</v>
      </c>
      <c r="Q16" s="21" t="n">
        <v>0.14083680737906</v>
      </c>
      <c r="R16" s="21" t="n">
        <v>0.0535859819681892</v>
      </c>
      <c r="S16" s="21"/>
      <c r="T16" s="21" t="n">
        <v>0.139132369129088</v>
      </c>
      <c r="U16" s="21" t="n">
        <v>0.12883901349383</v>
      </c>
      <c r="V16" s="21" t="n">
        <v>0.117012052524164</v>
      </c>
      <c r="W16" s="21" t="n">
        <v>0.0505407381758349</v>
      </c>
      <c r="X16" s="21"/>
      <c r="Y16" s="21" t="n">
        <v>0.10694319230706</v>
      </c>
      <c r="Z16" s="21" t="n">
        <v>0.146503666857891</v>
      </c>
      <c r="AA16" s="21" t="s">
        <v>89</v>
      </c>
      <c r="AB16" s="21" t="s">
        <v>89</v>
      </c>
      <c r="AC16" s="21" t="s">
        <v>89</v>
      </c>
      <c r="AD16" s="21" t="s">
        <v>89</v>
      </c>
      <c r="AE16" s="21"/>
      <c r="AF16" s="21" t="n">
        <v>0.133826016238687</v>
      </c>
      <c r="AG16" s="21"/>
      <c r="AH16" s="21" t="n">
        <v>0.113692853511208</v>
      </c>
      <c r="AI16" s="21"/>
      <c r="AJ16" s="21" t="n">
        <v>0.196610050969792</v>
      </c>
      <c r="AK16" s="21" t="n">
        <v>0.0773226063992535</v>
      </c>
      <c r="AL16" s="21" t="n">
        <v>0.122395191577156</v>
      </c>
    </row>
    <row r="17">
      <c r="B17" s="18" t="s">
        <v>220</v>
      </c>
    </row>
    <row r="18">
      <c r="B18" t="s">
        <v>61</v>
      </c>
    </row>
    <row r="19">
      <c r="B19" t="s">
        <v>62</v>
      </c>
    </row>
    <row r="21">
      <c r="B21"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558</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546</v>
      </c>
      <c r="D7" s="11" t="n">
        <v>252</v>
      </c>
      <c r="E7" s="11" t="n">
        <v>293</v>
      </c>
      <c r="F7" s="11"/>
      <c r="G7" s="11" t="n">
        <v>31</v>
      </c>
      <c r="H7" s="11" t="n">
        <v>115</v>
      </c>
      <c r="I7" s="11" t="n">
        <v>180</v>
      </c>
      <c r="J7" s="11" t="n">
        <v>134</v>
      </c>
      <c r="K7" s="11" t="n">
        <v>81</v>
      </c>
      <c r="L7" s="11" t="n">
        <v>5</v>
      </c>
      <c r="M7" s="11"/>
      <c r="N7" s="11" t="n">
        <v>27</v>
      </c>
      <c r="O7" s="11" t="n">
        <v>98</v>
      </c>
      <c r="P7" s="11" t="n">
        <v>78</v>
      </c>
      <c r="Q7" s="11" t="n">
        <v>182</v>
      </c>
      <c r="R7" s="11" t="n">
        <v>161</v>
      </c>
      <c r="S7" s="11"/>
      <c r="T7" s="11" t="n">
        <v>14</v>
      </c>
      <c r="U7" s="11" t="n">
        <v>134</v>
      </c>
      <c r="V7" s="11" t="n">
        <v>103</v>
      </c>
      <c r="W7" s="11" t="n">
        <v>220</v>
      </c>
      <c r="X7" s="11"/>
      <c r="Y7" s="11" t="n">
        <v>458</v>
      </c>
      <c r="Z7" s="11" t="n">
        <v>88</v>
      </c>
      <c r="AA7" s="11" t="s">
        <v>88</v>
      </c>
      <c r="AB7" s="11" t="s">
        <v>88</v>
      </c>
      <c r="AC7" s="11" t="s">
        <v>88</v>
      </c>
      <c r="AD7" s="11" t="s">
        <v>88</v>
      </c>
      <c r="AE7" s="11"/>
      <c r="AF7" s="11" t="n">
        <v>347</v>
      </c>
      <c r="AG7" s="11"/>
      <c r="AH7" s="11" t="n">
        <v>532</v>
      </c>
      <c r="AI7" s="11"/>
      <c r="AJ7" s="11" t="n">
        <v>200</v>
      </c>
      <c r="AK7" s="11" t="n">
        <v>245</v>
      </c>
      <c r="AL7" s="11" t="n">
        <v>101</v>
      </c>
    </row>
    <row r="8" ht="30" customHeight="1">
      <c r="B8" s="12" t="s">
        <v>20</v>
      </c>
      <c r="C8" s="12" t="n">
        <v>521</v>
      </c>
      <c r="D8" s="12" t="n">
        <v>279</v>
      </c>
      <c r="E8" s="12" t="n">
        <v>241</v>
      </c>
      <c r="F8" s="12"/>
      <c r="G8" s="12" t="n">
        <v>44</v>
      </c>
      <c r="H8" s="12" t="n">
        <v>142</v>
      </c>
      <c r="I8" s="12" t="n">
        <v>129</v>
      </c>
      <c r="J8" s="12" t="n">
        <v>126</v>
      </c>
      <c r="K8" s="12" t="n">
        <v>74</v>
      </c>
      <c r="L8" s="12" t="n">
        <v>6</v>
      </c>
      <c r="M8" s="12"/>
      <c r="N8" s="12" t="n">
        <v>37</v>
      </c>
      <c r="O8" s="12" t="n">
        <v>132</v>
      </c>
      <c r="P8" s="12" t="n">
        <v>115</v>
      </c>
      <c r="Q8" s="12" t="n">
        <v>110</v>
      </c>
      <c r="R8" s="12" t="n">
        <v>125</v>
      </c>
      <c r="S8" s="12"/>
      <c r="T8" s="12" t="n">
        <v>14</v>
      </c>
      <c r="U8" s="12" t="n">
        <v>129</v>
      </c>
      <c r="V8" s="12" t="n">
        <v>89</v>
      </c>
      <c r="W8" s="12" t="n">
        <v>219</v>
      </c>
      <c r="X8" s="12"/>
      <c r="Y8" s="12" t="n">
        <v>451</v>
      </c>
      <c r="Z8" s="12" t="n">
        <v>70</v>
      </c>
      <c r="AA8" s="12" t="s">
        <v>88</v>
      </c>
      <c r="AB8" s="12" t="s">
        <v>88</v>
      </c>
      <c r="AC8" s="12" t="s">
        <v>88</v>
      </c>
      <c r="AD8" s="12" t="s">
        <v>88</v>
      </c>
      <c r="AE8" s="12"/>
      <c r="AF8" s="12" t="n">
        <v>327</v>
      </c>
      <c r="AG8" s="12"/>
      <c r="AH8" s="12" t="n">
        <v>508</v>
      </c>
      <c r="AI8" s="12"/>
      <c r="AJ8" s="12" t="n">
        <v>133</v>
      </c>
      <c r="AK8" s="12" t="n">
        <v>336</v>
      </c>
      <c r="AL8" s="12" t="n">
        <v>52</v>
      </c>
    </row>
    <row r="9">
      <c r="B9" s="20" t="s">
        <v>550</v>
      </c>
      <c r="C9" s="19" t="n">
        <v>0.275311124518947</v>
      </c>
      <c r="D9" s="19" t="n">
        <v>0.208396773066582</v>
      </c>
      <c r="E9" s="19" t="n">
        <v>0.353945012291752</v>
      </c>
      <c r="F9" s="19"/>
      <c r="G9" s="19" t="n">
        <v>0.118906463130349</v>
      </c>
      <c r="H9" s="19" t="n">
        <v>0.21148674989045</v>
      </c>
      <c r="I9" s="19" t="n">
        <v>0.256352195296005</v>
      </c>
      <c r="J9" s="19" t="n">
        <v>0.313949006626616</v>
      </c>
      <c r="K9" s="19" t="n">
        <v>0.452952266947039</v>
      </c>
      <c r="L9" s="19" t="n">
        <v>0.366873154106157</v>
      </c>
      <c r="M9" s="19"/>
      <c r="N9" s="19" t="n">
        <v>0.263301767932187</v>
      </c>
      <c r="O9" s="19" t="n">
        <v>0.280914568882029</v>
      </c>
      <c r="P9" s="19" t="n">
        <v>0.26782755175271</v>
      </c>
      <c r="Q9" s="19" t="n">
        <v>0.342658036103342</v>
      </c>
      <c r="R9" s="19" t="n">
        <v>0.220719187343326</v>
      </c>
      <c r="S9" s="19"/>
      <c r="T9" s="19" t="n">
        <v>0</v>
      </c>
      <c r="U9" s="19" t="n">
        <v>0.380125873812139</v>
      </c>
      <c r="V9" s="19" t="n">
        <v>0.334935560169678</v>
      </c>
      <c r="W9" s="19" t="n">
        <v>0.141308418374353</v>
      </c>
      <c r="X9" s="19"/>
      <c r="Y9" s="19" t="n">
        <v>0.262201026281346</v>
      </c>
      <c r="Z9" s="19" t="n">
        <v>0.36001369600806</v>
      </c>
      <c r="AA9" s="19" t="s">
        <v>89</v>
      </c>
      <c r="AB9" s="19" t="s">
        <v>89</v>
      </c>
      <c r="AC9" s="19" t="s">
        <v>89</v>
      </c>
      <c r="AD9" s="19" t="s">
        <v>89</v>
      </c>
      <c r="AE9" s="19"/>
      <c r="AF9" s="19" t="n">
        <v>0.28171327743118</v>
      </c>
      <c r="AG9" s="19"/>
      <c r="AH9" s="19" t="n">
        <v>0.269904393405924</v>
      </c>
      <c r="AI9" s="19"/>
      <c r="AJ9" s="19" t="n">
        <v>0.44842886390431</v>
      </c>
      <c r="AK9" s="19" t="n">
        <v>0.201044807871003</v>
      </c>
      <c r="AL9" s="19" t="n">
        <v>0.312868101308805</v>
      </c>
    </row>
    <row r="10">
      <c r="B10" s="20" t="s">
        <v>545</v>
      </c>
      <c r="C10" s="19" t="n">
        <v>0.237997988379202</v>
      </c>
      <c r="D10" s="19" t="n">
        <v>0.246725556433213</v>
      </c>
      <c r="E10" s="19" t="n">
        <v>0.228863774781499</v>
      </c>
      <c r="F10" s="19"/>
      <c r="G10" s="19" t="n">
        <v>0.528455519348877</v>
      </c>
      <c r="H10" s="19" t="n">
        <v>0.190019065707639</v>
      </c>
      <c r="I10" s="19" t="n">
        <v>0.238916356904803</v>
      </c>
      <c r="J10" s="19" t="n">
        <v>0.254669274045855</v>
      </c>
      <c r="K10" s="19" t="n">
        <v>0.128154536982479</v>
      </c>
      <c r="L10" s="19" t="n">
        <v>0.205770538202424</v>
      </c>
      <c r="M10" s="19"/>
      <c r="N10" s="19" t="n">
        <v>0.172852172931112</v>
      </c>
      <c r="O10" s="19" t="n">
        <v>0.313653949061841</v>
      </c>
      <c r="P10" s="19" t="n">
        <v>0.127355969653101</v>
      </c>
      <c r="Q10" s="19" t="n">
        <v>0.199352154565202</v>
      </c>
      <c r="R10" s="19" t="n">
        <v>0.313348124729629</v>
      </c>
      <c r="S10" s="19"/>
      <c r="T10" s="19" t="n">
        <v>0.313706666676588</v>
      </c>
      <c r="U10" s="19" t="n">
        <v>0.259756079631253</v>
      </c>
      <c r="V10" s="19" t="n">
        <v>0.282133775179044</v>
      </c>
      <c r="W10" s="19" t="n">
        <v>0.248767506815473</v>
      </c>
      <c r="X10" s="19"/>
      <c r="Y10" s="19" t="n">
        <v>0.228989547440887</v>
      </c>
      <c r="Z10" s="19" t="n">
        <v>0.296200306832823</v>
      </c>
      <c r="AA10" s="19" t="s">
        <v>89</v>
      </c>
      <c r="AB10" s="19" t="s">
        <v>89</v>
      </c>
      <c r="AC10" s="19" t="s">
        <v>89</v>
      </c>
      <c r="AD10" s="19" t="s">
        <v>89</v>
      </c>
      <c r="AE10" s="19"/>
      <c r="AF10" s="19" t="n">
        <v>0.240432406533946</v>
      </c>
      <c r="AG10" s="19"/>
      <c r="AH10" s="19" t="n">
        <v>0.237227282876814</v>
      </c>
      <c r="AI10" s="19"/>
      <c r="AJ10" s="19" t="n">
        <v>0.124189542733477</v>
      </c>
      <c r="AK10" s="19" t="n">
        <v>0.281647111699354</v>
      </c>
      <c r="AL10" s="19" t="n">
        <v>0.246553755652498</v>
      </c>
    </row>
    <row r="11">
      <c r="B11" s="20" t="s">
        <v>547</v>
      </c>
      <c r="C11" s="19" t="n">
        <v>0.156334894034428</v>
      </c>
      <c r="D11" s="19" t="n">
        <v>0.173177525521288</v>
      </c>
      <c r="E11" s="19" t="n">
        <v>0.137466592873248</v>
      </c>
      <c r="F11" s="19"/>
      <c r="G11" s="19" t="n">
        <v>0.179122130813725</v>
      </c>
      <c r="H11" s="19" t="n">
        <v>0.17836742655947</v>
      </c>
      <c r="I11" s="19" t="n">
        <v>0.207399117633139</v>
      </c>
      <c r="J11" s="19" t="n">
        <v>0.138591490531207</v>
      </c>
      <c r="K11" s="19" t="n">
        <v>0.0374105995311593</v>
      </c>
      <c r="L11" s="19" t="n">
        <v>0.205770538202424</v>
      </c>
      <c r="M11" s="19"/>
      <c r="N11" s="19" t="n">
        <v>0.161083273579102</v>
      </c>
      <c r="O11" s="19" t="n">
        <v>0.173204713907306</v>
      </c>
      <c r="P11" s="19" t="n">
        <v>0.0732616866445234</v>
      </c>
      <c r="Q11" s="19" t="n">
        <v>0.150939661234076</v>
      </c>
      <c r="R11" s="19" t="n">
        <v>0.218332359715894</v>
      </c>
      <c r="S11" s="19"/>
      <c r="T11" s="19" t="n">
        <v>0.266326369634671</v>
      </c>
      <c r="U11" s="19" t="n">
        <v>0.0942733850764229</v>
      </c>
      <c r="V11" s="19" t="n">
        <v>0.13191993346807</v>
      </c>
      <c r="W11" s="19" t="n">
        <v>0.214600637828032</v>
      </c>
      <c r="X11" s="19"/>
      <c r="Y11" s="19" t="n">
        <v>0.16446226857623</v>
      </c>
      <c r="Z11" s="19" t="n">
        <v>0.103825026398855</v>
      </c>
      <c r="AA11" s="19" t="s">
        <v>89</v>
      </c>
      <c r="AB11" s="19" t="s">
        <v>89</v>
      </c>
      <c r="AC11" s="19" t="s">
        <v>89</v>
      </c>
      <c r="AD11" s="19" t="s">
        <v>89</v>
      </c>
      <c r="AE11" s="19"/>
      <c r="AF11" s="19" t="n">
        <v>0.150192881613044</v>
      </c>
      <c r="AG11" s="19"/>
      <c r="AH11" s="19" t="n">
        <v>0.159174873101941</v>
      </c>
      <c r="AI11" s="19"/>
      <c r="AJ11" s="19" t="n">
        <v>0.100666991557151</v>
      </c>
      <c r="AK11" s="19" t="n">
        <v>0.184829180756145</v>
      </c>
      <c r="AL11" s="19" t="n">
        <v>0.114615488517138</v>
      </c>
    </row>
    <row r="12">
      <c r="B12" s="20" t="s">
        <v>548</v>
      </c>
      <c r="C12" s="19" t="n">
        <v>0.155587731481656</v>
      </c>
      <c r="D12" s="19" t="n">
        <v>0.180863919238959</v>
      </c>
      <c r="E12" s="19" t="n">
        <v>0.126947867408707</v>
      </c>
      <c r="F12" s="19"/>
      <c r="G12" s="19" t="n">
        <v>0.12151860219287</v>
      </c>
      <c r="H12" s="19" t="n">
        <v>0.211876356070633</v>
      </c>
      <c r="I12" s="19" t="n">
        <v>0.163787271017758</v>
      </c>
      <c r="J12" s="19" t="n">
        <v>0.159477089807867</v>
      </c>
      <c r="K12" s="19" t="n">
        <v>0.0425592834781825</v>
      </c>
      <c r="L12" s="19" t="n">
        <v>0.205770538202424</v>
      </c>
      <c r="M12" s="19"/>
      <c r="N12" s="19" t="n">
        <v>0.238411128700444</v>
      </c>
      <c r="O12" s="19" t="n">
        <v>0.13196617052436</v>
      </c>
      <c r="P12" s="19" t="n">
        <v>0.182340657414877</v>
      </c>
      <c r="Q12" s="19" t="n">
        <v>0.116605489857879</v>
      </c>
      <c r="R12" s="19" t="n">
        <v>0.16544125066537</v>
      </c>
      <c r="S12" s="19"/>
      <c r="T12" s="19" t="n">
        <v>0.171609404870803</v>
      </c>
      <c r="U12" s="19" t="n">
        <v>0.135210347018721</v>
      </c>
      <c r="V12" s="19" t="n">
        <v>0.0942304777434479</v>
      </c>
      <c r="W12" s="19" t="n">
        <v>0.23420955578289</v>
      </c>
      <c r="X12" s="19"/>
      <c r="Y12" s="19" t="n">
        <v>0.165828844230678</v>
      </c>
      <c r="Z12" s="19" t="n">
        <v>0.0894212871857507</v>
      </c>
      <c r="AA12" s="19" t="s">
        <v>89</v>
      </c>
      <c r="AB12" s="19" t="s">
        <v>89</v>
      </c>
      <c r="AC12" s="19" t="s">
        <v>89</v>
      </c>
      <c r="AD12" s="19" t="s">
        <v>89</v>
      </c>
      <c r="AE12" s="19"/>
      <c r="AF12" s="19" t="n">
        <v>0.152153245060683</v>
      </c>
      <c r="AG12" s="19"/>
      <c r="AH12" s="19" t="n">
        <v>0.156992810043036</v>
      </c>
      <c r="AI12" s="19"/>
      <c r="AJ12" s="19" t="n">
        <v>0.0857937076454045</v>
      </c>
      <c r="AK12" s="19" t="n">
        <v>0.187781500133053</v>
      </c>
      <c r="AL12" s="19" t="n">
        <v>0.125971720612449</v>
      </c>
    </row>
    <row r="13">
      <c r="B13" s="20" t="s">
        <v>546</v>
      </c>
      <c r="C13" s="19" t="n">
        <v>0.139289756006406</v>
      </c>
      <c r="D13" s="19" t="n">
        <v>0.148016078306421</v>
      </c>
      <c r="E13" s="19" t="n">
        <v>0.129752676417687</v>
      </c>
      <c r="F13" s="19"/>
      <c r="G13" s="19" t="n">
        <v>0.142585899088817</v>
      </c>
      <c r="H13" s="19" t="n">
        <v>0.157173824319761</v>
      </c>
      <c r="I13" s="19" t="n">
        <v>0.155322710091961</v>
      </c>
      <c r="J13" s="19" t="n">
        <v>0.122054141701797</v>
      </c>
      <c r="K13" s="19" t="n">
        <v>0.107133842344882</v>
      </c>
      <c r="L13" s="19" t="n">
        <v>0.100547025436223</v>
      </c>
      <c r="M13" s="19"/>
      <c r="N13" s="19" t="n">
        <v>0</v>
      </c>
      <c r="O13" s="19" t="n">
        <v>0.0921328417086415</v>
      </c>
      <c r="P13" s="19" t="n">
        <v>0.0754975247025281</v>
      </c>
      <c r="Q13" s="19" t="n">
        <v>0.208983177746547</v>
      </c>
      <c r="R13" s="19" t="n">
        <v>0.228130017278843</v>
      </c>
      <c r="S13" s="19"/>
      <c r="T13" s="19" t="n">
        <v>0.0640455127168611</v>
      </c>
      <c r="U13" s="19" t="n">
        <v>0.112557161049332</v>
      </c>
      <c r="V13" s="19" t="n">
        <v>0.174882353003177</v>
      </c>
      <c r="W13" s="19" t="n">
        <v>0.178088519041951</v>
      </c>
      <c r="X13" s="19"/>
      <c r="Y13" s="19" t="n">
        <v>0.151852129757282</v>
      </c>
      <c r="Z13" s="19" t="n">
        <v>0.0581259583428086</v>
      </c>
      <c r="AA13" s="19" t="s">
        <v>89</v>
      </c>
      <c r="AB13" s="19" t="s">
        <v>89</v>
      </c>
      <c r="AC13" s="19" t="s">
        <v>89</v>
      </c>
      <c r="AD13" s="19" t="s">
        <v>89</v>
      </c>
      <c r="AE13" s="19"/>
      <c r="AF13" s="19" t="n">
        <v>0.108648848755957</v>
      </c>
      <c r="AG13" s="19"/>
      <c r="AH13" s="19" t="n">
        <v>0.141571472753356</v>
      </c>
      <c r="AI13" s="19"/>
      <c r="AJ13" s="19" t="n">
        <v>0.100655143009664</v>
      </c>
      <c r="AK13" s="19" t="n">
        <v>0.165721206168059</v>
      </c>
      <c r="AL13" s="19" t="n">
        <v>0.0675672809804689</v>
      </c>
    </row>
    <row r="14">
      <c r="B14" s="20" t="s">
        <v>549</v>
      </c>
      <c r="C14" s="19" t="n">
        <v>0.125930238196068</v>
      </c>
      <c r="D14" s="19" t="n">
        <v>0.169277917267951</v>
      </c>
      <c r="E14" s="19" t="n">
        <v>0.076236872262561</v>
      </c>
      <c r="F14" s="19"/>
      <c r="G14" s="19" t="n">
        <v>0.130275951296596</v>
      </c>
      <c r="H14" s="19" t="n">
        <v>0.134185721552877</v>
      </c>
      <c r="I14" s="19" t="n">
        <v>0.153362465392936</v>
      </c>
      <c r="J14" s="19" t="n">
        <v>0.143758025796963</v>
      </c>
      <c r="K14" s="19" t="n">
        <v>0.0384958511884332</v>
      </c>
      <c r="L14" s="19" t="n">
        <v>0</v>
      </c>
      <c r="M14" s="19"/>
      <c r="N14" s="19" t="n">
        <v>0.192490905002699</v>
      </c>
      <c r="O14" s="19" t="n">
        <v>0.106259065862389</v>
      </c>
      <c r="P14" s="19" t="n">
        <v>0.134737407642365</v>
      </c>
      <c r="Q14" s="19" t="n">
        <v>0.0824842294773158</v>
      </c>
      <c r="R14" s="19" t="n">
        <v>0.156903935790303</v>
      </c>
      <c r="S14" s="19"/>
      <c r="T14" s="19" t="n">
        <v>0</v>
      </c>
      <c r="U14" s="19" t="n">
        <v>0.102439808882888</v>
      </c>
      <c r="V14" s="19" t="n">
        <v>0.118915453890169</v>
      </c>
      <c r="W14" s="19" t="n">
        <v>0.181226728044088</v>
      </c>
      <c r="X14" s="19"/>
      <c r="Y14" s="19" t="n">
        <v>0.129870415137011</v>
      </c>
      <c r="Z14" s="19" t="n">
        <v>0.100473287914587</v>
      </c>
      <c r="AA14" s="19" t="s">
        <v>89</v>
      </c>
      <c r="AB14" s="19" t="s">
        <v>89</v>
      </c>
      <c r="AC14" s="19" t="s">
        <v>89</v>
      </c>
      <c r="AD14" s="19" t="s">
        <v>89</v>
      </c>
      <c r="AE14" s="19"/>
      <c r="AF14" s="19" t="n">
        <v>0.132849184128073</v>
      </c>
      <c r="AG14" s="19"/>
      <c r="AH14" s="19" t="n">
        <v>0.123964517995505</v>
      </c>
      <c r="AI14" s="19"/>
      <c r="AJ14" s="19" t="n">
        <v>0.0739159691905922</v>
      </c>
      <c r="AK14" s="19" t="n">
        <v>0.142643242413412</v>
      </c>
      <c r="AL14" s="19" t="n">
        <v>0.150634682317104</v>
      </c>
    </row>
    <row r="15">
      <c r="B15" s="20" t="s">
        <v>551</v>
      </c>
      <c r="C15" s="19" t="n">
        <v>0.123764826343981</v>
      </c>
      <c r="D15" s="19" t="n">
        <v>0.14866807792589</v>
      </c>
      <c r="E15" s="19" t="n">
        <v>0.0913305836730198</v>
      </c>
      <c r="F15" s="19"/>
      <c r="G15" s="19" t="n">
        <v>0.18161091855117</v>
      </c>
      <c r="H15" s="19" t="n">
        <v>0.159956141017982</v>
      </c>
      <c r="I15" s="19" t="n">
        <v>0.139175907481172</v>
      </c>
      <c r="J15" s="19" t="n">
        <v>0.108043765934053</v>
      </c>
      <c r="K15" s="19" t="n">
        <v>0.0283256734039926</v>
      </c>
      <c r="L15" s="19" t="n">
        <v>0</v>
      </c>
      <c r="M15" s="19"/>
      <c r="N15" s="19" t="n">
        <v>0.0819178992973663</v>
      </c>
      <c r="O15" s="19" t="n">
        <v>0.131443732243659</v>
      </c>
      <c r="P15" s="19" t="n">
        <v>0.0993307592739252</v>
      </c>
      <c r="Q15" s="19" t="n">
        <v>0.114171094289384</v>
      </c>
      <c r="R15" s="19" t="n">
        <v>0.159054336447845</v>
      </c>
      <c r="S15" s="19"/>
      <c r="T15" s="19" t="n">
        <v>0.205648718268499</v>
      </c>
      <c r="U15" s="19" t="n">
        <v>0.105706024885709</v>
      </c>
      <c r="V15" s="19" t="n">
        <v>0.105559175616058</v>
      </c>
      <c r="W15" s="19" t="n">
        <v>0.161387085248024</v>
      </c>
      <c r="X15" s="19"/>
      <c r="Y15" s="19" t="n">
        <v>0.131088503893904</v>
      </c>
      <c r="Z15" s="19" t="n">
        <v>0.0764475362678157</v>
      </c>
      <c r="AA15" s="19" t="s">
        <v>89</v>
      </c>
      <c r="AB15" s="19" t="s">
        <v>89</v>
      </c>
      <c r="AC15" s="19" t="s">
        <v>89</v>
      </c>
      <c r="AD15" s="19" t="s">
        <v>89</v>
      </c>
      <c r="AE15" s="19"/>
      <c r="AF15" s="19" t="n">
        <v>0.126606563045699</v>
      </c>
      <c r="AG15" s="19"/>
      <c r="AH15" s="19" t="n">
        <v>0.122139766181286</v>
      </c>
      <c r="AI15" s="19"/>
      <c r="AJ15" s="19" t="n">
        <v>0.0982746486625331</v>
      </c>
      <c r="AK15" s="19" t="n">
        <v>0.13216282888583</v>
      </c>
      <c r="AL15" s="19" t="n">
        <v>0.134537502878695</v>
      </c>
    </row>
    <row r="16">
      <c r="B16" s="20" t="s">
        <v>77</v>
      </c>
      <c r="C16" s="21" t="n">
        <v>0.10945292876996</v>
      </c>
      <c r="D16" s="21" t="n">
        <v>0.114221757406232</v>
      </c>
      <c r="E16" s="21" t="n">
        <v>0.104377562230445</v>
      </c>
      <c r="F16" s="21"/>
      <c r="G16" s="21" t="n">
        <v>0.0120135215683874</v>
      </c>
      <c r="H16" s="21" t="n">
        <v>0.0722851883675587</v>
      </c>
      <c r="I16" s="21" t="n">
        <v>0.0678752733333276</v>
      </c>
      <c r="J16" s="21" t="n">
        <v>0.113822834653763</v>
      </c>
      <c r="K16" s="21" t="n">
        <v>0.288651159279312</v>
      </c>
      <c r="L16" s="21" t="n">
        <v>0.326809282255196</v>
      </c>
      <c r="M16" s="21"/>
      <c r="N16" s="21" t="n">
        <v>0.0665328438098106</v>
      </c>
      <c r="O16" s="21" t="n">
        <v>0.106255042493834</v>
      </c>
      <c r="P16" s="21" t="n">
        <v>0.187801380978357</v>
      </c>
      <c r="Q16" s="21" t="n">
        <v>0.118970478934353</v>
      </c>
      <c r="R16" s="21" t="n">
        <v>0.0451293896943812</v>
      </c>
      <c r="S16" s="21"/>
      <c r="T16" s="21" t="n">
        <v>0.162899386900574</v>
      </c>
      <c r="U16" s="21" t="n">
        <v>0.0877011663253542</v>
      </c>
      <c r="V16" s="21" t="n">
        <v>0.12122110383776</v>
      </c>
      <c r="W16" s="21" t="n">
        <v>0.0585084969029949</v>
      </c>
      <c r="X16" s="21"/>
      <c r="Y16" s="21" t="n">
        <v>0.0964810304267117</v>
      </c>
      <c r="Z16" s="21" t="n">
        <v>0.193262609434074</v>
      </c>
      <c r="AA16" s="21" t="s">
        <v>89</v>
      </c>
      <c r="AB16" s="21" t="s">
        <v>89</v>
      </c>
      <c r="AC16" s="21" t="s">
        <v>89</v>
      </c>
      <c r="AD16" s="21" t="s">
        <v>89</v>
      </c>
      <c r="AE16" s="21"/>
      <c r="AF16" s="21" t="n">
        <v>0.132656216056545</v>
      </c>
      <c r="AG16" s="21"/>
      <c r="AH16" s="21" t="n">
        <v>0.112231988645856</v>
      </c>
      <c r="AI16" s="21"/>
      <c r="AJ16" s="21" t="n">
        <v>0.158960630816627</v>
      </c>
      <c r="AK16" s="21" t="n">
        <v>0.0820064899060127</v>
      </c>
      <c r="AL16" s="21" t="n">
        <v>0.160083809865944</v>
      </c>
    </row>
    <row r="17">
      <c r="B17" s="18" t="s">
        <v>220</v>
      </c>
    </row>
    <row r="18">
      <c r="B18" t="s">
        <v>61</v>
      </c>
    </row>
    <row r="19">
      <c r="B19" t="s">
        <v>62</v>
      </c>
    </row>
    <row r="21">
      <c r="B21"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559</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546</v>
      </c>
      <c r="D7" s="11" t="n">
        <v>252</v>
      </c>
      <c r="E7" s="11" t="n">
        <v>293</v>
      </c>
      <c r="F7" s="11"/>
      <c r="G7" s="11" t="n">
        <v>31</v>
      </c>
      <c r="H7" s="11" t="n">
        <v>115</v>
      </c>
      <c r="I7" s="11" t="n">
        <v>180</v>
      </c>
      <c r="J7" s="11" t="n">
        <v>134</v>
      </c>
      <c r="K7" s="11" t="n">
        <v>81</v>
      </c>
      <c r="L7" s="11" t="n">
        <v>5</v>
      </c>
      <c r="M7" s="11"/>
      <c r="N7" s="11" t="n">
        <v>27</v>
      </c>
      <c r="O7" s="11" t="n">
        <v>98</v>
      </c>
      <c r="P7" s="11" t="n">
        <v>78</v>
      </c>
      <c r="Q7" s="11" t="n">
        <v>182</v>
      </c>
      <c r="R7" s="11" t="n">
        <v>161</v>
      </c>
      <c r="S7" s="11"/>
      <c r="T7" s="11" t="n">
        <v>14</v>
      </c>
      <c r="U7" s="11" t="n">
        <v>134</v>
      </c>
      <c r="V7" s="11" t="n">
        <v>103</v>
      </c>
      <c r="W7" s="11" t="n">
        <v>220</v>
      </c>
      <c r="X7" s="11"/>
      <c r="Y7" s="11" t="n">
        <v>458</v>
      </c>
      <c r="Z7" s="11" t="n">
        <v>88</v>
      </c>
      <c r="AA7" s="11" t="s">
        <v>88</v>
      </c>
      <c r="AB7" s="11" t="s">
        <v>88</v>
      </c>
      <c r="AC7" s="11" t="s">
        <v>88</v>
      </c>
      <c r="AD7" s="11" t="s">
        <v>88</v>
      </c>
      <c r="AE7" s="11"/>
      <c r="AF7" s="11" t="n">
        <v>347</v>
      </c>
      <c r="AG7" s="11"/>
      <c r="AH7" s="11" t="n">
        <v>532</v>
      </c>
      <c r="AI7" s="11"/>
      <c r="AJ7" s="11" t="n">
        <v>200</v>
      </c>
      <c r="AK7" s="11" t="n">
        <v>245</v>
      </c>
      <c r="AL7" s="11" t="n">
        <v>101</v>
      </c>
    </row>
    <row r="8" ht="30" customHeight="1">
      <c r="B8" s="12" t="s">
        <v>20</v>
      </c>
      <c r="C8" s="12" t="n">
        <v>521</v>
      </c>
      <c r="D8" s="12" t="n">
        <v>279</v>
      </c>
      <c r="E8" s="12" t="n">
        <v>241</v>
      </c>
      <c r="F8" s="12"/>
      <c r="G8" s="12" t="n">
        <v>44</v>
      </c>
      <c r="H8" s="12" t="n">
        <v>142</v>
      </c>
      <c r="I8" s="12" t="n">
        <v>129</v>
      </c>
      <c r="J8" s="12" t="n">
        <v>126</v>
      </c>
      <c r="K8" s="12" t="n">
        <v>74</v>
      </c>
      <c r="L8" s="12" t="n">
        <v>6</v>
      </c>
      <c r="M8" s="12"/>
      <c r="N8" s="12" t="n">
        <v>37</v>
      </c>
      <c r="O8" s="12" t="n">
        <v>132</v>
      </c>
      <c r="P8" s="12" t="n">
        <v>115</v>
      </c>
      <c r="Q8" s="12" t="n">
        <v>110</v>
      </c>
      <c r="R8" s="12" t="n">
        <v>125</v>
      </c>
      <c r="S8" s="12"/>
      <c r="T8" s="12" t="n">
        <v>14</v>
      </c>
      <c r="U8" s="12" t="n">
        <v>129</v>
      </c>
      <c r="V8" s="12" t="n">
        <v>89</v>
      </c>
      <c r="W8" s="12" t="n">
        <v>219</v>
      </c>
      <c r="X8" s="12"/>
      <c r="Y8" s="12" t="n">
        <v>451</v>
      </c>
      <c r="Z8" s="12" t="n">
        <v>70</v>
      </c>
      <c r="AA8" s="12" t="s">
        <v>88</v>
      </c>
      <c r="AB8" s="12" t="s">
        <v>88</v>
      </c>
      <c r="AC8" s="12" t="s">
        <v>88</v>
      </c>
      <c r="AD8" s="12" t="s">
        <v>88</v>
      </c>
      <c r="AE8" s="12"/>
      <c r="AF8" s="12" t="n">
        <v>327</v>
      </c>
      <c r="AG8" s="12"/>
      <c r="AH8" s="12" t="n">
        <v>508</v>
      </c>
      <c r="AI8" s="12"/>
      <c r="AJ8" s="12" t="n">
        <v>133</v>
      </c>
      <c r="AK8" s="12" t="n">
        <v>336</v>
      </c>
      <c r="AL8" s="12" t="n">
        <v>52</v>
      </c>
    </row>
    <row r="9">
      <c r="B9" s="20" t="s">
        <v>550</v>
      </c>
      <c r="C9" s="19" t="n">
        <v>0.321368218461849</v>
      </c>
      <c r="D9" s="19" t="n">
        <v>0.254355270875194</v>
      </c>
      <c r="E9" s="19" t="n">
        <v>0.396208958843022</v>
      </c>
      <c r="F9" s="19"/>
      <c r="G9" s="19" t="n">
        <v>0.183724026189122</v>
      </c>
      <c r="H9" s="19" t="n">
        <v>0.218268704833368</v>
      </c>
      <c r="I9" s="19" t="n">
        <v>0.314752031183049</v>
      </c>
      <c r="J9" s="19" t="n">
        <v>0.376001685496261</v>
      </c>
      <c r="K9" s="19" t="n">
        <v>0.518184642341189</v>
      </c>
      <c r="L9" s="19" t="n">
        <v>0.366873154106157</v>
      </c>
      <c r="M9" s="19"/>
      <c r="N9" s="19" t="n">
        <v>0.311014941097866</v>
      </c>
      <c r="O9" s="19" t="n">
        <v>0.365006109127923</v>
      </c>
      <c r="P9" s="19" t="n">
        <v>0.285215690449429</v>
      </c>
      <c r="Q9" s="19" t="n">
        <v>0.377243377002517</v>
      </c>
      <c r="R9" s="19" t="n">
        <v>0.262595489318996</v>
      </c>
      <c r="S9" s="19"/>
      <c r="T9" s="19" t="n">
        <v>0.223206286080786</v>
      </c>
      <c r="U9" s="19" t="n">
        <v>0.381429765942622</v>
      </c>
      <c r="V9" s="19" t="n">
        <v>0.377328443136327</v>
      </c>
      <c r="W9" s="19" t="n">
        <v>0.19011181320038</v>
      </c>
      <c r="X9" s="19"/>
      <c r="Y9" s="19" t="n">
        <v>0.281683075855498</v>
      </c>
      <c r="Z9" s="19" t="n">
        <v>0.577768557173966</v>
      </c>
      <c r="AA9" s="19" t="s">
        <v>89</v>
      </c>
      <c r="AB9" s="19" t="s">
        <v>89</v>
      </c>
      <c r="AC9" s="19" t="s">
        <v>89</v>
      </c>
      <c r="AD9" s="19" t="s">
        <v>89</v>
      </c>
      <c r="AE9" s="19"/>
      <c r="AF9" s="19" t="n">
        <v>0.31945992781059</v>
      </c>
      <c r="AG9" s="19"/>
      <c r="AH9" s="19" t="n">
        <v>0.317655994127979</v>
      </c>
      <c r="AI9" s="19"/>
      <c r="AJ9" s="19" t="n">
        <v>0.471142312258012</v>
      </c>
      <c r="AK9" s="19" t="n">
        <v>0.250277933872755</v>
      </c>
      <c r="AL9" s="19" t="n">
        <v>0.397801176833564</v>
      </c>
    </row>
    <row r="10">
      <c r="B10" s="20" t="s">
        <v>545</v>
      </c>
      <c r="C10" s="19" t="n">
        <v>0.178226005702175</v>
      </c>
      <c r="D10" s="19" t="n">
        <v>0.195064724180542</v>
      </c>
      <c r="E10" s="19" t="n">
        <v>0.15945190293578</v>
      </c>
      <c r="F10" s="19"/>
      <c r="G10" s="19" t="n">
        <v>0.0267244411932025</v>
      </c>
      <c r="H10" s="19" t="n">
        <v>0.20661846342532</v>
      </c>
      <c r="I10" s="19" t="n">
        <v>0.247623111728139</v>
      </c>
      <c r="J10" s="19" t="n">
        <v>0.19785123402901</v>
      </c>
      <c r="K10" s="19" t="n">
        <v>0.0577028804000801</v>
      </c>
      <c r="L10" s="19" t="n">
        <v>0.205770538202424</v>
      </c>
      <c r="M10" s="19"/>
      <c r="N10" s="19" t="n">
        <v>0.161083273579102</v>
      </c>
      <c r="O10" s="19" t="n">
        <v>0.220576181594502</v>
      </c>
      <c r="P10" s="19" t="n">
        <v>0.112778659951317</v>
      </c>
      <c r="Q10" s="19" t="n">
        <v>0.182690844907019</v>
      </c>
      <c r="R10" s="19" t="n">
        <v>0.194958900576629</v>
      </c>
      <c r="S10" s="19"/>
      <c r="T10" s="19" t="n">
        <v>0.193516120325453</v>
      </c>
      <c r="U10" s="19" t="n">
        <v>0.173010930226222</v>
      </c>
      <c r="V10" s="19" t="n">
        <v>0.214439914210198</v>
      </c>
      <c r="W10" s="19" t="n">
        <v>0.216660568354289</v>
      </c>
      <c r="X10" s="19"/>
      <c r="Y10" s="19" t="n">
        <v>0.19597876742045</v>
      </c>
      <c r="Z10" s="19" t="n">
        <v>0.0635278134141413</v>
      </c>
      <c r="AA10" s="19" t="s">
        <v>89</v>
      </c>
      <c r="AB10" s="19" t="s">
        <v>89</v>
      </c>
      <c r="AC10" s="19" t="s">
        <v>89</v>
      </c>
      <c r="AD10" s="19" t="s">
        <v>89</v>
      </c>
      <c r="AE10" s="19"/>
      <c r="AF10" s="19" t="n">
        <v>0.179680678482951</v>
      </c>
      <c r="AG10" s="19"/>
      <c r="AH10" s="19" t="n">
        <v>0.179415178665321</v>
      </c>
      <c r="AI10" s="19"/>
      <c r="AJ10" s="19" t="n">
        <v>0.0825790525322419</v>
      </c>
      <c r="AK10" s="19" t="n">
        <v>0.226166168960081</v>
      </c>
      <c r="AL10" s="19" t="n">
        <v>0.113085532764913</v>
      </c>
    </row>
    <row r="11">
      <c r="B11" s="20" t="s">
        <v>546</v>
      </c>
      <c r="C11" s="19" t="n">
        <v>0.175587770531084</v>
      </c>
      <c r="D11" s="19" t="n">
        <v>0.181730314315228</v>
      </c>
      <c r="E11" s="19" t="n">
        <v>0.169192132016424</v>
      </c>
      <c r="F11" s="19"/>
      <c r="G11" s="19" t="n">
        <v>0.169295861507267</v>
      </c>
      <c r="H11" s="19" t="n">
        <v>0.194916871319192</v>
      </c>
      <c r="I11" s="19" t="n">
        <v>0.181321966848793</v>
      </c>
      <c r="J11" s="19" t="n">
        <v>0.202653700034724</v>
      </c>
      <c r="K11" s="19" t="n">
        <v>0.0990399930704498</v>
      </c>
      <c r="L11" s="19" t="n">
        <v>0</v>
      </c>
      <c r="M11" s="19"/>
      <c r="N11" s="19" t="n">
        <v>0.12113589363625</v>
      </c>
      <c r="O11" s="19" t="n">
        <v>0.166630973707251</v>
      </c>
      <c r="P11" s="19" t="n">
        <v>0.153556053667315</v>
      </c>
      <c r="Q11" s="19" t="n">
        <v>0.191715748159292</v>
      </c>
      <c r="R11" s="19" t="n">
        <v>0.207397904184165</v>
      </c>
      <c r="S11" s="19"/>
      <c r="T11" s="19" t="n">
        <v>0.20228085691781</v>
      </c>
      <c r="U11" s="19" t="n">
        <v>0.158865537226505</v>
      </c>
      <c r="V11" s="19" t="n">
        <v>0.230166100530316</v>
      </c>
      <c r="W11" s="19" t="n">
        <v>0.174499991028059</v>
      </c>
      <c r="X11" s="19"/>
      <c r="Y11" s="19" t="n">
        <v>0.179232495682485</v>
      </c>
      <c r="Z11" s="19" t="n">
        <v>0.152039694300099</v>
      </c>
      <c r="AA11" s="19" t="s">
        <v>89</v>
      </c>
      <c r="AB11" s="19" t="s">
        <v>89</v>
      </c>
      <c r="AC11" s="19" t="s">
        <v>89</v>
      </c>
      <c r="AD11" s="19" t="s">
        <v>89</v>
      </c>
      <c r="AE11" s="19"/>
      <c r="AF11" s="19" t="n">
        <v>0.171764521960569</v>
      </c>
      <c r="AG11" s="19"/>
      <c r="AH11" s="19" t="n">
        <v>0.17766167512404</v>
      </c>
      <c r="AI11" s="19"/>
      <c r="AJ11" s="19" t="n">
        <v>0.146910447040096</v>
      </c>
      <c r="AK11" s="19" t="n">
        <v>0.192193565499389</v>
      </c>
      <c r="AL11" s="19" t="n">
        <v>0.141713985289387</v>
      </c>
    </row>
    <row r="12">
      <c r="B12" s="20" t="s">
        <v>547</v>
      </c>
      <c r="C12" s="19" t="n">
        <v>0.144472248022094</v>
      </c>
      <c r="D12" s="19" t="n">
        <v>0.160823544166791</v>
      </c>
      <c r="E12" s="19" t="n">
        <v>0.126124466195315</v>
      </c>
      <c r="F12" s="19"/>
      <c r="G12" s="19" t="n">
        <v>0.222391436815079</v>
      </c>
      <c r="H12" s="19" t="n">
        <v>0.188699518860516</v>
      </c>
      <c r="I12" s="19" t="n">
        <v>0.13440661466567</v>
      </c>
      <c r="J12" s="19" t="n">
        <v>0.134222834218757</v>
      </c>
      <c r="K12" s="19" t="n">
        <v>0.0425592834781825</v>
      </c>
      <c r="L12" s="19" t="n">
        <v>0.205770538202424</v>
      </c>
      <c r="M12" s="19"/>
      <c r="N12" s="19" t="n">
        <v>0.0634072108143782</v>
      </c>
      <c r="O12" s="19" t="n">
        <v>0.111478385580626</v>
      </c>
      <c r="P12" s="19" t="n">
        <v>0.112065090849451</v>
      </c>
      <c r="Q12" s="19" t="n">
        <v>0.115039615100064</v>
      </c>
      <c r="R12" s="19" t="n">
        <v>0.259160305933689</v>
      </c>
      <c r="S12" s="19"/>
      <c r="T12" s="19" t="n">
        <v>0</v>
      </c>
      <c r="U12" s="19" t="n">
        <v>0.140663279344991</v>
      </c>
      <c r="V12" s="19" t="n">
        <v>0.103724732206451</v>
      </c>
      <c r="W12" s="19" t="n">
        <v>0.213546400243101</v>
      </c>
      <c r="X12" s="19"/>
      <c r="Y12" s="19" t="n">
        <v>0.155103612006736</v>
      </c>
      <c r="Z12" s="19" t="n">
        <v>0.0757844432768067</v>
      </c>
      <c r="AA12" s="19" t="s">
        <v>89</v>
      </c>
      <c r="AB12" s="19" t="s">
        <v>89</v>
      </c>
      <c r="AC12" s="19" t="s">
        <v>89</v>
      </c>
      <c r="AD12" s="19" t="s">
        <v>89</v>
      </c>
      <c r="AE12" s="19"/>
      <c r="AF12" s="19" t="n">
        <v>0.15309824114506</v>
      </c>
      <c r="AG12" s="19"/>
      <c r="AH12" s="19" t="n">
        <v>0.144040056303942</v>
      </c>
      <c r="AI12" s="19"/>
      <c r="AJ12" s="19" t="n">
        <v>0.081374354797485</v>
      </c>
      <c r="AK12" s="19" t="n">
        <v>0.178266840414993</v>
      </c>
      <c r="AL12" s="19" t="n">
        <v>0.08756419158423</v>
      </c>
    </row>
    <row r="13">
      <c r="B13" s="20" t="s">
        <v>551</v>
      </c>
      <c r="C13" s="19" t="n">
        <v>0.131275809578025</v>
      </c>
      <c r="D13" s="19" t="n">
        <v>0.157270224946146</v>
      </c>
      <c r="E13" s="19" t="n">
        <v>0.101704448125535</v>
      </c>
      <c r="F13" s="19"/>
      <c r="G13" s="19" t="n">
        <v>0.233469470781914</v>
      </c>
      <c r="H13" s="19" t="n">
        <v>0.184729093975849</v>
      </c>
      <c r="I13" s="19" t="n">
        <v>0.125949339614739</v>
      </c>
      <c r="J13" s="19" t="n">
        <v>0.11264004730753</v>
      </c>
      <c r="K13" s="19" t="n">
        <v>0.0175620487950864</v>
      </c>
      <c r="L13" s="19" t="n">
        <v>0</v>
      </c>
      <c r="M13" s="19"/>
      <c r="N13" s="19" t="n">
        <v>0.195579718932654</v>
      </c>
      <c r="O13" s="19" t="n">
        <v>0.0946821243331561</v>
      </c>
      <c r="P13" s="19" t="n">
        <v>0.144496316578308</v>
      </c>
      <c r="Q13" s="19" t="n">
        <v>0.0933322523103501</v>
      </c>
      <c r="R13" s="19" t="n">
        <v>0.17189366110288</v>
      </c>
      <c r="S13" s="19"/>
      <c r="T13" s="19" t="n">
        <v>0.0640455127168611</v>
      </c>
      <c r="U13" s="19" t="n">
        <v>0.079548027081292</v>
      </c>
      <c r="V13" s="19" t="n">
        <v>0.168574024212601</v>
      </c>
      <c r="W13" s="19" t="n">
        <v>0.177644807583371</v>
      </c>
      <c r="X13" s="19"/>
      <c r="Y13" s="19" t="n">
        <v>0.143511825622367</v>
      </c>
      <c r="Z13" s="19" t="n">
        <v>0.0522205649143922</v>
      </c>
      <c r="AA13" s="19" t="s">
        <v>89</v>
      </c>
      <c r="AB13" s="19" t="s">
        <v>89</v>
      </c>
      <c r="AC13" s="19" t="s">
        <v>89</v>
      </c>
      <c r="AD13" s="19" t="s">
        <v>89</v>
      </c>
      <c r="AE13" s="19"/>
      <c r="AF13" s="19" t="n">
        <v>0.120072617831645</v>
      </c>
      <c r="AG13" s="19"/>
      <c r="AH13" s="19" t="n">
        <v>0.134608962369585</v>
      </c>
      <c r="AI13" s="19"/>
      <c r="AJ13" s="19" t="n">
        <v>0.0823870003458406</v>
      </c>
      <c r="AK13" s="19" t="n">
        <v>0.162276111436284</v>
      </c>
      <c r="AL13" s="19" t="n">
        <v>0.0562371970761626</v>
      </c>
    </row>
    <row r="14">
      <c r="B14" s="20" t="s">
        <v>548</v>
      </c>
      <c r="C14" s="19" t="n">
        <v>0.127393782817947</v>
      </c>
      <c r="D14" s="19" t="n">
        <v>0.142979036771266</v>
      </c>
      <c r="E14" s="19" t="n">
        <v>0.109863346481467</v>
      </c>
      <c r="F14" s="19"/>
      <c r="G14" s="19" t="n">
        <v>0.164302259020571</v>
      </c>
      <c r="H14" s="19" t="n">
        <v>0.176935338465019</v>
      </c>
      <c r="I14" s="19" t="n">
        <v>0.0972098394409916</v>
      </c>
      <c r="J14" s="19" t="n">
        <v>0.142273397478449</v>
      </c>
      <c r="K14" s="19" t="n">
        <v>0.0308045820165421</v>
      </c>
      <c r="L14" s="19" t="n">
        <v>0.205770538202424</v>
      </c>
      <c r="M14" s="19"/>
      <c r="N14" s="19" t="n">
        <v>0.145154859025022</v>
      </c>
      <c r="O14" s="19" t="n">
        <v>0.0872343406721338</v>
      </c>
      <c r="P14" s="19" t="n">
        <v>0.16187997414675</v>
      </c>
      <c r="Q14" s="19" t="n">
        <v>0.0924132852534415</v>
      </c>
      <c r="R14" s="19" t="n">
        <v>0.16346948214953</v>
      </c>
      <c r="S14" s="19"/>
      <c r="T14" s="19" t="n">
        <v>0.0834008964562414</v>
      </c>
      <c r="U14" s="19" t="n">
        <v>0.0827223376745093</v>
      </c>
      <c r="V14" s="19" t="n">
        <v>0.138463564864496</v>
      </c>
      <c r="W14" s="19" t="n">
        <v>0.189800444059155</v>
      </c>
      <c r="X14" s="19"/>
      <c r="Y14" s="19" t="n">
        <v>0.144108405059136</v>
      </c>
      <c r="Z14" s="19" t="n">
        <v>0.019402869276409</v>
      </c>
      <c r="AA14" s="19" t="s">
        <v>89</v>
      </c>
      <c r="AB14" s="19" t="s">
        <v>89</v>
      </c>
      <c r="AC14" s="19" t="s">
        <v>89</v>
      </c>
      <c r="AD14" s="19" t="s">
        <v>89</v>
      </c>
      <c r="AE14" s="19"/>
      <c r="AF14" s="19" t="n">
        <v>0.132185289522952</v>
      </c>
      <c r="AG14" s="19"/>
      <c r="AH14" s="19" t="n">
        <v>0.124420818873058</v>
      </c>
      <c r="AI14" s="19"/>
      <c r="AJ14" s="19" t="n">
        <v>0.0664783535212034</v>
      </c>
      <c r="AK14" s="19" t="n">
        <v>0.150110620213648</v>
      </c>
      <c r="AL14" s="19" t="n">
        <v>0.136125156565445</v>
      </c>
    </row>
    <row r="15">
      <c r="B15" s="20" t="s">
        <v>549</v>
      </c>
      <c r="C15" s="19" t="n">
        <v>0.1183798781025</v>
      </c>
      <c r="D15" s="19" t="n">
        <v>0.167631328628084</v>
      </c>
      <c r="E15" s="19" t="n">
        <v>0.0618173074068666</v>
      </c>
      <c r="F15" s="19"/>
      <c r="G15" s="19" t="n">
        <v>0.268742361743044</v>
      </c>
      <c r="H15" s="19" t="n">
        <v>0.11709948271185</v>
      </c>
      <c r="I15" s="19" t="n">
        <v>0.150367611699727</v>
      </c>
      <c r="J15" s="19" t="n">
        <v>0.0855156801942009</v>
      </c>
      <c r="K15" s="19" t="n">
        <v>0.0319607511113899</v>
      </c>
      <c r="L15" s="19" t="n">
        <v>0.100547025436223</v>
      </c>
      <c r="M15" s="19"/>
      <c r="N15" s="19" t="n">
        <v>0.159656284363009</v>
      </c>
      <c r="O15" s="19" t="n">
        <v>0.0636396550572782</v>
      </c>
      <c r="P15" s="19" t="n">
        <v>0.0818197397559873</v>
      </c>
      <c r="Q15" s="19" t="n">
        <v>0.101692158127361</v>
      </c>
      <c r="R15" s="19" t="n">
        <v>0.212188035679838</v>
      </c>
      <c r="S15" s="19"/>
      <c r="T15" s="19" t="n">
        <v>0.0299786316798989</v>
      </c>
      <c r="U15" s="19" t="n">
        <v>0.11025301553975</v>
      </c>
      <c r="V15" s="19" t="n">
        <v>0.0777491425289735</v>
      </c>
      <c r="W15" s="19" t="n">
        <v>0.171994966770858</v>
      </c>
      <c r="X15" s="19"/>
      <c r="Y15" s="19" t="n">
        <v>0.121240777844653</v>
      </c>
      <c r="Z15" s="19" t="n">
        <v>0.099895991823304</v>
      </c>
      <c r="AA15" s="19" t="s">
        <v>89</v>
      </c>
      <c r="AB15" s="19" t="s">
        <v>89</v>
      </c>
      <c r="AC15" s="19" t="s">
        <v>89</v>
      </c>
      <c r="AD15" s="19" t="s">
        <v>89</v>
      </c>
      <c r="AE15" s="19"/>
      <c r="AF15" s="19" t="n">
        <v>0.112893440214545</v>
      </c>
      <c r="AG15" s="19"/>
      <c r="AH15" s="19" t="n">
        <v>0.121385597301111</v>
      </c>
      <c r="AI15" s="19"/>
      <c r="AJ15" s="19" t="n">
        <v>0.0703402834807045</v>
      </c>
      <c r="AK15" s="19" t="n">
        <v>0.148274176482722</v>
      </c>
      <c r="AL15" s="19" t="n">
        <v>0.0482913986803139</v>
      </c>
    </row>
    <row r="16">
      <c r="B16" s="20" t="s">
        <v>77</v>
      </c>
      <c r="C16" s="21" t="n">
        <v>0.100888327218696</v>
      </c>
      <c r="D16" s="21" t="n">
        <v>0.0985704105425234</v>
      </c>
      <c r="E16" s="21" t="n">
        <v>0.10398638515616</v>
      </c>
      <c r="F16" s="21"/>
      <c r="G16" s="21" t="n">
        <v>0.0276265424868847</v>
      </c>
      <c r="H16" s="21" t="n">
        <v>0.0650741755761207</v>
      </c>
      <c r="I16" s="21" t="n">
        <v>0.0545401003027584</v>
      </c>
      <c r="J16" s="21" t="n">
        <v>0.0862590538212417</v>
      </c>
      <c r="K16" s="21" t="n">
        <v>0.303077753753351</v>
      </c>
      <c r="L16" s="21" t="n">
        <v>0.326809282255196</v>
      </c>
      <c r="M16" s="21"/>
      <c r="N16" s="21" t="n">
        <v>0.0525401906470914</v>
      </c>
      <c r="O16" s="21" t="n">
        <v>0.11794473363885</v>
      </c>
      <c r="P16" s="21" t="n">
        <v>0.135413464807605</v>
      </c>
      <c r="Q16" s="21" t="n">
        <v>0.133908314193729</v>
      </c>
      <c r="R16" s="21" t="n">
        <v>0.036506003163521</v>
      </c>
      <c r="S16" s="21"/>
      <c r="T16" s="21" t="n">
        <v>0.203571695822949</v>
      </c>
      <c r="U16" s="21" t="n">
        <v>0.121320732505103</v>
      </c>
      <c r="V16" s="21" t="n">
        <v>0.111264464228061</v>
      </c>
      <c r="W16" s="21" t="n">
        <v>0.0469255067421013</v>
      </c>
      <c r="X16" s="21"/>
      <c r="Y16" s="21" t="n">
        <v>0.0977101495324142</v>
      </c>
      <c r="Z16" s="21" t="n">
        <v>0.121422103381053</v>
      </c>
      <c r="AA16" s="21" t="s">
        <v>89</v>
      </c>
      <c r="AB16" s="21" t="s">
        <v>89</v>
      </c>
      <c r="AC16" s="21" t="s">
        <v>89</v>
      </c>
      <c r="AD16" s="21" t="s">
        <v>89</v>
      </c>
      <c r="AE16" s="21"/>
      <c r="AF16" s="21" t="n">
        <v>0.12052503810138</v>
      </c>
      <c r="AG16" s="21"/>
      <c r="AH16" s="21" t="n">
        <v>0.103449927947618</v>
      </c>
      <c r="AI16" s="21"/>
      <c r="AJ16" s="21" t="n">
        <v>0.166600597433491</v>
      </c>
      <c r="AK16" s="21" t="n">
        <v>0.0648872738089133</v>
      </c>
      <c r="AL16" s="21" t="n">
        <v>0.165334848329009</v>
      </c>
    </row>
    <row r="17">
      <c r="B17" s="18" t="s">
        <v>220</v>
      </c>
    </row>
    <row r="18">
      <c r="B18" t="s">
        <v>61</v>
      </c>
    </row>
    <row r="19">
      <c r="B19" t="s">
        <v>62</v>
      </c>
    </row>
    <row r="21">
      <c r="B21"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560</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546</v>
      </c>
      <c r="D7" s="11" t="n">
        <v>252</v>
      </c>
      <c r="E7" s="11" t="n">
        <v>293</v>
      </c>
      <c r="F7" s="11"/>
      <c r="G7" s="11" t="n">
        <v>31</v>
      </c>
      <c r="H7" s="11" t="n">
        <v>115</v>
      </c>
      <c r="I7" s="11" t="n">
        <v>180</v>
      </c>
      <c r="J7" s="11" t="n">
        <v>134</v>
      </c>
      <c r="K7" s="11" t="n">
        <v>81</v>
      </c>
      <c r="L7" s="11" t="n">
        <v>5</v>
      </c>
      <c r="M7" s="11"/>
      <c r="N7" s="11" t="n">
        <v>27</v>
      </c>
      <c r="O7" s="11" t="n">
        <v>98</v>
      </c>
      <c r="P7" s="11" t="n">
        <v>78</v>
      </c>
      <c r="Q7" s="11" t="n">
        <v>182</v>
      </c>
      <c r="R7" s="11" t="n">
        <v>161</v>
      </c>
      <c r="S7" s="11"/>
      <c r="T7" s="11" t="n">
        <v>14</v>
      </c>
      <c r="U7" s="11" t="n">
        <v>134</v>
      </c>
      <c r="V7" s="11" t="n">
        <v>103</v>
      </c>
      <c r="W7" s="11" t="n">
        <v>220</v>
      </c>
      <c r="X7" s="11"/>
      <c r="Y7" s="11" t="n">
        <v>458</v>
      </c>
      <c r="Z7" s="11" t="n">
        <v>88</v>
      </c>
      <c r="AA7" s="11" t="s">
        <v>88</v>
      </c>
      <c r="AB7" s="11" t="s">
        <v>88</v>
      </c>
      <c r="AC7" s="11" t="s">
        <v>88</v>
      </c>
      <c r="AD7" s="11" t="s">
        <v>88</v>
      </c>
      <c r="AE7" s="11"/>
      <c r="AF7" s="11" t="n">
        <v>347</v>
      </c>
      <c r="AG7" s="11"/>
      <c r="AH7" s="11" t="n">
        <v>532</v>
      </c>
      <c r="AI7" s="11"/>
      <c r="AJ7" s="11" t="n">
        <v>200</v>
      </c>
      <c r="AK7" s="11" t="n">
        <v>245</v>
      </c>
      <c r="AL7" s="11" t="n">
        <v>101</v>
      </c>
    </row>
    <row r="8" ht="30" customHeight="1">
      <c r="B8" s="12" t="s">
        <v>20</v>
      </c>
      <c r="C8" s="12" t="n">
        <v>521</v>
      </c>
      <c r="D8" s="12" t="n">
        <v>279</v>
      </c>
      <c r="E8" s="12" t="n">
        <v>241</v>
      </c>
      <c r="F8" s="12"/>
      <c r="G8" s="12" t="n">
        <v>44</v>
      </c>
      <c r="H8" s="12" t="n">
        <v>142</v>
      </c>
      <c r="I8" s="12" t="n">
        <v>129</v>
      </c>
      <c r="J8" s="12" t="n">
        <v>126</v>
      </c>
      <c r="K8" s="12" t="n">
        <v>74</v>
      </c>
      <c r="L8" s="12" t="n">
        <v>6</v>
      </c>
      <c r="M8" s="12"/>
      <c r="N8" s="12" t="n">
        <v>37</v>
      </c>
      <c r="O8" s="12" t="n">
        <v>132</v>
      </c>
      <c r="P8" s="12" t="n">
        <v>115</v>
      </c>
      <c r="Q8" s="12" t="n">
        <v>110</v>
      </c>
      <c r="R8" s="12" t="n">
        <v>125</v>
      </c>
      <c r="S8" s="12"/>
      <c r="T8" s="12" t="n">
        <v>14</v>
      </c>
      <c r="U8" s="12" t="n">
        <v>129</v>
      </c>
      <c r="V8" s="12" t="n">
        <v>89</v>
      </c>
      <c r="W8" s="12" t="n">
        <v>219</v>
      </c>
      <c r="X8" s="12"/>
      <c r="Y8" s="12" t="n">
        <v>451</v>
      </c>
      <c r="Z8" s="12" t="n">
        <v>70</v>
      </c>
      <c r="AA8" s="12" t="s">
        <v>88</v>
      </c>
      <c r="AB8" s="12" t="s">
        <v>88</v>
      </c>
      <c r="AC8" s="12" t="s">
        <v>88</v>
      </c>
      <c r="AD8" s="12" t="s">
        <v>88</v>
      </c>
      <c r="AE8" s="12"/>
      <c r="AF8" s="12" t="n">
        <v>327</v>
      </c>
      <c r="AG8" s="12"/>
      <c r="AH8" s="12" t="n">
        <v>508</v>
      </c>
      <c r="AI8" s="12"/>
      <c r="AJ8" s="12" t="n">
        <v>133</v>
      </c>
      <c r="AK8" s="12" t="n">
        <v>336</v>
      </c>
      <c r="AL8" s="12" t="n">
        <v>52</v>
      </c>
    </row>
    <row r="9">
      <c r="B9" s="20" t="s">
        <v>550</v>
      </c>
      <c r="C9" s="19" t="n">
        <v>0.307904968615809</v>
      </c>
      <c r="D9" s="19" t="n">
        <v>0.257505644415197</v>
      </c>
      <c r="E9" s="19" t="n">
        <v>0.367543172524275</v>
      </c>
      <c r="F9" s="19"/>
      <c r="G9" s="19" t="n">
        <v>0.117684936067634</v>
      </c>
      <c r="H9" s="19" t="n">
        <v>0.232419903701285</v>
      </c>
      <c r="I9" s="19" t="n">
        <v>0.29572902239908</v>
      </c>
      <c r="J9" s="19" t="n">
        <v>0.374960418628598</v>
      </c>
      <c r="K9" s="19" t="n">
        <v>0.470478143420827</v>
      </c>
      <c r="L9" s="19" t="n">
        <v>0.366873154106157</v>
      </c>
      <c r="M9" s="19"/>
      <c r="N9" s="19" t="n">
        <v>0.300632127059305</v>
      </c>
      <c r="O9" s="19" t="n">
        <v>0.342845057262653</v>
      </c>
      <c r="P9" s="19" t="n">
        <v>0.28254556839131</v>
      </c>
      <c r="Q9" s="19" t="n">
        <v>0.371435935183022</v>
      </c>
      <c r="R9" s="19" t="n">
        <v>0.240736403599687</v>
      </c>
      <c r="S9" s="19"/>
      <c r="T9" s="19" t="n">
        <v>0.0977582444744508</v>
      </c>
      <c r="U9" s="19" t="n">
        <v>0.371585451104367</v>
      </c>
      <c r="V9" s="19" t="n">
        <v>0.330785515166914</v>
      </c>
      <c r="W9" s="19" t="n">
        <v>0.165076111193657</v>
      </c>
      <c r="X9" s="19"/>
      <c r="Y9" s="19" t="n">
        <v>0.274195419159878</v>
      </c>
      <c r="Z9" s="19" t="n">
        <v>0.525697808219975</v>
      </c>
      <c r="AA9" s="19" t="s">
        <v>89</v>
      </c>
      <c r="AB9" s="19" t="s">
        <v>89</v>
      </c>
      <c r="AC9" s="19" t="s">
        <v>89</v>
      </c>
      <c r="AD9" s="19" t="s">
        <v>89</v>
      </c>
      <c r="AE9" s="19"/>
      <c r="AF9" s="19" t="n">
        <v>0.313299893862584</v>
      </c>
      <c r="AG9" s="19"/>
      <c r="AH9" s="19" t="n">
        <v>0.303850906216326</v>
      </c>
      <c r="AI9" s="19"/>
      <c r="AJ9" s="19" t="n">
        <v>0.451446208869736</v>
      </c>
      <c r="AK9" s="19" t="n">
        <v>0.237640474357836</v>
      </c>
      <c r="AL9" s="19" t="n">
        <v>0.394860784214155</v>
      </c>
    </row>
    <row r="10">
      <c r="B10" s="20" t="s">
        <v>546</v>
      </c>
      <c r="C10" s="19" t="n">
        <v>0.17329210514647</v>
      </c>
      <c r="D10" s="19" t="n">
        <v>0.200172881478964</v>
      </c>
      <c r="E10" s="19" t="n">
        <v>0.142866179548556</v>
      </c>
      <c r="F10" s="19"/>
      <c r="G10" s="19" t="n">
        <v>0.211272356480876</v>
      </c>
      <c r="H10" s="19" t="n">
        <v>0.14216778308732</v>
      </c>
      <c r="I10" s="19" t="n">
        <v>0.208506930330942</v>
      </c>
      <c r="J10" s="19" t="n">
        <v>0.185377949002256</v>
      </c>
      <c r="K10" s="19" t="n">
        <v>0.141504870108562</v>
      </c>
      <c r="L10" s="19" t="n">
        <v>0</v>
      </c>
      <c r="M10" s="19"/>
      <c r="N10" s="19" t="n">
        <v>0.215263081571988</v>
      </c>
      <c r="O10" s="19" t="n">
        <v>0.197185509885558</v>
      </c>
      <c r="P10" s="19" t="n">
        <v>0.0926184372114523</v>
      </c>
      <c r="Q10" s="19" t="n">
        <v>0.15742158713423</v>
      </c>
      <c r="R10" s="19" t="n">
        <v>0.223767945824628</v>
      </c>
      <c r="S10" s="19"/>
      <c r="T10" s="19" t="n">
        <v>0.187436278862074</v>
      </c>
      <c r="U10" s="19" t="n">
        <v>0.11585566356398</v>
      </c>
      <c r="V10" s="19" t="n">
        <v>0.198207855381541</v>
      </c>
      <c r="W10" s="19" t="n">
        <v>0.225879087587352</v>
      </c>
      <c r="X10" s="19"/>
      <c r="Y10" s="19" t="n">
        <v>0.185396250171093</v>
      </c>
      <c r="Z10" s="19" t="n">
        <v>0.0950888613048496</v>
      </c>
      <c r="AA10" s="19" t="s">
        <v>89</v>
      </c>
      <c r="AB10" s="19" t="s">
        <v>89</v>
      </c>
      <c r="AC10" s="19" t="s">
        <v>89</v>
      </c>
      <c r="AD10" s="19" t="s">
        <v>89</v>
      </c>
      <c r="AE10" s="19"/>
      <c r="AF10" s="19" t="n">
        <v>0.161080621296503</v>
      </c>
      <c r="AG10" s="19"/>
      <c r="AH10" s="19" t="n">
        <v>0.174102302034157</v>
      </c>
      <c r="AI10" s="19"/>
      <c r="AJ10" s="19" t="n">
        <v>0.147392230400217</v>
      </c>
      <c r="AK10" s="19" t="n">
        <v>0.187681096144172</v>
      </c>
      <c r="AL10" s="19" t="n">
        <v>0.146609103732836</v>
      </c>
    </row>
    <row r="11">
      <c r="B11" s="20" t="s">
        <v>545</v>
      </c>
      <c r="C11" s="19" t="n">
        <v>0.165815509635471</v>
      </c>
      <c r="D11" s="19" t="n">
        <v>0.199142513125708</v>
      </c>
      <c r="E11" s="19" t="n">
        <v>0.12789236048513</v>
      </c>
      <c r="F11" s="19"/>
      <c r="G11" s="19" t="n">
        <v>0.177406607432808</v>
      </c>
      <c r="H11" s="19" t="n">
        <v>0.192522983884209</v>
      </c>
      <c r="I11" s="19" t="n">
        <v>0.201171317808796</v>
      </c>
      <c r="J11" s="19" t="n">
        <v>0.168117370431848</v>
      </c>
      <c r="K11" s="19" t="n">
        <v>0.0384958511884332</v>
      </c>
      <c r="L11" s="19" t="n">
        <v>0.205770538202424</v>
      </c>
      <c r="M11" s="19"/>
      <c r="N11" s="19" t="n">
        <v>0.209795582064595</v>
      </c>
      <c r="O11" s="19" t="n">
        <v>0.133131683056601</v>
      </c>
      <c r="P11" s="19" t="n">
        <v>0.151033530385394</v>
      </c>
      <c r="Q11" s="19" t="n">
        <v>0.176745312499824</v>
      </c>
      <c r="R11" s="19" t="n">
        <v>0.191224132881594</v>
      </c>
      <c r="S11" s="19"/>
      <c r="T11" s="19" t="n">
        <v>0.154435126004163</v>
      </c>
      <c r="U11" s="19" t="n">
        <v>0.196358776140188</v>
      </c>
      <c r="V11" s="19" t="n">
        <v>0.166970188674307</v>
      </c>
      <c r="W11" s="19" t="n">
        <v>0.18429323018263</v>
      </c>
      <c r="X11" s="19"/>
      <c r="Y11" s="19" t="n">
        <v>0.169503421831143</v>
      </c>
      <c r="Z11" s="19" t="n">
        <v>0.141988407752772</v>
      </c>
      <c r="AA11" s="19" t="s">
        <v>89</v>
      </c>
      <c r="AB11" s="19" t="s">
        <v>89</v>
      </c>
      <c r="AC11" s="19" t="s">
        <v>89</v>
      </c>
      <c r="AD11" s="19" t="s">
        <v>89</v>
      </c>
      <c r="AE11" s="19"/>
      <c r="AF11" s="19" t="n">
        <v>0.161269136314917</v>
      </c>
      <c r="AG11" s="19"/>
      <c r="AH11" s="19" t="n">
        <v>0.167641292058861</v>
      </c>
      <c r="AI11" s="19"/>
      <c r="AJ11" s="19" t="n">
        <v>0.101330144080302</v>
      </c>
      <c r="AK11" s="19" t="n">
        <v>0.192861003228338</v>
      </c>
      <c r="AL11" s="19" t="n">
        <v>0.15579864190038</v>
      </c>
    </row>
    <row r="12">
      <c r="B12" s="20" t="s">
        <v>548</v>
      </c>
      <c r="C12" s="19" t="n">
        <v>0.160765965076631</v>
      </c>
      <c r="D12" s="19" t="n">
        <v>0.188436853923322</v>
      </c>
      <c r="E12" s="19" t="n">
        <v>0.129373553110256</v>
      </c>
      <c r="F12" s="19"/>
      <c r="G12" s="19" t="n">
        <v>0.203644824782242</v>
      </c>
      <c r="H12" s="19" t="n">
        <v>0.174690189754219</v>
      </c>
      <c r="I12" s="19" t="n">
        <v>0.215145621692945</v>
      </c>
      <c r="J12" s="19" t="n">
        <v>0.142991701086356</v>
      </c>
      <c r="K12" s="19" t="n">
        <v>0.0555938484832552</v>
      </c>
      <c r="L12" s="19" t="n">
        <v>0</v>
      </c>
      <c r="M12" s="19"/>
      <c r="N12" s="19" t="n">
        <v>0.268226514052633</v>
      </c>
      <c r="O12" s="19" t="n">
        <v>0.183915925714009</v>
      </c>
      <c r="P12" s="19" t="n">
        <v>0.13651930299152</v>
      </c>
      <c r="Q12" s="19" t="n">
        <v>0.135818490579412</v>
      </c>
      <c r="R12" s="19" t="n">
        <v>0.148522508911811</v>
      </c>
      <c r="S12" s="19"/>
      <c r="T12" s="19" t="n">
        <v>0</v>
      </c>
      <c r="U12" s="19" t="n">
        <v>0.135968196005142</v>
      </c>
      <c r="V12" s="19" t="n">
        <v>0.198049502711811</v>
      </c>
      <c r="W12" s="19" t="n">
        <v>0.214087100777444</v>
      </c>
      <c r="X12" s="19"/>
      <c r="Y12" s="19" t="n">
        <v>0.16362273590864</v>
      </c>
      <c r="Z12" s="19" t="n">
        <v>0.142308755127415</v>
      </c>
      <c r="AA12" s="19" t="s">
        <v>89</v>
      </c>
      <c r="AB12" s="19" t="s">
        <v>89</v>
      </c>
      <c r="AC12" s="19" t="s">
        <v>89</v>
      </c>
      <c r="AD12" s="19" t="s">
        <v>89</v>
      </c>
      <c r="AE12" s="19"/>
      <c r="AF12" s="19" t="n">
        <v>0.161015923732622</v>
      </c>
      <c r="AG12" s="19"/>
      <c r="AH12" s="19" t="n">
        <v>0.163445182732365</v>
      </c>
      <c r="AI12" s="19"/>
      <c r="AJ12" s="19" t="n">
        <v>0.0977249903944608</v>
      </c>
      <c r="AK12" s="19" t="n">
        <v>0.192844714034329</v>
      </c>
      <c r="AL12" s="19" t="n">
        <v>0.114738812127093</v>
      </c>
    </row>
    <row r="13">
      <c r="B13" s="20" t="s">
        <v>551</v>
      </c>
      <c r="C13" s="19" t="n">
        <v>0.154165651775762</v>
      </c>
      <c r="D13" s="19" t="n">
        <v>0.208148661267463</v>
      </c>
      <c r="E13" s="19" t="n">
        <v>0.0881731427859599</v>
      </c>
      <c r="F13" s="19"/>
      <c r="G13" s="19" t="n">
        <v>0.252403172206517</v>
      </c>
      <c r="H13" s="19" t="n">
        <v>0.242515684368338</v>
      </c>
      <c r="I13" s="19" t="n">
        <v>0.12104192607571</v>
      </c>
      <c r="J13" s="19" t="n">
        <v>0.133762205661027</v>
      </c>
      <c r="K13" s="19" t="n">
        <v>0.0131385491132642</v>
      </c>
      <c r="L13" s="19" t="n">
        <v>0.205770538202424</v>
      </c>
      <c r="M13" s="19"/>
      <c r="N13" s="19" t="n">
        <v>0.305119196477838</v>
      </c>
      <c r="O13" s="19" t="n">
        <v>0.10237767181629</v>
      </c>
      <c r="P13" s="19" t="n">
        <v>0.188349857569299</v>
      </c>
      <c r="Q13" s="19" t="n">
        <v>0.0914746107445125</v>
      </c>
      <c r="R13" s="19" t="n">
        <v>0.187427503068941</v>
      </c>
      <c r="S13" s="19"/>
      <c r="T13" s="19" t="n">
        <v>0.440199551292604</v>
      </c>
      <c r="U13" s="19" t="n">
        <v>0.106024296864908</v>
      </c>
      <c r="V13" s="19" t="n">
        <v>0.149724458029234</v>
      </c>
      <c r="W13" s="19" t="n">
        <v>0.213924180549268</v>
      </c>
      <c r="X13" s="19"/>
      <c r="Y13" s="19" t="n">
        <v>0.16331857209518</v>
      </c>
      <c r="Z13" s="19" t="n">
        <v>0.0950298715825923</v>
      </c>
      <c r="AA13" s="19" t="s">
        <v>89</v>
      </c>
      <c r="AB13" s="19" t="s">
        <v>89</v>
      </c>
      <c r="AC13" s="19" t="s">
        <v>89</v>
      </c>
      <c r="AD13" s="19" t="s">
        <v>89</v>
      </c>
      <c r="AE13" s="19"/>
      <c r="AF13" s="19" t="n">
        <v>0.149432256163707</v>
      </c>
      <c r="AG13" s="19"/>
      <c r="AH13" s="19" t="n">
        <v>0.153811769976521</v>
      </c>
      <c r="AI13" s="19"/>
      <c r="AJ13" s="19" t="n">
        <v>0.0730062784515249</v>
      </c>
      <c r="AK13" s="19" t="n">
        <v>0.198173934705149</v>
      </c>
      <c r="AL13" s="19" t="n">
        <v>0.0774971316943408</v>
      </c>
    </row>
    <row r="14">
      <c r="B14" s="20" t="s">
        <v>549</v>
      </c>
      <c r="C14" s="19" t="n">
        <v>0.1313985132739</v>
      </c>
      <c r="D14" s="19" t="n">
        <v>0.13856639146889</v>
      </c>
      <c r="E14" s="19" t="n">
        <v>0.12363424112506</v>
      </c>
      <c r="F14" s="19"/>
      <c r="G14" s="19" t="n">
        <v>0.121086304344547</v>
      </c>
      <c r="H14" s="19" t="n">
        <v>0.202610869325663</v>
      </c>
      <c r="I14" s="19" t="n">
        <v>0.158041642353969</v>
      </c>
      <c r="J14" s="19" t="n">
        <v>0.0910426357760107</v>
      </c>
      <c r="K14" s="19" t="n">
        <v>0.0247781270573184</v>
      </c>
      <c r="L14" s="19" t="n">
        <v>0.100547025436223</v>
      </c>
      <c r="M14" s="19"/>
      <c r="N14" s="19" t="n">
        <v>0.200573930367651</v>
      </c>
      <c r="O14" s="19" t="n">
        <v>0.128778595390024</v>
      </c>
      <c r="P14" s="19" t="n">
        <v>0.0995938984378189</v>
      </c>
      <c r="Q14" s="19" t="n">
        <v>0.0651790897883572</v>
      </c>
      <c r="R14" s="19" t="n">
        <v>0.200981526171666</v>
      </c>
      <c r="S14" s="19"/>
      <c r="T14" s="19" t="n">
        <v>0</v>
      </c>
      <c r="U14" s="19" t="n">
        <v>0.0780557028709077</v>
      </c>
      <c r="V14" s="19" t="n">
        <v>0.130300492715407</v>
      </c>
      <c r="W14" s="19" t="n">
        <v>0.212810893425353</v>
      </c>
      <c r="X14" s="19"/>
      <c r="Y14" s="19" t="n">
        <v>0.150790947275044</v>
      </c>
      <c r="Z14" s="19" t="n">
        <v>0.00610662014234004</v>
      </c>
      <c r="AA14" s="19" t="s">
        <v>89</v>
      </c>
      <c r="AB14" s="19" t="s">
        <v>89</v>
      </c>
      <c r="AC14" s="19" t="s">
        <v>89</v>
      </c>
      <c r="AD14" s="19" t="s">
        <v>89</v>
      </c>
      <c r="AE14" s="19"/>
      <c r="AF14" s="19" t="n">
        <v>0.13043741809764</v>
      </c>
      <c r="AG14" s="19"/>
      <c r="AH14" s="19" t="n">
        <v>0.13086208630652</v>
      </c>
      <c r="AI14" s="19"/>
      <c r="AJ14" s="19" t="n">
        <v>0.046811202685351</v>
      </c>
      <c r="AK14" s="19" t="n">
        <v>0.161649289177223</v>
      </c>
      <c r="AL14" s="19" t="n">
        <v>0.151836966365068</v>
      </c>
    </row>
    <row r="15">
      <c r="B15" s="20" t="s">
        <v>547</v>
      </c>
      <c r="C15" s="19" t="n">
        <v>0.118511841010728</v>
      </c>
      <c r="D15" s="19" t="n">
        <v>0.128789111868817</v>
      </c>
      <c r="E15" s="19" t="n">
        <v>0.107093207123472</v>
      </c>
      <c r="F15" s="19"/>
      <c r="G15" s="19" t="n">
        <v>0.227049740527363</v>
      </c>
      <c r="H15" s="19" t="n">
        <v>0.126594479177314</v>
      </c>
      <c r="I15" s="19" t="n">
        <v>0.13947993568007</v>
      </c>
      <c r="J15" s="19" t="n">
        <v>0.113486701640202</v>
      </c>
      <c r="K15" s="19" t="n">
        <v>0.0184732740154475</v>
      </c>
      <c r="L15" s="19" t="n">
        <v>0</v>
      </c>
      <c r="M15" s="19"/>
      <c r="N15" s="19" t="n">
        <v>0.0451197323006113</v>
      </c>
      <c r="O15" s="19" t="n">
        <v>0.0428701398044207</v>
      </c>
      <c r="P15" s="19" t="n">
        <v>0.153999899806446</v>
      </c>
      <c r="Q15" s="19" t="n">
        <v>0.0950502234434363</v>
      </c>
      <c r="R15" s="19" t="n">
        <v>0.208185468408547</v>
      </c>
      <c r="S15" s="19"/>
      <c r="T15" s="19" t="n">
        <v>0.131515610023916</v>
      </c>
      <c r="U15" s="19" t="n">
        <v>0.117599378684775</v>
      </c>
      <c r="V15" s="19" t="n">
        <v>0.0807633091442243</v>
      </c>
      <c r="W15" s="19" t="n">
        <v>0.156702864973315</v>
      </c>
      <c r="X15" s="19"/>
      <c r="Y15" s="19" t="n">
        <v>0.117992483184037</v>
      </c>
      <c r="Z15" s="19" t="n">
        <v>0.121867341682538</v>
      </c>
      <c r="AA15" s="19" t="s">
        <v>89</v>
      </c>
      <c r="AB15" s="19" t="s">
        <v>89</v>
      </c>
      <c r="AC15" s="19" t="s">
        <v>89</v>
      </c>
      <c r="AD15" s="19" t="s">
        <v>89</v>
      </c>
      <c r="AE15" s="19"/>
      <c r="AF15" s="19" t="n">
        <v>0.11914566277821</v>
      </c>
      <c r="AG15" s="19"/>
      <c r="AH15" s="19" t="n">
        <v>0.12152091080788</v>
      </c>
      <c r="AI15" s="19"/>
      <c r="AJ15" s="19" t="n">
        <v>0.0660643535426419</v>
      </c>
      <c r="AK15" s="19" t="n">
        <v>0.14704673554885</v>
      </c>
      <c r="AL15" s="19" t="n">
        <v>0.0683528520321688</v>
      </c>
    </row>
    <row r="16">
      <c r="B16" s="20" t="s">
        <v>77</v>
      </c>
      <c r="C16" s="21" t="n">
        <v>0.109582404505616</v>
      </c>
      <c r="D16" s="21" t="n">
        <v>0.101142095536904</v>
      </c>
      <c r="E16" s="21" t="n">
        <v>0.119807578167206</v>
      </c>
      <c r="F16" s="21"/>
      <c r="G16" s="21" t="n">
        <v>0.0633444731059917</v>
      </c>
      <c r="H16" s="21" t="n">
        <v>0.0613413376176436</v>
      </c>
      <c r="I16" s="21" t="n">
        <v>0.056574948074044</v>
      </c>
      <c r="J16" s="21" t="n">
        <v>0.101575688090256</v>
      </c>
      <c r="K16" s="21" t="n">
        <v>0.320484964048952</v>
      </c>
      <c r="L16" s="21" t="n">
        <v>0.326809282255196</v>
      </c>
      <c r="M16" s="21"/>
      <c r="N16" s="21" t="n">
        <v>0.0152098315199726</v>
      </c>
      <c r="O16" s="21" t="n">
        <v>0.129958780287403</v>
      </c>
      <c r="P16" s="21" t="n">
        <v>0.143598488182587</v>
      </c>
      <c r="Q16" s="21" t="n">
        <v>0.141613288173801</v>
      </c>
      <c r="R16" s="21" t="n">
        <v>0.0567523881896381</v>
      </c>
      <c r="S16" s="21"/>
      <c r="T16" s="21" t="n">
        <v>0.166080230195793</v>
      </c>
      <c r="U16" s="21" t="n">
        <v>0.14194709749562</v>
      </c>
      <c r="V16" s="21" t="n">
        <v>0.125138634050765</v>
      </c>
      <c r="W16" s="21" t="n">
        <v>0.0511664055423369</v>
      </c>
      <c r="X16" s="21"/>
      <c r="Y16" s="21" t="n">
        <v>0.105020420163788</v>
      </c>
      <c r="Z16" s="21" t="n">
        <v>0.139056768300815</v>
      </c>
      <c r="AA16" s="21" t="s">
        <v>89</v>
      </c>
      <c r="AB16" s="21" t="s">
        <v>89</v>
      </c>
      <c r="AC16" s="21" t="s">
        <v>89</v>
      </c>
      <c r="AD16" s="21" t="s">
        <v>89</v>
      </c>
      <c r="AE16" s="21"/>
      <c r="AF16" s="21" t="n">
        <v>0.132565982167216</v>
      </c>
      <c r="AG16" s="21"/>
      <c r="AH16" s="21" t="n">
        <v>0.109519257524088</v>
      </c>
      <c r="AI16" s="21"/>
      <c r="AJ16" s="21" t="n">
        <v>0.199500613137846</v>
      </c>
      <c r="AK16" s="21" t="n">
        <v>0.071446371194853</v>
      </c>
      <c r="AL16" s="21" t="n">
        <v>0.126273577785031</v>
      </c>
    </row>
    <row r="17">
      <c r="B17" s="18" t="s">
        <v>220</v>
      </c>
    </row>
    <row r="18">
      <c r="B18" t="s">
        <v>61</v>
      </c>
    </row>
    <row r="19">
      <c r="B19" t="s">
        <v>62</v>
      </c>
    </row>
    <row r="21">
      <c r="B21"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561</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546</v>
      </c>
      <c r="D7" s="11" t="n">
        <v>252</v>
      </c>
      <c r="E7" s="11" t="n">
        <v>293</v>
      </c>
      <c r="F7" s="11"/>
      <c r="G7" s="11" t="n">
        <v>31</v>
      </c>
      <c r="H7" s="11" t="n">
        <v>115</v>
      </c>
      <c r="I7" s="11" t="n">
        <v>180</v>
      </c>
      <c r="J7" s="11" t="n">
        <v>134</v>
      </c>
      <c r="K7" s="11" t="n">
        <v>81</v>
      </c>
      <c r="L7" s="11" t="n">
        <v>5</v>
      </c>
      <c r="M7" s="11"/>
      <c r="N7" s="11" t="n">
        <v>27</v>
      </c>
      <c r="O7" s="11" t="n">
        <v>98</v>
      </c>
      <c r="P7" s="11" t="n">
        <v>78</v>
      </c>
      <c r="Q7" s="11" t="n">
        <v>182</v>
      </c>
      <c r="R7" s="11" t="n">
        <v>161</v>
      </c>
      <c r="S7" s="11"/>
      <c r="T7" s="11" t="n">
        <v>14</v>
      </c>
      <c r="U7" s="11" t="n">
        <v>134</v>
      </c>
      <c r="V7" s="11" t="n">
        <v>103</v>
      </c>
      <c r="W7" s="11" t="n">
        <v>220</v>
      </c>
      <c r="X7" s="11"/>
      <c r="Y7" s="11" t="n">
        <v>458</v>
      </c>
      <c r="Z7" s="11" t="n">
        <v>88</v>
      </c>
      <c r="AA7" s="11" t="s">
        <v>88</v>
      </c>
      <c r="AB7" s="11" t="s">
        <v>88</v>
      </c>
      <c r="AC7" s="11" t="s">
        <v>88</v>
      </c>
      <c r="AD7" s="11" t="s">
        <v>88</v>
      </c>
      <c r="AE7" s="11"/>
      <c r="AF7" s="11" t="n">
        <v>347</v>
      </c>
      <c r="AG7" s="11"/>
      <c r="AH7" s="11" t="n">
        <v>532</v>
      </c>
      <c r="AI7" s="11"/>
      <c r="AJ7" s="11" t="n">
        <v>200</v>
      </c>
      <c r="AK7" s="11" t="n">
        <v>245</v>
      </c>
      <c r="AL7" s="11" t="n">
        <v>101</v>
      </c>
    </row>
    <row r="8" ht="30" customHeight="1">
      <c r="B8" s="12" t="s">
        <v>20</v>
      </c>
      <c r="C8" s="12" t="n">
        <v>521</v>
      </c>
      <c r="D8" s="12" t="n">
        <v>279</v>
      </c>
      <c r="E8" s="12" t="n">
        <v>241</v>
      </c>
      <c r="F8" s="12"/>
      <c r="G8" s="12" t="n">
        <v>44</v>
      </c>
      <c r="H8" s="12" t="n">
        <v>142</v>
      </c>
      <c r="I8" s="12" t="n">
        <v>129</v>
      </c>
      <c r="J8" s="12" t="n">
        <v>126</v>
      </c>
      <c r="K8" s="12" t="n">
        <v>74</v>
      </c>
      <c r="L8" s="12" t="n">
        <v>6</v>
      </c>
      <c r="M8" s="12"/>
      <c r="N8" s="12" t="n">
        <v>37</v>
      </c>
      <c r="O8" s="12" t="n">
        <v>132</v>
      </c>
      <c r="P8" s="12" t="n">
        <v>115</v>
      </c>
      <c r="Q8" s="12" t="n">
        <v>110</v>
      </c>
      <c r="R8" s="12" t="n">
        <v>125</v>
      </c>
      <c r="S8" s="12"/>
      <c r="T8" s="12" t="n">
        <v>14</v>
      </c>
      <c r="U8" s="12" t="n">
        <v>129</v>
      </c>
      <c r="V8" s="12" t="n">
        <v>89</v>
      </c>
      <c r="W8" s="12" t="n">
        <v>219</v>
      </c>
      <c r="X8" s="12"/>
      <c r="Y8" s="12" t="n">
        <v>451</v>
      </c>
      <c r="Z8" s="12" t="n">
        <v>70</v>
      </c>
      <c r="AA8" s="12" t="s">
        <v>88</v>
      </c>
      <c r="AB8" s="12" t="s">
        <v>88</v>
      </c>
      <c r="AC8" s="12" t="s">
        <v>88</v>
      </c>
      <c r="AD8" s="12" t="s">
        <v>88</v>
      </c>
      <c r="AE8" s="12"/>
      <c r="AF8" s="12" t="n">
        <v>327</v>
      </c>
      <c r="AG8" s="12"/>
      <c r="AH8" s="12" t="n">
        <v>508</v>
      </c>
      <c r="AI8" s="12"/>
      <c r="AJ8" s="12" t="n">
        <v>133</v>
      </c>
      <c r="AK8" s="12" t="n">
        <v>336</v>
      </c>
      <c r="AL8" s="12" t="n">
        <v>52</v>
      </c>
    </row>
    <row r="9">
      <c r="B9" s="20" t="s">
        <v>550</v>
      </c>
      <c r="C9" s="19" t="n">
        <v>0.310878836770097</v>
      </c>
      <c r="D9" s="19" t="n">
        <v>0.246954918279508</v>
      </c>
      <c r="E9" s="19" t="n">
        <v>0.386194621784299</v>
      </c>
      <c r="F9" s="19"/>
      <c r="G9" s="19" t="n">
        <v>0.144175210485711</v>
      </c>
      <c r="H9" s="19" t="n">
        <v>0.2219850182105</v>
      </c>
      <c r="I9" s="19" t="n">
        <v>0.298812208798485</v>
      </c>
      <c r="J9" s="19" t="n">
        <v>0.39610282110969</v>
      </c>
      <c r="K9" s="19" t="n">
        <v>0.466380712128111</v>
      </c>
      <c r="L9" s="19" t="n">
        <v>0.205770538202424</v>
      </c>
      <c r="M9" s="19"/>
      <c r="N9" s="19" t="n">
        <v>0.309797762740613</v>
      </c>
      <c r="O9" s="19" t="n">
        <v>0.324851506255303</v>
      </c>
      <c r="P9" s="19" t="n">
        <v>0.313227773278917</v>
      </c>
      <c r="Q9" s="19" t="n">
        <v>0.381816644674941</v>
      </c>
      <c r="R9" s="19" t="n">
        <v>0.231986137451521</v>
      </c>
      <c r="S9" s="19"/>
      <c r="T9" s="19" t="n">
        <v>0.122247821812258</v>
      </c>
      <c r="U9" s="19" t="n">
        <v>0.386946997810826</v>
      </c>
      <c r="V9" s="19" t="n">
        <v>0.395895106457684</v>
      </c>
      <c r="W9" s="19" t="n">
        <v>0.176567287896224</v>
      </c>
      <c r="X9" s="19"/>
      <c r="Y9" s="19" t="n">
        <v>0.27924171764551</v>
      </c>
      <c r="Z9" s="19" t="n">
        <v>0.515281984312808</v>
      </c>
      <c r="AA9" s="19" t="s">
        <v>89</v>
      </c>
      <c r="AB9" s="19" t="s">
        <v>89</v>
      </c>
      <c r="AC9" s="19" t="s">
        <v>89</v>
      </c>
      <c r="AD9" s="19" t="s">
        <v>89</v>
      </c>
      <c r="AE9" s="19"/>
      <c r="AF9" s="19" t="n">
        <v>0.326190696654312</v>
      </c>
      <c r="AG9" s="19"/>
      <c r="AH9" s="19" t="n">
        <v>0.306900282241958</v>
      </c>
      <c r="AI9" s="19"/>
      <c r="AJ9" s="19" t="n">
        <v>0.481501877550888</v>
      </c>
      <c r="AK9" s="19" t="n">
        <v>0.228691458122339</v>
      </c>
      <c r="AL9" s="19" t="n">
        <v>0.405669599982407</v>
      </c>
    </row>
    <row r="10">
      <c r="B10" s="20" t="s">
        <v>545</v>
      </c>
      <c r="C10" s="19" t="n">
        <v>0.167273283073548</v>
      </c>
      <c r="D10" s="19" t="n">
        <v>0.191179817316034</v>
      </c>
      <c r="E10" s="19" t="n">
        <v>0.140267738770767</v>
      </c>
      <c r="F10" s="19"/>
      <c r="G10" s="19" t="n">
        <v>0.204131048626011</v>
      </c>
      <c r="H10" s="19" t="n">
        <v>0.19037358622425</v>
      </c>
      <c r="I10" s="19" t="n">
        <v>0.196355295162231</v>
      </c>
      <c r="J10" s="19" t="n">
        <v>0.151518075331015</v>
      </c>
      <c r="K10" s="19" t="n">
        <v>0.0614468969779761</v>
      </c>
      <c r="L10" s="19" t="n">
        <v>0.366873154106157</v>
      </c>
      <c r="M10" s="19"/>
      <c r="N10" s="19" t="n">
        <v>0.127877682767229</v>
      </c>
      <c r="O10" s="19" t="n">
        <v>0.174848883007855</v>
      </c>
      <c r="P10" s="19" t="n">
        <v>0.0962310496059702</v>
      </c>
      <c r="Q10" s="19" t="n">
        <v>0.128964596091609</v>
      </c>
      <c r="R10" s="19" t="n">
        <v>0.270071994013432</v>
      </c>
      <c r="S10" s="19"/>
      <c r="T10" s="19" t="n">
        <v>0.271902903497367</v>
      </c>
      <c r="U10" s="19" t="n">
        <v>0.174911057705541</v>
      </c>
      <c r="V10" s="19" t="n">
        <v>0.193939619913609</v>
      </c>
      <c r="W10" s="19" t="n">
        <v>0.191061357808224</v>
      </c>
      <c r="X10" s="19"/>
      <c r="Y10" s="19" t="n">
        <v>0.17001436965383</v>
      </c>
      <c r="Z10" s="19" t="n">
        <v>0.149563493427711</v>
      </c>
      <c r="AA10" s="19" t="s">
        <v>89</v>
      </c>
      <c r="AB10" s="19" t="s">
        <v>89</v>
      </c>
      <c r="AC10" s="19" t="s">
        <v>89</v>
      </c>
      <c r="AD10" s="19" t="s">
        <v>89</v>
      </c>
      <c r="AE10" s="19"/>
      <c r="AF10" s="19" t="n">
        <v>0.170319145747027</v>
      </c>
      <c r="AG10" s="19"/>
      <c r="AH10" s="19" t="n">
        <v>0.16652795565907</v>
      </c>
      <c r="AI10" s="19"/>
      <c r="AJ10" s="19" t="n">
        <v>0.066169930800252</v>
      </c>
      <c r="AK10" s="19" t="n">
        <v>0.208222449713776</v>
      </c>
      <c r="AL10" s="19" t="n">
        <v>0.160911909605268</v>
      </c>
    </row>
    <row r="11">
      <c r="B11" s="20" t="s">
        <v>546</v>
      </c>
      <c r="C11" s="19" t="n">
        <v>0.163046913350178</v>
      </c>
      <c r="D11" s="19" t="n">
        <v>0.154517232159382</v>
      </c>
      <c r="E11" s="19" t="n">
        <v>0.173594596585061</v>
      </c>
      <c r="F11" s="19"/>
      <c r="G11" s="19" t="n">
        <v>0.176536146933054</v>
      </c>
      <c r="H11" s="19" t="n">
        <v>0.195051707894514</v>
      </c>
      <c r="I11" s="19" t="n">
        <v>0.15063668398424</v>
      </c>
      <c r="J11" s="19" t="n">
        <v>0.159645060250999</v>
      </c>
      <c r="K11" s="19" t="n">
        <v>0.11734376883605</v>
      </c>
      <c r="L11" s="19" t="n">
        <v>0.205770538202424</v>
      </c>
      <c r="M11" s="19"/>
      <c r="N11" s="19" t="n">
        <v>0.127877682767229</v>
      </c>
      <c r="O11" s="19" t="n">
        <v>0.123918285202196</v>
      </c>
      <c r="P11" s="19" t="n">
        <v>0.169168857258625</v>
      </c>
      <c r="Q11" s="19" t="n">
        <v>0.135827049053842</v>
      </c>
      <c r="R11" s="19" t="n">
        <v>0.233112849583006</v>
      </c>
      <c r="S11" s="19"/>
      <c r="T11" s="19" t="n">
        <v>0.232259488597709</v>
      </c>
      <c r="U11" s="19" t="n">
        <v>0.144248481900672</v>
      </c>
      <c r="V11" s="19" t="n">
        <v>0.0959697184843661</v>
      </c>
      <c r="W11" s="19" t="n">
        <v>0.220782544091342</v>
      </c>
      <c r="X11" s="19"/>
      <c r="Y11" s="19" t="n">
        <v>0.177058840661166</v>
      </c>
      <c r="Z11" s="19" t="n">
        <v>0.0725177461960201</v>
      </c>
      <c r="AA11" s="19" t="s">
        <v>89</v>
      </c>
      <c r="AB11" s="19" t="s">
        <v>89</v>
      </c>
      <c r="AC11" s="19" t="s">
        <v>89</v>
      </c>
      <c r="AD11" s="19" t="s">
        <v>89</v>
      </c>
      <c r="AE11" s="19"/>
      <c r="AF11" s="19" t="n">
        <v>0.148675877554817</v>
      </c>
      <c r="AG11" s="19"/>
      <c r="AH11" s="19" t="n">
        <v>0.167186748984293</v>
      </c>
      <c r="AI11" s="19"/>
      <c r="AJ11" s="19" t="n">
        <v>0.0764909268697291</v>
      </c>
      <c r="AK11" s="19" t="n">
        <v>0.2058555343145</v>
      </c>
      <c r="AL11" s="19" t="n">
        <v>0.107792414176912</v>
      </c>
    </row>
    <row r="12">
      <c r="B12" s="20" t="s">
        <v>548</v>
      </c>
      <c r="C12" s="19" t="n">
        <v>0.145605695214458</v>
      </c>
      <c r="D12" s="19" t="n">
        <v>0.182389096738872</v>
      </c>
      <c r="E12" s="19" t="n">
        <v>0.103596255938916</v>
      </c>
      <c r="F12" s="19"/>
      <c r="G12" s="19" t="n">
        <v>0.217751141406976</v>
      </c>
      <c r="H12" s="19" t="n">
        <v>0.168152463292762</v>
      </c>
      <c r="I12" s="19" t="n">
        <v>0.190426705869559</v>
      </c>
      <c r="J12" s="19" t="n">
        <v>0.114821039308415</v>
      </c>
      <c r="K12" s="19" t="n">
        <v>0.0439431311298063</v>
      </c>
      <c r="L12" s="19" t="n">
        <v>0</v>
      </c>
      <c r="M12" s="19"/>
      <c r="N12" s="19" t="n">
        <v>0.232644251185297</v>
      </c>
      <c r="O12" s="19" t="n">
        <v>0.153728274413498</v>
      </c>
      <c r="P12" s="19" t="n">
        <v>0.152820686623435</v>
      </c>
      <c r="Q12" s="19" t="n">
        <v>0.0606266162160004</v>
      </c>
      <c r="R12" s="19" t="n">
        <v>0.179070888811835</v>
      </c>
      <c r="S12" s="19"/>
      <c r="T12" s="19" t="n">
        <v>0.0399898696889717</v>
      </c>
      <c r="U12" s="19" t="n">
        <v>0.135731923865954</v>
      </c>
      <c r="V12" s="19" t="n">
        <v>0.15983449409381</v>
      </c>
      <c r="W12" s="19" t="n">
        <v>0.184429037215035</v>
      </c>
      <c r="X12" s="19"/>
      <c r="Y12" s="19" t="n">
        <v>0.151899844614285</v>
      </c>
      <c r="Z12" s="19" t="n">
        <v>0.104940047265847</v>
      </c>
      <c r="AA12" s="19" t="s">
        <v>89</v>
      </c>
      <c r="AB12" s="19" t="s">
        <v>89</v>
      </c>
      <c r="AC12" s="19" t="s">
        <v>89</v>
      </c>
      <c r="AD12" s="19" t="s">
        <v>89</v>
      </c>
      <c r="AE12" s="19"/>
      <c r="AF12" s="19" t="n">
        <v>0.140429969460371</v>
      </c>
      <c r="AG12" s="19"/>
      <c r="AH12" s="19" t="n">
        <v>0.14542999508851</v>
      </c>
      <c r="AI12" s="19"/>
      <c r="AJ12" s="19" t="n">
        <v>0.0815211230460247</v>
      </c>
      <c r="AK12" s="19" t="n">
        <v>0.168107585572162</v>
      </c>
      <c r="AL12" s="19" t="n">
        <v>0.163766687840531</v>
      </c>
    </row>
    <row r="13">
      <c r="B13" s="20" t="s">
        <v>551</v>
      </c>
      <c r="C13" s="19" t="n">
        <v>0.139846858863407</v>
      </c>
      <c r="D13" s="19" t="n">
        <v>0.1608651850597</v>
      </c>
      <c r="E13" s="19" t="n">
        <v>0.116074357955312</v>
      </c>
      <c r="F13" s="19"/>
      <c r="G13" s="19" t="n">
        <v>0.302811872078978</v>
      </c>
      <c r="H13" s="19" t="n">
        <v>0.13203487840617</v>
      </c>
      <c r="I13" s="19" t="n">
        <v>0.161500626857646</v>
      </c>
      <c r="J13" s="19" t="n">
        <v>0.146618479862919</v>
      </c>
      <c r="K13" s="19" t="n">
        <v>0.00579877640244761</v>
      </c>
      <c r="L13" s="19" t="n">
        <v>0.161102615903733</v>
      </c>
      <c r="M13" s="19"/>
      <c r="N13" s="19" t="n">
        <v>0.239546398694672</v>
      </c>
      <c r="O13" s="19" t="n">
        <v>0.159282454923318</v>
      </c>
      <c r="P13" s="19" t="n">
        <v>0.123051807621814</v>
      </c>
      <c r="Q13" s="19" t="n">
        <v>0.0887897026393507</v>
      </c>
      <c r="R13" s="19" t="n">
        <v>0.149908233524703</v>
      </c>
      <c r="S13" s="19"/>
      <c r="T13" s="19" t="n">
        <v>0.0690596260011884</v>
      </c>
      <c r="U13" s="19" t="n">
        <v>0.0887243716377886</v>
      </c>
      <c r="V13" s="19" t="n">
        <v>0.0801544520589894</v>
      </c>
      <c r="W13" s="19" t="n">
        <v>0.233461728733113</v>
      </c>
      <c r="X13" s="19"/>
      <c r="Y13" s="19" t="n">
        <v>0.153654968685955</v>
      </c>
      <c r="Z13" s="19" t="n">
        <v>0.0506345289344523</v>
      </c>
      <c r="AA13" s="19" t="s">
        <v>89</v>
      </c>
      <c r="AB13" s="19" t="s">
        <v>89</v>
      </c>
      <c r="AC13" s="19" t="s">
        <v>89</v>
      </c>
      <c r="AD13" s="19" t="s">
        <v>89</v>
      </c>
      <c r="AE13" s="19"/>
      <c r="AF13" s="19" t="n">
        <v>0.148725846323135</v>
      </c>
      <c r="AG13" s="19"/>
      <c r="AH13" s="19" t="n">
        <v>0.140209357604042</v>
      </c>
      <c r="AI13" s="19"/>
      <c r="AJ13" s="19" t="n">
        <v>0.0348585794281442</v>
      </c>
      <c r="AK13" s="19" t="n">
        <v>0.195767930864328</v>
      </c>
      <c r="AL13" s="19" t="n">
        <v>0.0471471241053218</v>
      </c>
    </row>
    <row r="14">
      <c r="B14" s="20" t="s">
        <v>547</v>
      </c>
      <c r="C14" s="19" t="n">
        <v>0.139808389524356</v>
      </c>
      <c r="D14" s="19" t="n">
        <v>0.162025162438624</v>
      </c>
      <c r="E14" s="19" t="n">
        <v>0.114647582389951</v>
      </c>
      <c r="F14" s="19"/>
      <c r="G14" s="19" t="n">
        <v>0.16508336936642</v>
      </c>
      <c r="H14" s="19" t="n">
        <v>0.189679358316529</v>
      </c>
      <c r="I14" s="19" t="n">
        <v>0.133032087611636</v>
      </c>
      <c r="J14" s="19" t="n">
        <v>0.131590302106564</v>
      </c>
      <c r="K14" s="19" t="n">
        <v>0.0491155889768815</v>
      </c>
      <c r="L14" s="19" t="n">
        <v>0.205770538202424</v>
      </c>
      <c r="M14" s="19"/>
      <c r="N14" s="19" t="n">
        <v>0</v>
      </c>
      <c r="O14" s="19" t="n">
        <v>0.114132298557472</v>
      </c>
      <c r="P14" s="19" t="n">
        <v>0.13748374265496</v>
      </c>
      <c r="Q14" s="19" t="n">
        <v>0.125975967518132</v>
      </c>
      <c r="R14" s="19" t="n">
        <v>0.222884227796188</v>
      </c>
      <c r="S14" s="19"/>
      <c r="T14" s="19" t="n">
        <v>0</v>
      </c>
      <c r="U14" s="19" t="n">
        <v>0.101202294250252</v>
      </c>
      <c r="V14" s="19" t="n">
        <v>0.177466763896133</v>
      </c>
      <c r="W14" s="19" t="n">
        <v>0.188428407721238</v>
      </c>
      <c r="X14" s="19"/>
      <c r="Y14" s="19" t="n">
        <v>0.152276063221282</v>
      </c>
      <c r="Z14" s="19" t="n">
        <v>0.0592564361005518</v>
      </c>
      <c r="AA14" s="19" t="s">
        <v>89</v>
      </c>
      <c r="AB14" s="19" t="s">
        <v>89</v>
      </c>
      <c r="AC14" s="19" t="s">
        <v>89</v>
      </c>
      <c r="AD14" s="19" t="s">
        <v>89</v>
      </c>
      <c r="AE14" s="19"/>
      <c r="AF14" s="19" t="n">
        <v>0.134105762913644</v>
      </c>
      <c r="AG14" s="19"/>
      <c r="AH14" s="19" t="n">
        <v>0.13938325878507</v>
      </c>
      <c r="AI14" s="19"/>
      <c r="AJ14" s="19" t="n">
        <v>0.121835808063631</v>
      </c>
      <c r="AK14" s="19" t="n">
        <v>0.15824925749934</v>
      </c>
      <c r="AL14" s="19" t="n">
        <v>0.0669569735355218</v>
      </c>
    </row>
    <row r="15">
      <c r="B15" s="20" t="s">
        <v>549</v>
      </c>
      <c r="C15" s="19" t="n">
        <v>0.10730281630924</v>
      </c>
      <c r="D15" s="19" t="n">
        <v>0.133964695679468</v>
      </c>
      <c r="E15" s="19" t="n">
        <v>0.0727641445449924</v>
      </c>
      <c r="F15" s="19"/>
      <c r="G15" s="19" t="n">
        <v>0.10596190911972</v>
      </c>
      <c r="H15" s="19" t="n">
        <v>0.130162659338318</v>
      </c>
      <c r="I15" s="19" t="n">
        <v>0.111914709203851</v>
      </c>
      <c r="J15" s="19" t="n">
        <v>0.129217618401331</v>
      </c>
      <c r="K15" s="19" t="n">
        <v>0.0189296386389526</v>
      </c>
      <c r="L15" s="19" t="n">
        <v>0.100547025436223</v>
      </c>
      <c r="M15" s="19"/>
      <c r="N15" s="19" t="n">
        <v>0.0967506036293365</v>
      </c>
      <c r="O15" s="19" t="n">
        <v>0.100565067529191</v>
      </c>
      <c r="P15" s="19" t="n">
        <v>0.0898163890584784</v>
      </c>
      <c r="Q15" s="19" t="n">
        <v>0.0753671486144257</v>
      </c>
      <c r="R15" s="19" t="n">
        <v>0.161709136613042</v>
      </c>
      <c r="S15" s="19"/>
      <c r="T15" s="19" t="n">
        <v>0.0834008964562414</v>
      </c>
      <c r="U15" s="19" t="n">
        <v>0.0944281229685458</v>
      </c>
      <c r="V15" s="19" t="n">
        <v>0.0810402964418644</v>
      </c>
      <c r="W15" s="19" t="n">
        <v>0.13890130283025</v>
      </c>
      <c r="X15" s="19"/>
      <c r="Y15" s="19" t="n">
        <v>0.109989068803494</v>
      </c>
      <c r="Z15" s="19" t="n">
        <v>0.0899473022765671</v>
      </c>
      <c r="AA15" s="19" t="s">
        <v>89</v>
      </c>
      <c r="AB15" s="19" t="s">
        <v>89</v>
      </c>
      <c r="AC15" s="19" t="s">
        <v>89</v>
      </c>
      <c r="AD15" s="19" t="s">
        <v>89</v>
      </c>
      <c r="AE15" s="19"/>
      <c r="AF15" s="19" t="n">
        <v>0.0862932496031557</v>
      </c>
      <c r="AG15" s="19"/>
      <c r="AH15" s="19" t="n">
        <v>0.107692428805991</v>
      </c>
      <c r="AI15" s="19"/>
      <c r="AJ15" s="19" t="n">
        <v>0.0692712649194684</v>
      </c>
      <c r="AK15" s="19" t="n">
        <v>0.127226803317995</v>
      </c>
      <c r="AL15" s="19" t="n">
        <v>0.0758636450162297</v>
      </c>
    </row>
    <row r="16">
      <c r="B16" s="20" t="s">
        <v>77</v>
      </c>
      <c r="C16" s="21" t="n">
        <v>0.132870254868732</v>
      </c>
      <c r="D16" s="21" t="n">
        <v>0.127676994532774</v>
      </c>
      <c r="E16" s="21" t="n">
        <v>0.139429792131315</v>
      </c>
      <c r="F16" s="21"/>
      <c r="G16" s="21" t="n">
        <v>0.0884364207285285</v>
      </c>
      <c r="H16" s="21" t="n">
        <v>0.104650872754655</v>
      </c>
      <c r="I16" s="21" t="n">
        <v>0.0840452654561796</v>
      </c>
      <c r="J16" s="21" t="n">
        <v>0.106017547690802</v>
      </c>
      <c r="K16" s="21" t="n">
        <v>0.330671695157553</v>
      </c>
      <c r="L16" s="21" t="n">
        <v>0.326809282255196</v>
      </c>
      <c r="M16" s="21"/>
      <c r="N16" s="21" t="n">
        <v>0.0901339046121896</v>
      </c>
      <c r="O16" s="21" t="n">
        <v>0.143121739589738</v>
      </c>
      <c r="P16" s="21" t="n">
        <v>0.153867745828165</v>
      </c>
      <c r="Q16" s="21" t="n">
        <v>0.187305696862316</v>
      </c>
      <c r="R16" s="21" t="n">
        <v>0.0676471936229429</v>
      </c>
      <c r="S16" s="21"/>
      <c r="T16" s="21" t="n">
        <v>0.264540290402506</v>
      </c>
      <c r="U16" s="21" t="n">
        <v>0.13621766887711</v>
      </c>
      <c r="V16" s="21" t="n">
        <v>0.159121684176998</v>
      </c>
      <c r="W16" s="21" t="n">
        <v>0.0531022554499257</v>
      </c>
      <c r="X16" s="21"/>
      <c r="Y16" s="21" t="n">
        <v>0.122873340268944</v>
      </c>
      <c r="Z16" s="21" t="n">
        <v>0.197458967951784</v>
      </c>
      <c r="AA16" s="21" t="s">
        <v>89</v>
      </c>
      <c r="AB16" s="21" t="s">
        <v>89</v>
      </c>
      <c r="AC16" s="21" t="s">
        <v>89</v>
      </c>
      <c r="AD16" s="21" t="s">
        <v>89</v>
      </c>
      <c r="AE16" s="21"/>
      <c r="AF16" s="21" t="n">
        <v>0.149118961985791</v>
      </c>
      <c r="AG16" s="21"/>
      <c r="AH16" s="21" t="n">
        <v>0.136243891354803</v>
      </c>
      <c r="AI16" s="21"/>
      <c r="AJ16" s="21" t="n">
        <v>0.195799600644184</v>
      </c>
      <c r="AK16" s="21" t="n">
        <v>0.102238910350229</v>
      </c>
      <c r="AL16" s="21" t="n">
        <v>0.169880350434853</v>
      </c>
    </row>
    <row r="17">
      <c r="B17" s="18" t="s">
        <v>220</v>
      </c>
    </row>
    <row r="18">
      <c r="B18" t="s">
        <v>61</v>
      </c>
    </row>
    <row r="19">
      <c r="B19" t="s">
        <v>62</v>
      </c>
    </row>
    <row r="21">
      <c r="B21"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10.71" hidden="0" customWidth="1"/>
    <col min="19" max="19" width="2.21" hidden="0" customWidth="1"/>
    <col min="20" max="20" width="10.71" hidden="0" customWidth="1"/>
    <col min="21" max="21" width="10.71" hidden="0" customWidth="1"/>
    <col min="22" max="22" width="10.71" hidden="0" customWidth="1"/>
    <col min="23" max="23" width="10.71" hidden="0" customWidth="1"/>
    <col min="24" max="24" width="2.2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2.21" hidden="0" customWidth="1"/>
    <col min="34" max="34" width="10.71" hidden="0" customWidth="1"/>
    <col min="35" max="35" width="2.21" hidden="0" customWidth="1"/>
    <col min="36" max="36" width="10.71" hidden="0" customWidth="1"/>
    <col min="37" max="37" width="10.71" hidden="0" customWidth="1"/>
    <col min="38" max="38" width="10.71" hidden="0" customWidth="1"/>
    <col min="39" max="39" width="2.21" hidden="0" customWidth="1"/>
  </cols>
  <sheetData>
    <row r="2" ht="40" customHeight="1">
      <c r="D2" s="16" t="s">
        <v>568</v>
      </c>
    </row>
    <row r="5" ht="30" customHeight="1">
      <c r="B5" s="17"/>
      <c r="C5" s="17"/>
      <c r="D5" s="17" t="s">
        <v>47</v>
      </c>
      <c r="E5" s="17"/>
      <c r="F5" s="17"/>
      <c r="G5" s="17" t="s">
        <v>48</v>
      </c>
      <c r="H5" s="17"/>
      <c r="I5" s="17"/>
      <c r="J5" s="17"/>
      <c r="K5" s="17"/>
      <c r="L5" s="17"/>
      <c r="M5" s="17"/>
      <c r="N5" s="17" t="s">
        <v>49</v>
      </c>
      <c r="O5" s="17"/>
      <c r="P5" s="17"/>
      <c r="Q5" s="17"/>
      <c r="R5" s="17"/>
      <c r="S5" s="17"/>
      <c r="T5" s="17" t="s">
        <v>50</v>
      </c>
      <c r="U5" s="17"/>
      <c r="V5" s="17"/>
      <c r="W5" s="17"/>
      <c r="X5" s="17"/>
      <c r="Y5" s="17" t="s">
        <v>51</v>
      </c>
      <c r="Z5" s="17"/>
      <c r="AA5" s="17"/>
      <c r="AB5" s="17"/>
      <c r="AC5" s="17"/>
      <c r="AD5" s="17"/>
      <c r="AE5" s="17"/>
      <c r="AF5" s="17" t="s">
        <v>42</v>
      </c>
      <c r="AG5" s="17"/>
      <c r="AH5" s="17" t="s">
        <v>43</v>
      </c>
      <c r="AI5" s="17"/>
      <c r="AJ5" s="17" t="s">
        <v>52</v>
      </c>
      <c r="AK5" s="17"/>
      <c r="AL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R6" s="13" t="s">
        <v>31</v>
      </c>
      <c r="T6" s="13" t="s">
        <v>32</v>
      </c>
      <c r="U6" s="13" t="s">
        <v>33</v>
      </c>
      <c r="V6" s="13" t="s">
        <v>34</v>
      </c>
      <c r="W6" s="13" t="s">
        <v>35</v>
      </c>
      <c r="Y6" s="13" t="s">
        <v>36</v>
      </c>
      <c r="Z6" s="13" t="s">
        <v>37</v>
      </c>
      <c r="AA6" s="13" t="s">
        <v>38</v>
      </c>
      <c r="AB6" s="13" t="s">
        <v>39</v>
      </c>
      <c r="AC6" s="13" t="s">
        <v>40</v>
      </c>
      <c r="AD6" s="13" t="s">
        <v>41</v>
      </c>
      <c r="AF6" s="13" t="s">
        <v>42</v>
      </c>
      <c r="AH6" s="13" t="s">
        <v>43</v>
      </c>
      <c r="AJ6" s="13" t="s">
        <v>44</v>
      </c>
      <c r="AK6" s="13" t="s">
        <v>45</v>
      </c>
      <c r="AL6" s="13" t="s">
        <v>46</v>
      </c>
    </row>
    <row r="7" ht="30" customHeight="1">
      <c r="B7" s="11" t="s">
        <v>19</v>
      </c>
      <c r="C7" s="11" t="n">
        <v>327</v>
      </c>
      <c r="D7" s="11" t="n">
        <v>166</v>
      </c>
      <c r="E7" s="11" t="n">
        <v>161</v>
      </c>
      <c r="F7" s="11"/>
      <c r="G7" s="11" t="n">
        <v>23</v>
      </c>
      <c r="H7" s="11" t="n">
        <v>77</v>
      </c>
      <c r="I7" s="11" t="n">
        <v>118</v>
      </c>
      <c r="J7" s="11" t="n">
        <v>78</v>
      </c>
      <c r="K7" s="11" t="n">
        <v>28</v>
      </c>
      <c r="L7" s="11" t="n">
        <v>3</v>
      </c>
      <c r="M7" s="11"/>
      <c r="N7" s="11" t="n">
        <v>14</v>
      </c>
      <c r="O7" s="11" t="n">
        <v>58</v>
      </c>
      <c r="P7" s="11" t="n">
        <v>37</v>
      </c>
      <c r="Q7" s="11" t="n">
        <v>103</v>
      </c>
      <c r="R7" s="11" t="n">
        <v>115</v>
      </c>
      <c r="S7" s="11"/>
      <c r="T7" s="11" t="n">
        <v>8</v>
      </c>
      <c r="U7" s="11" t="n">
        <v>74</v>
      </c>
      <c r="V7" s="11" t="n">
        <v>62</v>
      </c>
      <c r="W7" s="11" t="n">
        <v>160</v>
      </c>
      <c r="X7" s="11"/>
      <c r="Y7" s="11" t="n">
        <v>290</v>
      </c>
      <c r="Z7" s="11" t="n">
        <v>37</v>
      </c>
      <c r="AA7" s="11" t="s">
        <v>88</v>
      </c>
      <c r="AB7" s="11" t="s">
        <v>88</v>
      </c>
      <c r="AC7" s="11" t="s">
        <v>88</v>
      </c>
      <c r="AD7" s="11" t="s">
        <v>88</v>
      </c>
      <c r="AE7" s="11"/>
      <c r="AF7" s="11" t="n">
        <v>203</v>
      </c>
      <c r="AG7" s="11"/>
      <c r="AH7" s="11" t="n">
        <v>320</v>
      </c>
      <c r="AI7" s="11"/>
      <c r="AJ7" s="11" t="n">
        <v>83</v>
      </c>
      <c r="AK7" s="11" t="n">
        <v>183</v>
      </c>
      <c r="AL7" s="11" t="n">
        <v>61</v>
      </c>
    </row>
    <row r="8" ht="30" customHeight="1">
      <c r="B8" s="12" t="s">
        <v>20</v>
      </c>
      <c r="C8" s="12" t="n">
        <v>332</v>
      </c>
      <c r="D8" s="12" t="n">
        <v>189</v>
      </c>
      <c r="E8" s="12" t="n">
        <v>144</v>
      </c>
      <c r="F8" s="12"/>
      <c r="G8" s="12" t="n">
        <v>32</v>
      </c>
      <c r="H8" s="12" t="n">
        <v>102</v>
      </c>
      <c r="I8" s="12" t="n">
        <v>93</v>
      </c>
      <c r="J8" s="12" t="n">
        <v>80</v>
      </c>
      <c r="K8" s="12" t="n">
        <v>22</v>
      </c>
      <c r="L8" s="12" t="n">
        <v>4</v>
      </c>
      <c r="M8" s="12"/>
      <c r="N8" s="12" t="n">
        <v>22</v>
      </c>
      <c r="O8" s="12" t="n">
        <v>83</v>
      </c>
      <c r="P8" s="12" t="n">
        <v>63</v>
      </c>
      <c r="Q8" s="12" t="n">
        <v>69</v>
      </c>
      <c r="R8" s="12" t="n">
        <v>95</v>
      </c>
      <c r="S8" s="12"/>
      <c r="T8" s="12" t="n">
        <v>7</v>
      </c>
      <c r="U8" s="12" t="n">
        <v>78</v>
      </c>
      <c r="V8" s="12" t="n">
        <v>54</v>
      </c>
      <c r="W8" s="12" t="n">
        <v>172</v>
      </c>
      <c r="X8" s="12"/>
      <c r="Y8" s="12" t="n">
        <v>295</v>
      </c>
      <c r="Z8" s="12" t="n">
        <v>37</v>
      </c>
      <c r="AA8" s="12" t="s">
        <v>88</v>
      </c>
      <c r="AB8" s="12" t="s">
        <v>88</v>
      </c>
      <c r="AC8" s="12" t="s">
        <v>88</v>
      </c>
      <c r="AD8" s="12" t="s">
        <v>88</v>
      </c>
      <c r="AE8" s="12"/>
      <c r="AF8" s="12" t="n">
        <v>202</v>
      </c>
      <c r="AG8" s="12"/>
      <c r="AH8" s="12" t="n">
        <v>327</v>
      </c>
      <c r="AI8" s="12"/>
      <c r="AJ8" s="12" t="n">
        <v>54</v>
      </c>
      <c r="AK8" s="12" t="n">
        <v>247</v>
      </c>
      <c r="AL8" s="12" t="n">
        <v>31</v>
      </c>
    </row>
    <row r="9">
      <c r="B9" s="20" t="s">
        <v>463</v>
      </c>
      <c r="C9" s="19" t="n">
        <v>0.666405211734606</v>
      </c>
      <c r="D9" s="19" t="n">
        <v>0.605909050568595</v>
      </c>
      <c r="E9" s="19" t="n">
        <v>0.745871377790969</v>
      </c>
      <c r="F9" s="19"/>
      <c r="G9" s="19" t="n">
        <v>0.525821788226189</v>
      </c>
      <c r="H9" s="19" t="n">
        <v>0.623477503275432</v>
      </c>
      <c r="I9" s="19" t="n">
        <v>0.65948924576257</v>
      </c>
      <c r="J9" s="19" t="n">
        <v>0.746220195331859</v>
      </c>
      <c r="K9" s="19" t="n">
        <v>0.79993089074021</v>
      </c>
      <c r="L9" s="19" t="n">
        <v>0.703364929805958</v>
      </c>
      <c r="M9" s="19"/>
      <c r="N9" s="19" t="n">
        <v>0.409548661422092</v>
      </c>
      <c r="O9" s="19" t="n">
        <v>0.639026159864559</v>
      </c>
      <c r="P9" s="19" t="n">
        <v>0.600688895315193</v>
      </c>
      <c r="Q9" s="19" t="n">
        <v>0.78627761888567</v>
      </c>
      <c r="R9" s="19" t="n">
        <v>0.706605599694691</v>
      </c>
      <c r="S9" s="19"/>
      <c r="T9" s="19" t="n">
        <v>0.524397870576267</v>
      </c>
      <c r="U9" s="19" t="n">
        <v>0.764396736343811</v>
      </c>
      <c r="V9" s="19" t="n">
        <v>0.784238217956777</v>
      </c>
      <c r="W9" s="19" t="n">
        <v>0.572364217833045</v>
      </c>
      <c r="X9" s="19"/>
      <c r="Y9" s="19" t="n">
        <v>0.641183457698551</v>
      </c>
      <c r="Z9" s="19" t="n">
        <v>0.866073713789838</v>
      </c>
      <c r="AA9" s="19" t="s">
        <v>89</v>
      </c>
      <c r="AB9" s="19" t="s">
        <v>89</v>
      </c>
      <c r="AC9" s="19" t="s">
        <v>89</v>
      </c>
      <c r="AD9" s="19" t="s">
        <v>89</v>
      </c>
      <c r="AE9" s="19"/>
      <c r="AF9" s="19" t="n">
        <v>0.683098148075943</v>
      </c>
      <c r="AG9" s="19"/>
      <c r="AH9" s="19" t="n">
        <v>0.670712534361258</v>
      </c>
      <c r="AI9" s="19"/>
      <c r="AJ9" s="19" t="n">
        <v>0.773437383693726</v>
      </c>
      <c r="AK9" s="19" t="n">
        <v>0.641350215907082</v>
      </c>
      <c r="AL9" s="19" t="n">
        <v>0.680586562508256</v>
      </c>
    </row>
    <row r="10">
      <c r="B10" s="20" t="s">
        <v>562</v>
      </c>
      <c r="C10" s="19" t="n">
        <v>0.512680412261369</v>
      </c>
      <c r="D10" s="19" t="n">
        <v>0.530272603664242</v>
      </c>
      <c r="E10" s="19" t="n">
        <v>0.489571772368007</v>
      </c>
      <c r="F10" s="19"/>
      <c r="G10" s="19" t="n">
        <v>0.696673786874846</v>
      </c>
      <c r="H10" s="19" t="n">
        <v>0.713395949926945</v>
      </c>
      <c r="I10" s="19" t="n">
        <v>0.424585326303325</v>
      </c>
      <c r="J10" s="19" t="n">
        <v>0.324551292090576</v>
      </c>
      <c r="K10" s="19" t="n">
        <v>0.414245391652705</v>
      </c>
      <c r="L10" s="19" t="n">
        <v>0.296635070194042</v>
      </c>
      <c r="M10" s="19"/>
      <c r="N10" s="19" t="n">
        <v>0.443475204470848</v>
      </c>
      <c r="O10" s="19" t="n">
        <v>0.364363516980488</v>
      </c>
      <c r="P10" s="19" t="n">
        <v>0.499757881156014</v>
      </c>
      <c r="Q10" s="19" t="n">
        <v>0.571031713074334</v>
      </c>
      <c r="R10" s="19" t="n">
        <v>0.624703671247665</v>
      </c>
      <c r="S10" s="19"/>
      <c r="T10" s="19" t="n">
        <v>0.548599215957592</v>
      </c>
      <c r="U10" s="19" t="n">
        <v>0.541108144999755</v>
      </c>
      <c r="V10" s="19" t="n">
        <v>0.628028717188855</v>
      </c>
      <c r="W10" s="19" t="n">
        <v>0.463159371037934</v>
      </c>
      <c r="X10" s="19"/>
      <c r="Y10" s="19" t="n">
        <v>0.512776581865142</v>
      </c>
      <c r="Z10" s="19" t="n">
        <v>0.511919083739122</v>
      </c>
      <c r="AA10" s="19" t="s">
        <v>89</v>
      </c>
      <c r="AB10" s="19" t="s">
        <v>89</v>
      </c>
      <c r="AC10" s="19" t="s">
        <v>89</v>
      </c>
      <c r="AD10" s="19" t="s">
        <v>89</v>
      </c>
      <c r="AE10" s="19"/>
      <c r="AF10" s="19" t="n">
        <v>0.510616395985253</v>
      </c>
      <c r="AG10" s="19"/>
      <c r="AH10" s="19" t="n">
        <v>0.511669773344004</v>
      </c>
      <c r="AI10" s="19"/>
      <c r="AJ10" s="19" t="n">
        <v>0.623523891487761</v>
      </c>
      <c r="AK10" s="19" t="n">
        <v>0.488393404428498</v>
      </c>
      <c r="AL10" s="19" t="n">
        <v>0.514354515758421</v>
      </c>
    </row>
    <row r="11">
      <c r="B11" s="20" t="s">
        <v>470</v>
      </c>
      <c r="C11" s="19" t="n">
        <v>0.385446865758876</v>
      </c>
      <c r="D11" s="19" t="n">
        <v>0.386543218307231</v>
      </c>
      <c r="E11" s="19" t="n">
        <v>0.384006725889096</v>
      </c>
      <c r="F11" s="19"/>
      <c r="G11" s="19" t="n">
        <v>0.234174609207975</v>
      </c>
      <c r="H11" s="19" t="n">
        <v>0.379526254606291</v>
      </c>
      <c r="I11" s="19" t="n">
        <v>0.346902478223387</v>
      </c>
      <c r="J11" s="19" t="n">
        <v>0.461475140428803</v>
      </c>
      <c r="K11" s="19" t="n">
        <v>0.492144191218337</v>
      </c>
      <c r="L11" s="19" t="n">
        <v>0.528877674964002</v>
      </c>
      <c r="M11" s="19"/>
      <c r="N11" s="19" t="n">
        <v>0.332469397815828</v>
      </c>
      <c r="O11" s="19" t="n">
        <v>0.342407164863649</v>
      </c>
      <c r="P11" s="19" t="n">
        <v>0.292359969535404</v>
      </c>
      <c r="Q11" s="19" t="n">
        <v>0.454848259874001</v>
      </c>
      <c r="R11" s="19" t="n">
        <v>0.446950667045672</v>
      </c>
      <c r="S11" s="19"/>
      <c r="T11" s="19" t="n">
        <v>0.502611187248184</v>
      </c>
      <c r="U11" s="19" t="n">
        <v>0.325224611344665</v>
      </c>
      <c r="V11" s="19" t="n">
        <v>0.485377639177371</v>
      </c>
      <c r="W11" s="19" t="n">
        <v>0.381458243434863</v>
      </c>
      <c r="X11" s="19"/>
      <c r="Y11" s="19" t="n">
        <v>0.385366935863758</v>
      </c>
      <c r="Z11" s="19" t="n">
        <v>0.386079632314486</v>
      </c>
      <c r="AA11" s="19" t="s">
        <v>89</v>
      </c>
      <c r="AB11" s="19" t="s">
        <v>89</v>
      </c>
      <c r="AC11" s="19" t="s">
        <v>89</v>
      </c>
      <c r="AD11" s="19" t="s">
        <v>89</v>
      </c>
      <c r="AE11" s="19"/>
      <c r="AF11" s="19" t="n">
        <v>0.401632325682337</v>
      </c>
      <c r="AG11" s="19"/>
      <c r="AH11" s="19" t="n">
        <v>0.387990691242519</v>
      </c>
      <c r="AI11" s="19"/>
      <c r="AJ11" s="19" t="n">
        <v>0.385605924570455</v>
      </c>
      <c r="AK11" s="19" t="n">
        <v>0.38996363378686</v>
      </c>
      <c r="AL11" s="19" t="n">
        <v>0.349774194193447</v>
      </c>
    </row>
    <row r="12">
      <c r="B12" s="20" t="s">
        <v>563</v>
      </c>
      <c r="C12" s="19" t="n">
        <v>0.26618639986898</v>
      </c>
      <c r="D12" s="19" t="n">
        <v>0.289211669376146</v>
      </c>
      <c r="E12" s="19" t="n">
        <v>0.23594101148594</v>
      </c>
      <c r="F12" s="19"/>
      <c r="G12" s="19" t="n">
        <v>0.372622332674481</v>
      </c>
      <c r="H12" s="19" t="n">
        <v>0.334022803128793</v>
      </c>
      <c r="I12" s="19" t="n">
        <v>0.257826341779331</v>
      </c>
      <c r="J12" s="19" t="n">
        <v>0.223319704350332</v>
      </c>
      <c r="K12" s="19" t="n">
        <v>0.0373454985175797</v>
      </c>
      <c r="L12" s="19" t="n">
        <v>0</v>
      </c>
      <c r="M12" s="19"/>
      <c r="N12" s="19" t="n">
        <v>0.248468723740621</v>
      </c>
      <c r="O12" s="19" t="n">
        <v>0.23334966793365</v>
      </c>
      <c r="P12" s="19" t="n">
        <v>0.280872370514611</v>
      </c>
      <c r="Q12" s="19" t="n">
        <v>0.167077571906127</v>
      </c>
      <c r="R12" s="19" t="n">
        <v>0.361092105858626</v>
      </c>
      <c r="S12" s="19"/>
      <c r="T12" s="19" t="n">
        <v>0.0557061104301493</v>
      </c>
      <c r="U12" s="19" t="n">
        <v>0.305807815256916</v>
      </c>
      <c r="V12" s="19" t="n">
        <v>0.267337229192305</v>
      </c>
      <c r="W12" s="19" t="n">
        <v>0.286758334527888</v>
      </c>
      <c r="X12" s="19"/>
      <c r="Y12" s="19" t="n">
        <v>0.265895084523601</v>
      </c>
      <c r="Z12" s="19" t="n">
        <v>0.268492603416697</v>
      </c>
      <c r="AA12" s="19" t="s">
        <v>89</v>
      </c>
      <c r="AB12" s="19" t="s">
        <v>89</v>
      </c>
      <c r="AC12" s="19" t="s">
        <v>89</v>
      </c>
      <c r="AD12" s="19" t="s">
        <v>89</v>
      </c>
      <c r="AE12" s="19"/>
      <c r="AF12" s="19" t="n">
        <v>0.281287370563276</v>
      </c>
      <c r="AG12" s="19"/>
      <c r="AH12" s="19" t="n">
        <v>0.26475192347613</v>
      </c>
      <c r="AI12" s="19"/>
      <c r="AJ12" s="19" t="n">
        <v>0.204469496268909</v>
      </c>
      <c r="AK12" s="19" t="n">
        <v>0.292014988310484</v>
      </c>
      <c r="AL12" s="19" t="n">
        <v>0.168803240305196</v>
      </c>
    </row>
    <row r="13">
      <c r="B13" s="20" t="s">
        <v>564</v>
      </c>
      <c r="C13" s="19" t="n">
        <v>0.203179058880396</v>
      </c>
      <c r="D13" s="19" t="n">
        <v>0.212207602246022</v>
      </c>
      <c r="E13" s="19" t="n">
        <v>0.191319401796187</v>
      </c>
      <c r="F13" s="19"/>
      <c r="G13" s="19" t="n">
        <v>0.176864248514028</v>
      </c>
      <c r="H13" s="19" t="n">
        <v>0.214345085234363</v>
      </c>
      <c r="I13" s="19" t="n">
        <v>0.246810882599654</v>
      </c>
      <c r="J13" s="19" t="n">
        <v>0.177610574136862</v>
      </c>
      <c r="K13" s="19" t="n">
        <v>0.0394292122485935</v>
      </c>
      <c r="L13" s="19" t="n">
        <v>0.528877674964002</v>
      </c>
      <c r="M13" s="19"/>
      <c r="N13" s="19" t="n">
        <v>0.220914816444661</v>
      </c>
      <c r="O13" s="19" t="n">
        <v>0.301628177382259</v>
      </c>
      <c r="P13" s="19" t="n">
        <v>0.177597621530534</v>
      </c>
      <c r="Q13" s="19" t="n">
        <v>0.0841781355384805</v>
      </c>
      <c r="R13" s="19" t="n">
        <v>0.216264669716623</v>
      </c>
      <c r="S13" s="19"/>
      <c r="T13" s="19" t="n">
        <v>0</v>
      </c>
      <c r="U13" s="19" t="n">
        <v>0.122693904462848</v>
      </c>
      <c r="V13" s="19" t="n">
        <v>0.128843256397319</v>
      </c>
      <c r="W13" s="19" t="n">
        <v>0.29705969624433</v>
      </c>
      <c r="X13" s="19"/>
      <c r="Y13" s="19" t="n">
        <v>0.221638565144685</v>
      </c>
      <c r="Z13" s="19" t="n">
        <v>0.0570440216739923</v>
      </c>
      <c r="AA13" s="19" t="s">
        <v>89</v>
      </c>
      <c r="AB13" s="19" t="s">
        <v>89</v>
      </c>
      <c r="AC13" s="19" t="s">
        <v>89</v>
      </c>
      <c r="AD13" s="19" t="s">
        <v>89</v>
      </c>
      <c r="AE13" s="19"/>
      <c r="AF13" s="19" t="n">
        <v>0.20301498657097</v>
      </c>
      <c r="AG13" s="19"/>
      <c r="AH13" s="19" t="n">
        <v>0.204496873758964</v>
      </c>
      <c r="AI13" s="19"/>
      <c r="AJ13" s="19" t="n">
        <v>0.145089394928147</v>
      </c>
      <c r="AK13" s="19" t="n">
        <v>0.230581539521911</v>
      </c>
      <c r="AL13" s="19" t="n">
        <v>0.0872853983499849</v>
      </c>
    </row>
    <row r="14">
      <c r="B14" s="20" t="s">
        <v>565</v>
      </c>
      <c r="C14" s="19" t="n">
        <v>0.173322596692902</v>
      </c>
      <c r="D14" s="19" t="n">
        <v>0.21617332010634</v>
      </c>
      <c r="E14" s="19" t="n">
        <v>0.117035013534307</v>
      </c>
      <c r="F14" s="19"/>
      <c r="G14" s="19" t="n">
        <v>0.305242805109079</v>
      </c>
      <c r="H14" s="19" t="n">
        <v>0.137152421906314</v>
      </c>
      <c r="I14" s="19" t="n">
        <v>0.202275687463356</v>
      </c>
      <c r="J14" s="19" t="n">
        <v>0.13905079253272</v>
      </c>
      <c r="K14" s="19" t="n">
        <v>0.183702486845502</v>
      </c>
      <c r="L14" s="19" t="n">
        <v>0</v>
      </c>
      <c r="M14" s="19"/>
      <c r="N14" s="19" t="n">
        <v>0.0906745538288716</v>
      </c>
      <c r="O14" s="19" t="n">
        <v>0.141944182194431</v>
      </c>
      <c r="P14" s="19" t="n">
        <v>0.198544735795053</v>
      </c>
      <c r="Q14" s="19" t="n">
        <v>0.175208607632138</v>
      </c>
      <c r="R14" s="19" t="n">
        <v>0.201751591196045</v>
      </c>
      <c r="S14" s="19"/>
      <c r="T14" s="19" t="n">
        <v>0</v>
      </c>
      <c r="U14" s="19" t="n">
        <v>0.180358560426095</v>
      </c>
      <c r="V14" s="19" t="n">
        <v>0.106006122444654</v>
      </c>
      <c r="W14" s="19" t="n">
        <v>0.217754564625147</v>
      </c>
      <c r="X14" s="19"/>
      <c r="Y14" s="19" t="n">
        <v>0.163761361345127</v>
      </c>
      <c r="Z14" s="19" t="n">
        <v>0.249014300646509</v>
      </c>
      <c r="AA14" s="19" t="s">
        <v>89</v>
      </c>
      <c r="AB14" s="19" t="s">
        <v>89</v>
      </c>
      <c r="AC14" s="19" t="s">
        <v>89</v>
      </c>
      <c r="AD14" s="19" t="s">
        <v>89</v>
      </c>
      <c r="AE14" s="19"/>
      <c r="AF14" s="19" t="n">
        <v>0.156413149614725</v>
      </c>
      <c r="AG14" s="19"/>
      <c r="AH14" s="19" t="n">
        <v>0.172201980354981</v>
      </c>
      <c r="AI14" s="19"/>
      <c r="AJ14" s="19" t="n">
        <v>0.150123228364375</v>
      </c>
      <c r="AK14" s="19" t="n">
        <v>0.175660697730337</v>
      </c>
      <c r="AL14" s="19" t="n">
        <v>0.194488240724746</v>
      </c>
    </row>
    <row r="15">
      <c r="B15" s="20" t="s">
        <v>566</v>
      </c>
      <c r="C15" s="19" t="n">
        <v>0.166809270624278</v>
      </c>
      <c r="D15" s="19" t="n">
        <v>0.225709946791095</v>
      </c>
      <c r="E15" s="19" t="n">
        <v>0.0894388916962655</v>
      </c>
      <c r="F15" s="19"/>
      <c r="G15" s="19" t="n">
        <v>0.2027281790842</v>
      </c>
      <c r="H15" s="19" t="n">
        <v>0.201814462451434</v>
      </c>
      <c r="I15" s="19" t="n">
        <v>0.183790409757861</v>
      </c>
      <c r="J15" s="19" t="n">
        <v>0.142148504907858</v>
      </c>
      <c r="K15" s="19" t="n">
        <v>0</v>
      </c>
      <c r="L15" s="19" t="n">
        <v>0</v>
      </c>
      <c r="M15" s="19"/>
      <c r="N15" s="19" t="n">
        <v>0.171141929419077</v>
      </c>
      <c r="O15" s="19" t="n">
        <v>0.165420513787398</v>
      </c>
      <c r="P15" s="19" t="n">
        <v>0.214079691625017</v>
      </c>
      <c r="Q15" s="19" t="n">
        <v>0.051756901682955</v>
      </c>
      <c r="R15" s="19" t="n">
        <v>0.218993176659973</v>
      </c>
      <c r="S15" s="19"/>
      <c r="T15" s="19" t="n">
        <v>0</v>
      </c>
      <c r="U15" s="19" t="n">
        <v>0.0961633917505524</v>
      </c>
      <c r="V15" s="19" t="n">
        <v>0.150189247740168</v>
      </c>
      <c r="W15" s="19" t="n">
        <v>0.226294201967045</v>
      </c>
      <c r="X15" s="19"/>
      <c r="Y15" s="19" t="n">
        <v>0.178128082106451</v>
      </c>
      <c r="Z15" s="19" t="n">
        <v>0.0772036813198872</v>
      </c>
      <c r="AA15" s="19" t="s">
        <v>89</v>
      </c>
      <c r="AB15" s="19" t="s">
        <v>89</v>
      </c>
      <c r="AC15" s="19" t="s">
        <v>89</v>
      </c>
      <c r="AD15" s="19" t="s">
        <v>89</v>
      </c>
      <c r="AE15" s="19"/>
      <c r="AF15" s="19" t="n">
        <v>0.143474120227287</v>
      </c>
      <c r="AG15" s="19"/>
      <c r="AH15" s="19" t="n">
        <v>0.167587454704689</v>
      </c>
      <c r="AI15" s="19"/>
      <c r="AJ15" s="19" t="n">
        <v>0.151338493517218</v>
      </c>
      <c r="AK15" s="19" t="n">
        <v>0.180408145428136</v>
      </c>
      <c r="AL15" s="19" t="n">
        <v>0.0865581661265867</v>
      </c>
    </row>
    <row r="16">
      <c r="B16" s="20" t="s">
        <v>567</v>
      </c>
      <c r="C16" s="19" t="n">
        <v>0.00495438857277656</v>
      </c>
      <c r="D16" s="19" t="n">
        <v>0.00250858163777259</v>
      </c>
      <c r="E16" s="19" t="n">
        <v>0.0081671362296978</v>
      </c>
      <c r="F16" s="19"/>
      <c r="G16" s="19" t="n">
        <v>0</v>
      </c>
      <c r="H16" s="19" t="n">
        <v>0.00588596391667952</v>
      </c>
      <c r="I16" s="19" t="n">
        <v>0.00615034487673992</v>
      </c>
      <c r="J16" s="19" t="n">
        <v>0</v>
      </c>
      <c r="K16" s="19" t="n">
        <v>0.0215347551973051</v>
      </c>
      <c r="L16" s="19" t="n">
        <v>0</v>
      </c>
      <c r="M16" s="19"/>
      <c r="N16" s="19" t="n">
        <v>0</v>
      </c>
      <c r="O16" s="19" t="n">
        <v>0</v>
      </c>
      <c r="P16" s="19" t="n">
        <v>0</v>
      </c>
      <c r="Q16" s="19" t="n">
        <v>0.0238914567979117</v>
      </c>
      <c r="R16" s="19" t="n">
        <v>0</v>
      </c>
      <c r="S16" s="19"/>
      <c r="T16" s="19" t="n">
        <v>0</v>
      </c>
      <c r="U16" s="19" t="n">
        <v>0.00737555988371331</v>
      </c>
      <c r="V16" s="19" t="n">
        <v>0.0111132030586596</v>
      </c>
      <c r="W16" s="19" t="n">
        <v>0.00275552365419401</v>
      </c>
      <c r="X16" s="19"/>
      <c r="Y16" s="19" t="n">
        <v>0.00363521096612815</v>
      </c>
      <c r="Z16" s="19" t="n">
        <v>0.0153976835271149</v>
      </c>
      <c r="AA16" s="19" t="s">
        <v>89</v>
      </c>
      <c r="AB16" s="19" t="s">
        <v>89</v>
      </c>
      <c r="AC16" s="19" t="s">
        <v>89</v>
      </c>
      <c r="AD16" s="19" t="s">
        <v>89</v>
      </c>
      <c r="AE16" s="19"/>
      <c r="AF16" s="19" t="n">
        <v>0.00283273723029919</v>
      </c>
      <c r="AG16" s="19"/>
      <c r="AH16" s="19" t="n">
        <v>0.00503542130706195</v>
      </c>
      <c r="AI16" s="19"/>
      <c r="AJ16" s="19" t="n">
        <v>0.0199842910151649</v>
      </c>
      <c r="AK16" s="19" t="n">
        <v>0.00232224386271601</v>
      </c>
      <c r="AL16" s="19" t="n">
        <v>0</v>
      </c>
    </row>
    <row r="17">
      <c r="B17" s="20" t="s">
        <v>87</v>
      </c>
      <c r="C17" s="21" t="n">
        <v>0.00700563355896062</v>
      </c>
      <c r="D17" s="21" t="n">
        <v>0.00979483814701619</v>
      </c>
      <c r="E17" s="21" t="n">
        <v>0.00334180777749723</v>
      </c>
      <c r="F17" s="21"/>
      <c r="G17" s="21" t="n">
        <v>0</v>
      </c>
      <c r="H17" s="21" t="n">
        <v>0</v>
      </c>
      <c r="I17" s="21" t="n">
        <v>0.0198065029169411</v>
      </c>
      <c r="J17" s="21" t="n">
        <v>0.0060138944668805</v>
      </c>
      <c r="K17" s="21" t="n">
        <v>0</v>
      </c>
      <c r="L17" s="21" t="n">
        <v>0</v>
      </c>
      <c r="M17" s="21"/>
      <c r="N17" s="21" t="n">
        <v>0</v>
      </c>
      <c r="O17" s="21" t="n">
        <v>0</v>
      </c>
      <c r="P17" s="21" t="n">
        <v>0.0292311636104791</v>
      </c>
      <c r="Q17" s="21" t="n">
        <v>0.00696547429709576</v>
      </c>
      <c r="R17" s="21" t="n">
        <v>0</v>
      </c>
      <c r="S17" s="21"/>
      <c r="T17" s="21" t="n">
        <v>0</v>
      </c>
      <c r="U17" s="21" t="n">
        <v>0</v>
      </c>
      <c r="V17" s="21" t="n">
        <v>0.0342734592078687</v>
      </c>
      <c r="W17" s="21" t="n">
        <v>0</v>
      </c>
      <c r="X17" s="21"/>
      <c r="Y17" s="21" t="n">
        <v>0.00626367835887247</v>
      </c>
      <c r="Z17" s="21" t="n">
        <v>0.0128793362039834</v>
      </c>
      <c r="AA17" s="21" t="s">
        <v>89</v>
      </c>
      <c r="AB17" s="21" t="s">
        <v>89</v>
      </c>
      <c r="AC17" s="21" t="s">
        <v>89</v>
      </c>
      <c r="AD17" s="21" t="s">
        <v>89</v>
      </c>
      <c r="AE17" s="21"/>
      <c r="AF17" s="21" t="n">
        <v>0.0114919485042971</v>
      </c>
      <c r="AG17" s="21"/>
      <c r="AH17" s="21" t="n">
        <v>0.0071202159406905</v>
      </c>
      <c r="AI17" s="21"/>
      <c r="AJ17" s="21" t="n">
        <v>0.00894372283661847</v>
      </c>
      <c r="AK17" s="21" t="n">
        <v>0.00747852856425732</v>
      </c>
      <c r="AL17" s="21" t="n">
        <v>0</v>
      </c>
    </row>
    <row r="18">
      <c r="B18" s="18" t="s">
        <v>569</v>
      </c>
    </row>
    <row r="19">
      <c r="B19" t="s">
        <v>61</v>
      </c>
    </row>
    <row r="20">
      <c r="B20" t="s">
        <v>62</v>
      </c>
    </row>
    <row r="22">
      <c r="B22" s="9" t="str">
        <f>=HYPERLINK("#'Contents'!A1", "Return to Contents")</f>
      </c>
    </row>
  </sheetData>
  <mergeCells count="9">
    <mergeCell ref="D5:E5"/>
    <mergeCell ref="G5:L5"/>
    <mergeCell ref="N5:R5"/>
    <mergeCell ref="T5:W5"/>
    <mergeCell ref="Y5:AD5"/>
    <mergeCell ref="AF5:AF5"/>
    <mergeCell ref="AH5:AH5"/>
    <mergeCell ref="AJ5:AL5"/>
    <mergeCell ref="D2:AF2"/>
  </mergeCells>
  <pageMargins left="0.7" right="0.7" top="0.75" bottom="0.75" header="0.3" footer="0.3"/>
  <pageSetup paperSize="9" orientation="portrait" horizontalDpi="300" verticalDpi="300" r:id="rId2"/>
  <drawing r:id="rId1"/>
</worksheet>
</file>

<file path=xl/worksheets/sheet1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sheetData>
    <row r="3">
      <c r="J3" t="s">
        <v>571</v>
      </c>
      <c r="K3" t="s">
        <v>572</v>
      </c>
      <c r="L3" t="s">
        <v>573</v>
      </c>
      <c r="M3" t="s">
        <v>574</v>
      </c>
      <c r="N3" t="s">
        <v>575</v>
      </c>
      <c r="O3" t="s">
        <v>576</v>
      </c>
      <c r="P3" t="s">
        <v>577</v>
      </c>
      <c r="Q3" t="s">
        <v>578</v>
      </c>
      <c r="R3" t="s">
        <v>579</v>
      </c>
      <c r="S3" t="s">
        <v>580</v>
      </c>
    </row>
    <row r="4">
      <c r="J4" t="s">
        <v>581</v>
      </c>
      <c r="K4" t="s">
        <v>582</v>
      </c>
      <c r="L4" t="s">
        <v>583</v>
      </c>
      <c r="M4" t="s">
        <v>584</v>
      </c>
      <c r="N4" t="s">
        <v>585</v>
      </c>
      <c r="O4" t="s">
        <v>586</v>
      </c>
      <c r="P4" t="s">
        <v>587</v>
      </c>
      <c r="Q4" t="s">
        <v>588</v>
      </c>
      <c r="R4" t="s">
        <v>589</v>
      </c>
      <c r="S4" t="s">
        <v>590</v>
      </c>
    </row>
    <row r="5">
      <c r="J5" t="s">
        <v>591</v>
      </c>
      <c r="K5" t="s">
        <v>592</v>
      </c>
      <c r="L5" t="s">
        <v>593</v>
      </c>
      <c r="M5" t="s">
        <v>594</v>
      </c>
      <c r="N5" t="s">
        <v>595</v>
      </c>
      <c r="O5" t="s">
        <v>596</v>
      </c>
      <c r="P5" t="s">
        <v>597</v>
      </c>
      <c r="Q5" t="s">
        <v>598</v>
      </c>
      <c r="R5" t="s">
        <v>599</v>
      </c>
      <c r="S5" t="s">
        <v>600</v>
      </c>
    </row>
    <row r="6">
      <c r="J6" t="s">
        <v>601</v>
      </c>
      <c r="K6" t="s">
        <v>602</v>
      </c>
      <c r="L6" t="s">
        <v>603</v>
      </c>
      <c r="M6" t="s">
        <v>604</v>
      </c>
      <c r="N6" t="s">
        <v>605</v>
      </c>
      <c r="O6" t="s">
        <v>606</v>
      </c>
      <c r="P6" t="s">
        <v>607</v>
      </c>
      <c r="Q6" t="s">
        <v>608</v>
      </c>
      <c r="R6" t="s">
        <v>609</v>
      </c>
      <c r="S6" t="s">
        <v>610</v>
      </c>
    </row>
    <row r="7">
      <c r="J7" t="s">
        <v>611</v>
      </c>
      <c r="K7" t="s">
        <v>612</v>
      </c>
      <c r="L7" t="s">
        <v>613</v>
      </c>
      <c r="M7" t="s">
        <v>614</v>
      </c>
      <c r="N7" t="s">
        <v>615</v>
      </c>
      <c r="O7" t="s">
        <v>616</v>
      </c>
      <c r="P7" t="s">
        <v>617</v>
      </c>
      <c r="Q7" t="s">
        <v>618</v>
      </c>
      <c r="R7" t="s">
        <v>619</v>
      </c>
      <c r="S7" t="s">
        <v>620</v>
      </c>
    </row>
    <row r="8">
      <c r="J8" t="s">
        <v>621</v>
      </c>
      <c r="K8" t="s">
        <v>622</v>
      </c>
      <c r="L8" t="s">
        <v>623</v>
      </c>
      <c r="M8" t="s">
        <v>624</v>
      </c>
      <c r="N8" t="s">
        <v>625</v>
      </c>
      <c r="O8" t="s">
        <v>626</v>
      </c>
      <c r="P8" t="s">
        <v>627</v>
      </c>
      <c r="Q8" t="s">
        <v>628</v>
      </c>
      <c r="R8" t="s">
        <v>629</v>
      </c>
      <c r="S8" t="s">
        <v>630</v>
      </c>
    </row>
    <row r="9">
      <c r="J9" t="s">
        <v>631</v>
      </c>
      <c r="K9" t="s">
        <v>632</v>
      </c>
      <c r="L9" t="s">
        <v>633</v>
      </c>
      <c r="M9" t="s">
        <v>634</v>
      </c>
      <c r="N9" t="s">
        <v>635</v>
      </c>
      <c r="O9" t="s">
        <v>636</v>
      </c>
      <c r="P9" t="s">
        <v>637</v>
      </c>
      <c r="Q9" t="s">
        <v>638</v>
      </c>
      <c r="R9" t="s">
        <v>639</v>
      </c>
      <c r="S9" t="s">
        <v>640</v>
      </c>
    </row>
    <row r="10">
      <c r="J10" t="s">
        <v>641</v>
      </c>
      <c r="K10" t="s">
        <v>642</v>
      </c>
      <c r="L10" t="s">
        <v>643</v>
      </c>
      <c r="M10" t="s">
        <v>644</v>
      </c>
      <c r="N10" t="s">
        <v>645</v>
      </c>
      <c r="O10" t="s">
        <v>646</v>
      </c>
      <c r="P10" t="s">
        <v>647</v>
      </c>
      <c r="Q10" t="s">
        <v>648</v>
      </c>
      <c r="R10" t="s">
        <v>649</v>
      </c>
      <c r="S10" t="s">
        <v>650</v>
      </c>
    </row>
    <row r="11">
      <c r="J11" t="s">
        <v>651</v>
      </c>
      <c r="K11" t="s">
        <v>652</v>
      </c>
      <c r="L11" t="s">
        <v>653</v>
      </c>
      <c r="M11" t="s">
        <v>654</v>
      </c>
      <c r="N11" t="s">
        <v>655</v>
      </c>
      <c r="O11" t="s">
        <v>656</v>
      </c>
      <c r="P11" t="s">
        <v>657</v>
      </c>
      <c r="Q11" t="s">
        <v>658</v>
      </c>
      <c r="R11" t="s">
        <v>659</v>
      </c>
      <c r="S11" t="s">
        <v>660</v>
      </c>
    </row>
    <row r="12">
      <c r="J12" t="s">
        <v>661</v>
      </c>
      <c r="K12" t="s">
        <v>662</v>
      </c>
      <c r="L12" t="s">
        <v>663</v>
      </c>
      <c r="M12" t="s">
        <v>664</v>
      </c>
      <c r="N12" t="s">
        <v>665</v>
      </c>
      <c r="O12" t="s">
        <v>666</v>
      </c>
      <c r="P12" t="s">
        <v>667</v>
      </c>
      <c r="Q12" t="s">
        <v>668</v>
      </c>
      <c r="R12" t="s">
        <v>669</v>
      </c>
      <c r="S12" t="s">
        <v>670</v>
      </c>
    </row>
    <row r="13">
      <c r="J13" t="s">
        <v>671</v>
      </c>
      <c r="K13" t="s">
        <v>672</v>
      </c>
      <c r="L13" t="s">
        <v>673</v>
      </c>
      <c r="M13" t="s">
        <v>674</v>
      </c>
      <c r="N13" t="s">
        <v>675</v>
      </c>
      <c r="O13" t="s">
        <v>676</v>
      </c>
      <c r="P13" t="s">
        <v>677</v>
      </c>
      <c r="Q13" t="s">
        <v>678</v>
      </c>
      <c r="R13" t="s">
        <v>679</v>
      </c>
      <c r="S13" t="s">
        <v>680</v>
      </c>
    </row>
    <row r="14">
      <c r="J14" t="s">
        <v>681</v>
      </c>
      <c r="K14" t="s">
        <v>682</v>
      </c>
      <c r="L14" t="s">
        <v>683</v>
      </c>
      <c r="M14" t="s">
        <v>684</v>
      </c>
      <c r="N14" t="s">
        <v>685</v>
      </c>
      <c r="O14" t="s">
        <v>686</v>
      </c>
      <c r="P14" t="s">
        <v>687</v>
      </c>
      <c r="Q14" t="s">
        <v>688</v>
      </c>
      <c r="R14" t="s">
        <v>689</v>
      </c>
      <c r="S14" t="s">
        <v>690</v>
      </c>
    </row>
    <row r="15">
      <c r="J15" t="s">
        <v>691</v>
      </c>
      <c r="K15" t="s">
        <v>692</v>
      </c>
      <c r="L15" t="s">
        <v>693</v>
      </c>
      <c r="M15" t="s">
        <v>694</v>
      </c>
      <c r="N15" t="s">
        <v>695</v>
      </c>
      <c r="O15" t="s">
        <v>696</v>
      </c>
      <c r="P15" t="s">
        <v>697</v>
      </c>
      <c r="Q15" t="s">
        <v>698</v>
      </c>
      <c r="R15" t="s">
        <v>699</v>
      </c>
      <c r="S15" t="s">
        <v>700</v>
      </c>
    </row>
    <row r="16">
      <c r="J16" t="s">
        <v>701</v>
      </c>
      <c r="K16" t="s">
        <v>702</v>
      </c>
      <c r="L16" t="s">
        <v>703</v>
      </c>
      <c r="M16" t="s">
        <v>704</v>
      </c>
      <c r="N16" t="s">
        <v>705</v>
      </c>
      <c r="O16" t="s">
        <v>706</v>
      </c>
      <c r="P16" t="s">
        <v>707</v>
      </c>
      <c r="Q16" t="s">
        <v>708</v>
      </c>
      <c r="R16" t="s">
        <v>709</v>
      </c>
      <c r="S16" t="s">
        <v>710</v>
      </c>
    </row>
    <row r="17">
      <c r="J17" t="s">
        <v>711</v>
      </c>
      <c r="K17" t="s">
        <v>712</v>
      </c>
      <c r="L17" t="s">
        <v>713</v>
      </c>
      <c r="M17" t="s">
        <v>714</v>
      </c>
      <c r="N17" t="s">
        <v>715</v>
      </c>
      <c r="O17" t="s">
        <v>716</v>
      </c>
      <c r="P17" t="s">
        <v>717</v>
      </c>
      <c r="Q17" t="s">
        <v>718</v>
      </c>
      <c r="R17" t="s">
        <v>719</v>
      </c>
      <c r="S17" t="s">
        <v>720</v>
      </c>
    </row>
    <row r="18">
      <c r="J18" t="s">
        <v>721</v>
      </c>
      <c r="K18" t="s">
        <v>722</v>
      </c>
      <c r="L18" t="s">
        <v>723</v>
      </c>
      <c r="M18" t="s">
        <v>724</v>
      </c>
      <c r="N18" t="s">
        <v>725</v>
      </c>
      <c r="O18" t="s">
        <v>726</v>
      </c>
      <c r="P18" t="s">
        <v>727</v>
      </c>
      <c r="Q18" t="s">
        <v>728</v>
      </c>
      <c r="R18" t="s">
        <v>729</v>
      </c>
      <c r="S18" t="s">
        <v>730</v>
      </c>
    </row>
    <row r="19">
      <c r="J19" t="s">
        <v>731</v>
      </c>
      <c r="K19" t="s">
        <v>732</v>
      </c>
      <c r="L19" t="s">
        <v>733</v>
      </c>
      <c r="M19" t="s">
        <v>734</v>
      </c>
      <c r="N19" t="s">
        <v>735</v>
      </c>
      <c r="O19" t="s">
        <v>736</v>
      </c>
      <c r="P19" t="s">
        <v>737</v>
      </c>
      <c r="Q19" t="s">
        <v>738</v>
      </c>
      <c r="R19" t="s">
        <v>739</v>
      </c>
      <c r="S19" t="s">
        <v>740</v>
      </c>
    </row>
    <row r="20">
      <c r="J20" t="s">
        <v>741</v>
      </c>
      <c r="K20" t="s">
        <v>742</v>
      </c>
      <c r="L20" t="s">
        <v>743</v>
      </c>
      <c r="M20" t="s">
        <v>744</v>
      </c>
      <c r="N20" t="s">
        <v>745</v>
      </c>
      <c r="O20" t="s">
        <v>746</v>
      </c>
      <c r="P20" t="s">
        <v>747</v>
      </c>
      <c r="Q20" t="s">
        <v>748</v>
      </c>
      <c r="R20" t="s">
        <v>749</v>
      </c>
      <c r="S20" t="s">
        <v>750</v>
      </c>
    </row>
    <row r="21">
      <c r="J21" t="s">
        <v>751</v>
      </c>
      <c r="K21" t="s">
        <v>752</v>
      </c>
      <c r="L21" t="s">
        <v>753</v>
      </c>
      <c r="M21" t="s">
        <v>754</v>
      </c>
      <c r="N21" t="s">
        <v>755</v>
      </c>
      <c r="O21" t="s">
        <v>756</v>
      </c>
      <c r="P21" t="s">
        <v>757</v>
      </c>
      <c r="Q21" t="s">
        <v>758</v>
      </c>
      <c r="R21" t="s">
        <v>759</v>
      </c>
      <c r="S21" t="s">
        <v>760</v>
      </c>
    </row>
    <row r="22">
      <c r="J22" t="s">
        <v>761</v>
      </c>
      <c r="K22" t="s">
        <v>762</v>
      </c>
      <c r="L22" t="s">
        <v>763</v>
      </c>
      <c r="M22" t="s">
        <v>764</v>
      </c>
      <c r="N22" t="s">
        <v>765</v>
      </c>
      <c r="O22" t="s">
        <v>766</v>
      </c>
      <c r="P22" t="s">
        <v>767</v>
      </c>
      <c r="Q22" t="s">
        <v>768</v>
      </c>
      <c r="R22" t="s">
        <v>769</v>
      </c>
      <c r="S22" t="s">
        <v>770</v>
      </c>
    </row>
    <row r="23">
      <c r="J23" t="s">
        <v>771</v>
      </c>
      <c r="K23" t="s">
        <v>772</v>
      </c>
      <c r="L23" t="s">
        <v>773</v>
      </c>
      <c r="M23" t="s">
        <v>774</v>
      </c>
      <c r="N23" t="s">
        <v>775</v>
      </c>
      <c r="O23" t="s">
        <v>776</v>
      </c>
      <c r="P23" t="s">
        <v>777</v>
      </c>
      <c r="Q23" t="s">
        <v>778</v>
      </c>
      <c r="R23" t="s">
        <v>779</v>
      </c>
      <c r="S23" t="s">
        <v>780</v>
      </c>
    </row>
    <row r="24">
      <c r="J24" t="s">
        <v>781</v>
      </c>
      <c r="K24" t="s">
        <v>782</v>
      </c>
      <c r="L24" t="s">
        <v>783</v>
      </c>
      <c r="M24" t="s">
        <v>784</v>
      </c>
      <c r="N24" t="s">
        <v>785</v>
      </c>
      <c r="O24" t="s">
        <v>786</v>
      </c>
      <c r="P24" t="s">
        <v>787</v>
      </c>
      <c r="Q24" t="s">
        <v>788</v>
      </c>
      <c r="R24" t="s">
        <v>789</v>
      </c>
      <c r="S24" t="s">
        <v>790</v>
      </c>
    </row>
    <row r="25">
      <c r="J25" t="s">
        <v>791</v>
      </c>
      <c r="K25" t="s">
        <v>792</v>
      </c>
      <c r="L25" t="s">
        <v>793</v>
      </c>
      <c r="M25" t="s">
        <v>794</v>
      </c>
      <c r="N25" t="s">
        <v>795</v>
      </c>
      <c r="O25" t="s">
        <v>796</v>
      </c>
      <c r="P25" t="s">
        <v>797</v>
      </c>
      <c r="Q25" t="s">
        <v>798</v>
      </c>
      <c r="R25" t="s">
        <v>799</v>
      </c>
      <c r="S25" t="s">
        <v>800</v>
      </c>
    </row>
    <row r="26">
      <c r="J26" t="s">
        <v>801</v>
      </c>
      <c r="K26" t="s">
        <v>802</v>
      </c>
      <c r="L26" t="s">
        <v>803</v>
      </c>
      <c r="M26" t="s">
        <v>804</v>
      </c>
      <c r="N26" t="s">
        <v>805</v>
      </c>
      <c r="O26" t="s">
        <v>806</v>
      </c>
      <c r="P26" t="s">
        <v>807</v>
      </c>
      <c r="Q26" t="s">
        <v>808</v>
      </c>
      <c r="R26" t="s">
        <v>809</v>
      </c>
      <c r="S26" t="s">
        <v>810</v>
      </c>
    </row>
    <row r="27">
      <c r="J27" t="s">
        <v>811</v>
      </c>
      <c r="K27" t="s">
        <v>812</v>
      </c>
      <c r="L27" t="s">
        <v>813</v>
      </c>
      <c r="M27" t="s">
        <v>814</v>
      </c>
      <c r="N27" t="s">
        <v>815</v>
      </c>
      <c r="O27" t="s">
        <v>816</v>
      </c>
      <c r="P27" t="s">
        <v>817</v>
      </c>
      <c r="Q27" t="s">
        <v>818</v>
      </c>
      <c r="R27" t="s">
        <v>819</v>
      </c>
      <c r="S27" t="s">
        <v>820</v>
      </c>
    </row>
    <row r="28">
      <c r="J28" t="s">
        <v>821</v>
      </c>
      <c r="K28" t="s">
        <v>822</v>
      </c>
      <c r="L28" t="s">
        <v>823</v>
      </c>
      <c r="M28" t="s">
        <v>824</v>
      </c>
      <c r="N28" t="s">
        <v>825</v>
      </c>
      <c r="O28" t="s">
        <v>826</v>
      </c>
      <c r="P28" t="s">
        <v>827</v>
      </c>
      <c r="Q28" t="s">
        <v>828</v>
      </c>
      <c r="R28" t="s">
        <v>829</v>
      </c>
      <c r="S28" t="s">
        <v>830</v>
      </c>
    </row>
    <row r="29">
      <c r="J29" t="s">
        <v>831</v>
      </c>
      <c r="K29" t="s">
        <v>832</v>
      </c>
      <c r="L29" t="s">
        <v>833</v>
      </c>
      <c r="M29" t="s">
        <v>834</v>
      </c>
      <c r="N29" t="s">
        <v>835</v>
      </c>
      <c r="O29" t="s">
        <v>836</v>
      </c>
      <c r="P29" t="s">
        <v>837</v>
      </c>
      <c r="Q29" t="s">
        <v>838</v>
      </c>
      <c r="R29" t="s">
        <v>839</v>
      </c>
      <c r="S29" t="s">
        <v>840</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bened</dc:creator>
  <cp:lastModifiedBy>bened</cp:lastModifiedBy>
  <dcterms:created xsi:type="dcterms:W3CDTF">2023-07-03T10:42:29Z</dcterms:created>
</coreProperties>
</file>